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484" i="3" l="1"/>
  <c r="BN484" i="3" s="1"/>
  <c r="N484" i="3"/>
  <c r="O484" i="3"/>
  <c r="BL484" i="3" s="1"/>
  <c r="P484" i="3"/>
  <c r="Q484" i="3"/>
  <c r="BJ484" i="3" s="1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Z484" i="3"/>
  <c r="BA484" i="3"/>
  <c r="BB484" i="3"/>
  <c r="BC484" i="3"/>
  <c r="BD484" i="3"/>
  <c r="BE484" i="3"/>
  <c r="BF484" i="3"/>
  <c r="BG484" i="3"/>
  <c r="BH484" i="3"/>
  <c r="BI484" i="3"/>
  <c r="BK484" i="3"/>
  <c r="BM484" i="3"/>
  <c r="M485" i="3"/>
  <c r="BN485" i="3" s="1"/>
  <c r="N485" i="3"/>
  <c r="O485" i="3"/>
  <c r="BL485" i="3" s="1"/>
  <c r="P485" i="3"/>
  <c r="Q485" i="3"/>
  <c r="BJ485" i="3" s="1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Z485" i="3"/>
  <c r="BA485" i="3"/>
  <c r="BB485" i="3"/>
  <c r="BC485" i="3"/>
  <c r="BD485" i="3"/>
  <c r="BE485" i="3"/>
  <c r="BF485" i="3"/>
  <c r="BG485" i="3"/>
  <c r="BH485" i="3"/>
  <c r="BI485" i="3"/>
  <c r="BK485" i="3"/>
  <c r="BM485" i="3"/>
  <c r="E485" i="3"/>
  <c r="F485" i="3"/>
  <c r="K485" i="3" s="1"/>
  <c r="G485" i="3"/>
  <c r="H485" i="3"/>
  <c r="I485" i="3"/>
  <c r="J485" i="3"/>
  <c r="L485" i="3"/>
  <c r="E484" i="3"/>
  <c r="F484" i="3"/>
  <c r="K484" i="3" s="1"/>
  <c r="G484" i="3"/>
  <c r="H484" i="3"/>
  <c r="I484" i="3"/>
  <c r="J484" i="3"/>
  <c r="L484" i="3"/>
  <c r="E314" i="3" l="1"/>
  <c r="F314" i="3"/>
  <c r="K314" i="3" s="1"/>
  <c r="G314" i="3"/>
  <c r="H314" i="3"/>
  <c r="I314" i="3"/>
  <c r="J314" i="3"/>
  <c r="L314" i="3" s="1"/>
  <c r="E315" i="3"/>
  <c r="F315" i="3"/>
  <c r="K315" i="3" s="1"/>
  <c r="G315" i="3"/>
  <c r="H315" i="3"/>
  <c r="I315" i="3"/>
  <c r="J315" i="3"/>
  <c r="L315" i="3" s="1"/>
  <c r="E316" i="3"/>
  <c r="F316" i="3"/>
  <c r="K316" i="3" s="1"/>
  <c r="G316" i="3"/>
  <c r="H316" i="3"/>
  <c r="I316" i="3"/>
  <c r="J316" i="3"/>
  <c r="L316" i="3" s="1"/>
  <c r="E317" i="3"/>
  <c r="F317" i="3"/>
  <c r="K317" i="3" s="1"/>
  <c r="G317" i="3"/>
  <c r="H317" i="3"/>
  <c r="I317" i="3"/>
  <c r="J317" i="3"/>
  <c r="L317" i="3" s="1"/>
  <c r="E318" i="3"/>
  <c r="F318" i="3"/>
  <c r="G318" i="3"/>
  <c r="H318" i="3"/>
  <c r="I318" i="3"/>
  <c r="J318" i="3"/>
  <c r="L318" i="3" s="1"/>
  <c r="E319" i="3"/>
  <c r="F319" i="3"/>
  <c r="K319" i="3" s="1"/>
  <c r="G319" i="3"/>
  <c r="H319" i="3"/>
  <c r="I319" i="3"/>
  <c r="J319" i="3"/>
  <c r="L319" i="3" s="1"/>
  <c r="E320" i="3"/>
  <c r="F320" i="3"/>
  <c r="K320" i="3" s="1"/>
  <c r="G320" i="3"/>
  <c r="H320" i="3"/>
  <c r="I320" i="3"/>
  <c r="J320" i="3"/>
  <c r="L320" i="3" s="1"/>
  <c r="E321" i="3"/>
  <c r="F321" i="3"/>
  <c r="K321" i="3" s="1"/>
  <c r="G321" i="3"/>
  <c r="H321" i="3"/>
  <c r="I321" i="3"/>
  <c r="J321" i="3"/>
  <c r="L321" i="3" s="1"/>
  <c r="E322" i="3"/>
  <c r="F322" i="3"/>
  <c r="G322" i="3"/>
  <c r="H322" i="3"/>
  <c r="I322" i="3"/>
  <c r="J322" i="3"/>
  <c r="L322" i="3" s="1"/>
  <c r="E323" i="3"/>
  <c r="F323" i="3"/>
  <c r="G323" i="3"/>
  <c r="H323" i="3"/>
  <c r="I323" i="3"/>
  <c r="J323" i="3"/>
  <c r="L323" i="3" s="1"/>
  <c r="E324" i="3"/>
  <c r="F324" i="3"/>
  <c r="G324" i="3"/>
  <c r="H324" i="3"/>
  <c r="I324" i="3"/>
  <c r="J324" i="3"/>
  <c r="L324" i="3" s="1"/>
  <c r="E325" i="3"/>
  <c r="F325" i="3"/>
  <c r="G325" i="3"/>
  <c r="H325" i="3"/>
  <c r="I325" i="3"/>
  <c r="J325" i="3"/>
  <c r="L325" i="3" s="1"/>
  <c r="E326" i="3"/>
  <c r="F326" i="3"/>
  <c r="G326" i="3"/>
  <c r="H326" i="3"/>
  <c r="I326" i="3"/>
  <c r="J326" i="3"/>
  <c r="L326" i="3" s="1"/>
  <c r="E327" i="3"/>
  <c r="F327" i="3"/>
  <c r="G327" i="3"/>
  <c r="H327" i="3"/>
  <c r="I327" i="3"/>
  <c r="J327" i="3"/>
  <c r="L327" i="3" s="1"/>
  <c r="E328" i="3"/>
  <c r="F328" i="3"/>
  <c r="G328" i="3"/>
  <c r="H328" i="3"/>
  <c r="I328" i="3"/>
  <c r="J328" i="3"/>
  <c r="L328" i="3" s="1"/>
  <c r="E329" i="3"/>
  <c r="F329" i="3"/>
  <c r="G329" i="3"/>
  <c r="H329" i="3"/>
  <c r="I329" i="3"/>
  <c r="J329" i="3"/>
  <c r="L329" i="3" s="1"/>
  <c r="E330" i="3"/>
  <c r="F330" i="3"/>
  <c r="G330" i="3"/>
  <c r="H330" i="3"/>
  <c r="I330" i="3"/>
  <c r="J330" i="3"/>
  <c r="L330" i="3" s="1"/>
  <c r="E331" i="3"/>
  <c r="F331" i="3"/>
  <c r="G331" i="3"/>
  <c r="H331" i="3"/>
  <c r="I331" i="3"/>
  <c r="J331" i="3"/>
  <c r="L331" i="3" s="1"/>
  <c r="E332" i="3"/>
  <c r="F332" i="3"/>
  <c r="G332" i="3"/>
  <c r="H332" i="3"/>
  <c r="I332" i="3"/>
  <c r="J332" i="3"/>
  <c r="L332" i="3" s="1"/>
  <c r="E333" i="3"/>
  <c r="F333" i="3"/>
  <c r="G333" i="3"/>
  <c r="H333" i="3"/>
  <c r="I333" i="3"/>
  <c r="J333" i="3"/>
  <c r="L333" i="3" s="1"/>
  <c r="E334" i="3"/>
  <c r="F334" i="3"/>
  <c r="G334" i="3"/>
  <c r="H334" i="3"/>
  <c r="I334" i="3"/>
  <c r="J334" i="3"/>
  <c r="L334" i="3" s="1"/>
  <c r="E335" i="3"/>
  <c r="F335" i="3"/>
  <c r="G335" i="3"/>
  <c r="H335" i="3"/>
  <c r="I335" i="3"/>
  <c r="J335" i="3"/>
  <c r="L335" i="3" s="1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L338" i="3" s="1"/>
  <c r="E339" i="3"/>
  <c r="F339" i="3"/>
  <c r="G339" i="3"/>
  <c r="H339" i="3"/>
  <c r="I339" i="3"/>
  <c r="J339" i="3"/>
  <c r="L339" i="3" s="1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E358" i="3"/>
  <c r="F358" i="3"/>
  <c r="G358" i="3"/>
  <c r="H358" i="3"/>
  <c r="I358" i="3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L375" i="3" s="1"/>
  <c r="E376" i="3"/>
  <c r="F376" i="3"/>
  <c r="G376" i="3"/>
  <c r="H376" i="3"/>
  <c r="I376" i="3"/>
  <c r="J376" i="3"/>
  <c r="E377" i="3"/>
  <c r="F377" i="3"/>
  <c r="G377" i="3"/>
  <c r="H377" i="3"/>
  <c r="I377" i="3"/>
  <c r="J377" i="3"/>
  <c r="L377" i="3" s="1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K390" i="3" s="1"/>
  <c r="G390" i="3"/>
  <c r="H390" i="3"/>
  <c r="I390" i="3"/>
  <c r="J390" i="3"/>
  <c r="E391" i="3"/>
  <c r="F391" i="3"/>
  <c r="G391" i="3"/>
  <c r="H391" i="3"/>
  <c r="I391" i="3"/>
  <c r="J391" i="3"/>
  <c r="K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K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K398" i="3" s="1"/>
  <c r="G398" i="3"/>
  <c r="H398" i="3"/>
  <c r="I398" i="3"/>
  <c r="J398" i="3"/>
  <c r="E399" i="3"/>
  <c r="F399" i="3"/>
  <c r="G399" i="3"/>
  <c r="H399" i="3"/>
  <c r="L399" i="3" s="1"/>
  <c r="I399" i="3"/>
  <c r="J399" i="3"/>
  <c r="K399" i="3"/>
  <c r="E400" i="3"/>
  <c r="F400" i="3"/>
  <c r="G400" i="3"/>
  <c r="H400" i="3"/>
  <c r="L400" i="3" s="1"/>
  <c r="I400" i="3"/>
  <c r="J400" i="3"/>
  <c r="K400" i="3"/>
  <c r="E401" i="3"/>
  <c r="F401" i="3"/>
  <c r="G401" i="3"/>
  <c r="H401" i="3"/>
  <c r="L401" i="3" s="1"/>
  <c r="I401" i="3"/>
  <c r="J401" i="3"/>
  <c r="K401" i="3"/>
  <c r="E402" i="3"/>
  <c r="F402" i="3"/>
  <c r="G402" i="3"/>
  <c r="H402" i="3"/>
  <c r="L402" i="3" s="1"/>
  <c r="I402" i="3"/>
  <c r="J402" i="3"/>
  <c r="K402" i="3"/>
  <c r="E403" i="3"/>
  <c r="F403" i="3"/>
  <c r="G403" i="3"/>
  <c r="H403" i="3"/>
  <c r="L403" i="3" s="1"/>
  <c r="I403" i="3"/>
  <c r="J403" i="3"/>
  <c r="K403" i="3"/>
  <c r="E404" i="3"/>
  <c r="F404" i="3"/>
  <c r="G404" i="3"/>
  <c r="H404" i="3"/>
  <c r="L404" i="3" s="1"/>
  <c r="I404" i="3"/>
  <c r="J404" i="3"/>
  <c r="K404" i="3"/>
  <c r="E405" i="3"/>
  <c r="F405" i="3"/>
  <c r="G405" i="3"/>
  <c r="H405" i="3"/>
  <c r="L405" i="3" s="1"/>
  <c r="I405" i="3"/>
  <c r="J405" i="3"/>
  <c r="K405" i="3"/>
  <c r="E406" i="3"/>
  <c r="F406" i="3"/>
  <c r="G406" i="3"/>
  <c r="H406" i="3"/>
  <c r="L406" i="3" s="1"/>
  <c r="I406" i="3"/>
  <c r="J406" i="3"/>
  <c r="K406" i="3"/>
  <c r="E407" i="3"/>
  <c r="F407" i="3"/>
  <c r="G407" i="3"/>
  <c r="H407" i="3"/>
  <c r="L407" i="3" s="1"/>
  <c r="I407" i="3"/>
  <c r="J407" i="3"/>
  <c r="K407" i="3"/>
  <c r="E408" i="3"/>
  <c r="F408" i="3"/>
  <c r="G408" i="3"/>
  <c r="H408" i="3"/>
  <c r="L408" i="3" s="1"/>
  <c r="I408" i="3"/>
  <c r="J408" i="3"/>
  <c r="K408" i="3"/>
  <c r="E409" i="3"/>
  <c r="F409" i="3"/>
  <c r="G409" i="3"/>
  <c r="H409" i="3"/>
  <c r="I409" i="3"/>
  <c r="J409" i="3"/>
  <c r="K409" i="3"/>
  <c r="L409" i="3"/>
  <c r="E410" i="3"/>
  <c r="F410" i="3"/>
  <c r="G410" i="3"/>
  <c r="H410" i="3"/>
  <c r="L410" i="3" s="1"/>
  <c r="I410" i="3"/>
  <c r="J410" i="3"/>
  <c r="K410" i="3"/>
  <c r="E411" i="3"/>
  <c r="F411" i="3"/>
  <c r="G411" i="3"/>
  <c r="H411" i="3"/>
  <c r="I411" i="3"/>
  <c r="J411" i="3"/>
  <c r="E412" i="3"/>
  <c r="F412" i="3"/>
  <c r="G412" i="3"/>
  <c r="H412" i="3"/>
  <c r="L412" i="3" s="1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L416" i="3"/>
  <c r="E417" i="3"/>
  <c r="F417" i="3"/>
  <c r="K417" i="3" s="1"/>
  <c r="G417" i="3"/>
  <c r="H417" i="3"/>
  <c r="I417" i="3"/>
  <c r="J417" i="3"/>
  <c r="L417" i="3" s="1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L420" i="3" s="1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L425" i="3" s="1"/>
  <c r="J425" i="3"/>
  <c r="E426" i="3"/>
  <c r="F426" i="3"/>
  <c r="K426" i="3" s="1"/>
  <c r="G426" i="3"/>
  <c r="H426" i="3"/>
  <c r="I426" i="3"/>
  <c r="J426" i="3"/>
  <c r="E427" i="3"/>
  <c r="F427" i="3"/>
  <c r="K427" i="3" s="1"/>
  <c r="G427" i="3"/>
  <c r="H427" i="3"/>
  <c r="I427" i="3"/>
  <c r="J427" i="3"/>
  <c r="E428" i="3"/>
  <c r="F428" i="3"/>
  <c r="K428" i="3" s="1"/>
  <c r="G428" i="3"/>
  <c r="H428" i="3"/>
  <c r="I428" i="3"/>
  <c r="J428" i="3"/>
  <c r="L428" i="3" s="1"/>
  <c r="E429" i="3"/>
  <c r="F429" i="3"/>
  <c r="K429" i="3" s="1"/>
  <c r="G429" i="3"/>
  <c r="H429" i="3"/>
  <c r="I429" i="3"/>
  <c r="J429" i="3"/>
  <c r="L429" i="3" s="1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L432" i="3" s="1"/>
  <c r="E433" i="3"/>
  <c r="F433" i="3"/>
  <c r="G433" i="3"/>
  <c r="H433" i="3"/>
  <c r="L433" i="3" s="1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L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L449" i="3" s="1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J458" i="3"/>
  <c r="K458" i="3"/>
  <c r="E459" i="3"/>
  <c r="F459" i="3"/>
  <c r="G459" i="3"/>
  <c r="H459" i="3"/>
  <c r="I459" i="3"/>
  <c r="J459" i="3"/>
  <c r="K459" i="3"/>
  <c r="E460" i="3"/>
  <c r="F460" i="3"/>
  <c r="G460" i="3"/>
  <c r="H460" i="3"/>
  <c r="I460" i="3"/>
  <c r="J460" i="3"/>
  <c r="K460" i="3"/>
  <c r="E461" i="3"/>
  <c r="F461" i="3"/>
  <c r="G461" i="3"/>
  <c r="H461" i="3"/>
  <c r="I461" i="3"/>
  <c r="J461" i="3"/>
  <c r="K461" i="3"/>
  <c r="E462" i="3"/>
  <c r="F462" i="3"/>
  <c r="G462" i="3"/>
  <c r="H462" i="3"/>
  <c r="I462" i="3"/>
  <c r="J462" i="3"/>
  <c r="K462" i="3"/>
  <c r="E463" i="3"/>
  <c r="F463" i="3"/>
  <c r="G463" i="3"/>
  <c r="H463" i="3"/>
  <c r="I463" i="3"/>
  <c r="J463" i="3"/>
  <c r="E464" i="3"/>
  <c r="F464" i="3"/>
  <c r="G464" i="3"/>
  <c r="H464" i="3"/>
  <c r="I464" i="3"/>
  <c r="J464" i="3"/>
  <c r="E465" i="3"/>
  <c r="F465" i="3"/>
  <c r="G465" i="3"/>
  <c r="H465" i="3"/>
  <c r="I465" i="3"/>
  <c r="J465" i="3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F468" i="3"/>
  <c r="G468" i="3"/>
  <c r="H468" i="3"/>
  <c r="I468" i="3"/>
  <c r="J468" i="3"/>
  <c r="E469" i="3"/>
  <c r="F469" i="3"/>
  <c r="G469" i="3"/>
  <c r="H469" i="3"/>
  <c r="I469" i="3"/>
  <c r="J469" i="3"/>
  <c r="E470" i="3"/>
  <c r="F470" i="3"/>
  <c r="G470" i="3"/>
  <c r="H470" i="3"/>
  <c r="I470" i="3"/>
  <c r="J470" i="3"/>
  <c r="E471" i="3"/>
  <c r="F471" i="3"/>
  <c r="G471" i="3"/>
  <c r="H471" i="3"/>
  <c r="I471" i="3"/>
  <c r="J471" i="3"/>
  <c r="E472" i="3"/>
  <c r="F472" i="3"/>
  <c r="G472" i="3"/>
  <c r="H472" i="3"/>
  <c r="I472" i="3"/>
  <c r="J472" i="3"/>
  <c r="E473" i="3"/>
  <c r="F473" i="3"/>
  <c r="G473" i="3"/>
  <c r="H473" i="3"/>
  <c r="I473" i="3"/>
  <c r="J473" i="3"/>
  <c r="E474" i="3"/>
  <c r="F474" i="3"/>
  <c r="G474" i="3"/>
  <c r="H474" i="3"/>
  <c r="I474" i="3"/>
  <c r="J474" i="3"/>
  <c r="E475" i="3"/>
  <c r="F475" i="3"/>
  <c r="G475" i="3"/>
  <c r="H475" i="3"/>
  <c r="I475" i="3"/>
  <c r="J475" i="3"/>
  <c r="E476" i="3"/>
  <c r="F476" i="3"/>
  <c r="G476" i="3"/>
  <c r="H476" i="3"/>
  <c r="I476" i="3"/>
  <c r="J476" i="3"/>
  <c r="L476" i="3" s="1"/>
  <c r="E477" i="3"/>
  <c r="F477" i="3"/>
  <c r="G477" i="3"/>
  <c r="H477" i="3"/>
  <c r="L477" i="3" s="1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E480" i="3"/>
  <c r="F480" i="3"/>
  <c r="G480" i="3"/>
  <c r="H480" i="3"/>
  <c r="I480" i="3"/>
  <c r="J480" i="3"/>
  <c r="E481" i="3"/>
  <c r="F481" i="3"/>
  <c r="G481" i="3"/>
  <c r="H481" i="3"/>
  <c r="I481" i="3"/>
  <c r="J481" i="3"/>
  <c r="E482" i="3"/>
  <c r="F482" i="3"/>
  <c r="G482" i="3"/>
  <c r="H482" i="3"/>
  <c r="I482" i="3"/>
  <c r="J482" i="3"/>
  <c r="E483" i="3"/>
  <c r="F483" i="3"/>
  <c r="G483" i="3"/>
  <c r="H483" i="3"/>
  <c r="I483" i="3"/>
  <c r="J483" i="3"/>
  <c r="L383" i="3" l="1"/>
  <c r="L381" i="3"/>
  <c r="L379" i="3"/>
  <c r="L376" i="3"/>
  <c r="L374" i="3"/>
  <c r="L372" i="3"/>
  <c r="L370" i="3"/>
  <c r="L368" i="3"/>
  <c r="L366" i="3"/>
  <c r="L364" i="3"/>
  <c r="L362" i="3"/>
  <c r="L360" i="3"/>
  <c r="L358" i="3"/>
  <c r="L356" i="3"/>
  <c r="L354" i="3"/>
  <c r="L352" i="3"/>
  <c r="L350" i="3"/>
  <c r="L348" i="3"/>
  <c r="L346" i="3"/>
  <c r="L344" i="3"/>
  <c r="L342" i="3"/>
  <c r="L340" i="3"/>
  <c r="L336" i="3"/>
  <c r="K455" i="3"/>
  <c r="L445" i="3"/>
  <c r="L382" i="3"/>
  <c r="L380" i="3"/>
  <c r="L378" i="3"/>
  <c r="L373" i="3"/>
  <c r="L371" i="3"/>
  <c r="L369" i="3"/>
  <c r="L367" i="3"/>
  <c r="L365" i="3"/>
  <c r="L363" i="3"/>
  <c r="L361" i="3"/>
  <c r="L359" i="3"/>
  <c r="L357" i="3"/>
  <c r="L355" i="3"/>
  <c r="L353" i="3"/>
  <c r="L351" i="3"/>
  <c r="L349" i="3"/>
  <c r="L347" i="3"/>
  <c r="L345" i="3"/>
  <c r="L343" i="3"/>
  <c r="L341" i="3"/>
  <c r="L337" i="3"/>
  <c r="K477" i="3"/>
  <c r="N477" i="3" s="1"/>
  <c r="K463" i="3"/>
  <c r="L457" i="3"/>
  <c r="L453" i="3"/>
  <c r="K447" i="3"/>
  <c r="L437" i="3"/>
  <c r="K437" i="3"/>
  <c r="L436" i="3"/>
  <c r="K436" i="3"/>
  <c r="K435" i="3"/>
  <c r="K434" i="3"/>
  <c r="L421" i="3"/>
  <c r="K421" i="3"/>
  <c r="L413" i="3"/>
  <c r="K413" i="3"/>
  <c r="K394" i="3"/>
  <c r="L483" i="3"/>
  <c r="L482" i="3"/>
  <c r="L481" i="3"/>
  <c r="L480" i="3"/>
  <c r="L479" i="3"/>
  <c r="L478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1" i="3"/>
  <c r="L459" i="3"/>
  <c r="L456" i="3"/>
  <c r="L455" i="3"/>
  <c r="L454" i="3"/>
  <c r="L452" i="3"/>
  <c r="K451" i="3"/>
  <c r="L448" i="3"/>
  <c r="L447" i="3"/>
  <c r="L446" i="3"/>
  <c r="K443" i="3"/>
  <c r="K441" i="3"/>
  <c r="L440" i="3"/>
  <c r="K440" i="3"/>
  <c r="L439" i="3"/>
  <c r="K439" i="3"/>
  <c r="L438" i="3"/>
  <c r="K438" i="3"/>
  <c r="K433" i="3"/>
  <c r="K432" i="3"/>
  <c r="L431" i="3"/>
  <c r="K431" i="3"/>
  <c r="L430" i="3"/>
  <c r="K430" i="3"/>
  <c r="K425" i="3"/>
  <c r="L424" i="3"/>
  <c r="K424" i="3"/>
  <c r="L423" i="3"/>
  <c r="K423" i="3"/>
  <c r="L422" i="3"/>
  <c r="K422" i="3"/>
  <c r="K420" i="3"/>
  <c r="L419" i="3"/>
  <c r="K419" i="3"/>
  <c r="L418" i="3"/>
  <c r="K418" i="3"/>
  <c r="K416" i="3"/>
  <c r="L415" i="3"/>
  <c r="K415" i="3"/>
  <c r="L414" i="3"/>
  <c r="K414" i="3"/>
  <c r="K412" i="3"/>
  <c r="L411" i="3"/>
  <c r="K411" i="3"/>
  <c r="L396" i="3"/>
  <c r="K396" i="3"/>
  <c r="L392" i="3"/>
  <c r="K392" i="3"/>
  <c r="BI477" i="3"/>
  <c r="BG477" i="3"/>
  <c r="BE477" i="3"/>
  <c r="BC477" i="3"/>
  <c r="BA477" i="3"/>
  <c r="AY477" i="3"/>
  <c r="AW477" i="3"/>
  <c r="AU477" i="3"/>
  <c r="AS477" i="3"/>
  <c r="AQ477" i="3"/>
  <c r="AO477" i="3"/>
  <c r="AM477" i="3"/>
  <c r="AK477" i="3"/>
  <c r="AI477" i="3"/>
  <c r="AG477" i="3"/>
  <c r="AE477" i="3"/>
  <c r="AC477" i="3"/>
  <c r="AA477" i="3"/>
  <c r="Y477" i="3"/>
  <c r="W477" i="3"/>
  <c r="U477" i="3"/>
  <c r="S477" i="3"/>
  <c r="Q477" i="3"/>
  <c r="O477" i="3"/>
  <c r="M477" i="3"/>
  <c r="K483" i="3"/>
  <c r="K482" i="3"/>
  <c r="K481" i="3"/>
  <c r="K480" i="3"/>
  <c r="K479" i="3"/>
  <c r="K478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N463" i="3"/>
  <c r="P463" i="3"/>
  <c r="R463" i="3"/>
  <c r="T463" i="3"/>
  <c r="V463" i="3"/>
  <c r="X463" i="3"/>
  <c r="Z463" i="3"/>
  <c r="AB463" i="3"/>
  <c r="AD463" i="3"/>
  <c r="AF463" i="3"/>
  <c r="AH463" i="3"/>
  <c r="AJ463" i="3"/>
  <c r="AL463" i="3"/>
  <c r="AN463" i="3"/>
  <c r="AP463" i="3"/>
  <c r="AR463" i="3"/>
  <c r="AT463" i="3"/>
  <c r="AV463" i="3"/>
  <c r="AX463" i="3"/>
  <c r="AZ463" i="3"/>
  <c r="BB463" i="3"/>
  <c r="BD463" i="3"/>
  <c r="BF463" i="3"/>
  <c r="BH463" i="3"/>
  <c r="M463" i="3"/>
  <c r="O463" i="3"/>
  <c r="Q463" i="3"/>
  <c r="S463" i="3"/>
  <c r="U463" i="3"/>
  <c r="W463" i="3"/>
  <c r="Y463" i="3"/>
  <c r="AA463" i="3"/>
  <c r="AC463" i="3"/>
  <c r="AE463" i="3"/>
  <c r="AG463" i="3"/>
  <c r="AI463" i="3"/>
  <c r="AK463" i="3"/>
  <c r="AM463" i="3"/>
  <c r="AO463" i="3"/>
  <c r="AQ463" i="3"/>
  <c r="AS463" i="3"/>
  <c r="AU463" i="3"/>
  <c r="AW463" i="3"/>
  <c r="AY463" i="3"/>
  <c r="BA463" i="3"/>
  <c r="BC463" i="3"/>
  <c r="BE463" i="3"/>
  <c r="BG463" i="3"/>
  <c r="BI463" i="3"/>
  <c r="L462" i="3"/>
  <c r="M462" i="3" s="1"/>
  <c r="N461" i="3"/>
  <c r="P461" i="3"/>
  <c r="R461" i="3"/>
  <c r="T461" i="3"/>
  <c r="V461" i="3"/>
  <c r="X461" i="3"/>
  <c r="Z461" i="3"/>
  <c r="AB461" i="3"/>
  <c r="AD461" i="3"/>
  <c r="AF461" i="3"/>
  <c r="AH461" i="3"/>
  <c r="AJ461" i="3"/>
  <c r="AL461" i="3"/>
  <c r="AN461" i="3"/>
  <c r="AP461" i="3"/>
  <c r="AR461" i="3"/>
  <c r="AT461" i="3"/>
  <c r="AV461" i="3"/>
  <c r="AX461" i="3"/>
  <c r="AZ461" i="3"/>
  <c r="BB461" i="3"/>
  <c r="BD461" i="3"/>
  <c r="BF461" i="3"/>
  <c r="BH461" i="3"/>
  <c r="M461" i="3"/>
  <c r="O461" i="3"/>
  <c r="Q461" i="3"/>
  <c r="S461" i="3"/>
  <c r="U461" i="3"/>
  <c r="W461" i="3"/>
  <c r="Y461" i="3"/>
  <c r="AA461" i="3"/>
  <c r="AC461" i="3"/>
  <c r="AE461" i="3"/>
  <c r="AG461" i="3"/>
  <c r="AI461" i="3"/>
  <c r="AK461" i="3"/>
  <c r="AM461" i="3"/>
  <c r="AO461" i="3"/>
  <c r="AQ461" i="3"/>
  <c r="AS461" i="3"/>
  <c r="AU461" i="3"/>
  <c r="AW461" i="3"/>
  <c r="AY461" i="3"/>
  <c r="BA461" i="3"/>
  <c r="BC461" i="3"/>
  <c r="BE461" i="3"/>
  <c r="BG461" i="3"/>
  <c r="BI461" i="3"/>
  <c r="L460" i="3"/>
  <c r="M460" i="3" s="1"/>
  <c r="N459" i="3"/>
  <c r="P459" i="3"/>
  <c r="R459" i="3"/>
  <c r="T459" i="3"/>
  <c r="V459" i="3"/>
  <c r="X459" i="3"/>
  <c r="Z459" i="3"/>
  <c r="AB459" i="3"/>
  <c r="AD459" i="3"/>
  <c r="AF459" i="3"/>
  <c r="AH459" i="3"/>
  <c r="AJ459" i="3"/>
  <c r="AL459" i="3"/>
  <c r="AN459" i="3"/>
  <c r="AP459" i="3"/>
  <c r="AR459" i="3"/>
  <c r="AT459" i="3"/>
  <c r="AV459" i="3"/>
  <c r="AX459" i="3"/>
  <c r="AZ459" i="3"/>
  <c r="BB459" i="3"/>
  <c r="BD459" i="3"/>
  <c r="BF459" i="3"/>
  <c r="BH459" i="3"/>
  <c r="M459" i="3"/>
  <c r="O459" i="3"/>
  <c r="Q459" i="3"/>
  <c r="S459" i="3"/>
  <c r="U459" i="3"/>
  <c r="W459" i="3"/>
  <c r="Y459" i="3"/>
  <c r="AA459" i="3"/>
  <c r="AC459" i="3"/>
  <c r="AE459" i="3"/>
  <c r="AG459" i="3"/>
  <c r="AI459" i="3"/>
  <c r="AK459" i="3"/>
  <c r="AM459" i="3"/>
  <c r="AO459" i="3"/>
  <c r="AQ459" i="3"/>
  <c r="AS459" i="3"/>
  <c r="AU459" i="3"/>
  <c r="AW459" i="3"/>
  <c r="AY459" i="3"/>
  <c r="BA459" i="3"/>
  <c r="BC459" i="3"/>
  <c r="BE459" i="3"/>
  <c r="BG459" i="3"/>
  <c r="BI459" i="3"/>
  <c r="L458" i="3"/>
  <c r="M458" i="3" s="1"/>
  <c r="M455" i="3"/>
  <c r="O455" i="3"/>
  <c r="Q455" i="3"/>
  <c r="S455" i="3"/>
  <c r="U455" i="3"/>
  <c r="W455" i="3"/>
  <c r="Y455" i="3"/>
  <c r="AA455" i="3"/>
  <c r="AC455" i="3"/>
  <c r="AE455" i="3"/>
  <c r="AG455" i="3"/>
  <c r="AI455" i="3"/>
  <c r="AK455" i="3"/>
  <c r="AM455" i="3"/>
  <c r="AO455" i="3"/>
  <c r="AQ455" i="3"/>
  <c r="AS455" i="3"/>
  <c r="AU455" i="3"/>
  <c r="AW455" i="3"/>
  <c r="AY455" i="3"/>
  <c r="BA455" i="3"/>
  <c r="BC455" i="3"/>
  <c r="BE455" i="3"/>
  <c r="BG455" i="3"/>
  <c r="BI455" i="3"/>
  <c r="N455" i="3"/>
  <c r="P455" i="3"/>
  <c r="R455" i="3"/>
  <c r="T455" i="3"/>
  <c r="V455" i="3"/>
  <c r="X455" i="3"/>
  <c r="Z455" i="3"/>
  <c r="AB455" i="3"/>
  <c r="AD455" i="3"/>
  <c r="AF455" i="3"/>
  <c r="AH455" i="3"/>
  <c r="AJ455" i="3"/>
  <c r="AL455" i="3"/>
  <c r="AN455" i="3"/>
  <c r="AP455" i="3"/>
  <c r="AR455" i="3"/>
  <c r="AT455" i="3"/>
  <c r="AV455" i="3"/>
  <c r="AX455" i="3"/>
  <c r="AZ455" i="3"/>
  <c r="BB455" i="3"/>
  <c r="BD455" i="3"/>
  <c r="BF455" i="3"/>
  <c r="BH455" i="3"/>
  <c r="L451" i="3"/>
  <c r="L450" i="3"/>
  <c r="N447" i="3"/>
  <c r="P447" i="3"/>
  <c r="R447" i="3"/>
  <c r="T447" i="3"/>
  <c r="V447" i="3"/>
  <c r="X447" i="3"/>
  <c r="Z447" i="3"/>
  <c r="AB447" i="3"/>
  <c r="AD447" i="3"/>
  <c r="AF447" i="3"/>
  <c r="AH447" i="3"/>
  <c r="AJ447" i="3"/>
  <c r="AL447" i="3"/>
  <c r="AN447" i="3"/>
  <c r="AP447" i="3"/>
  <c r="AR447" i="3"/>
  <c r="AT447" i="3"/>
  <c r="AV447" i="3"/>
  <c r="AX447" i="3"/>
  <c r="AZ447" i="3"/>
  <c r="BB447" i="3"/>
  <c r="BD447" i="3"/>
  <c r="BF447" i="3"/>
  <c r="BH447" i="3"/>
  <c r="M447" i="3"/>
  <c r="O447" i="3"/>
  <c r="Q447" i="3"/>
  <c r="S447" i="3"/>
  <c r="U447" i="3"/>
  <c r="W447" i="3"/>
  <c r="Y447" i="3"/>
  <c r="AA447" i="3"/>
  <c r="AC447" i="3"/>
  <c r="AE447" i="3"/>
  <c r="AG447" i="3"/>
  <c r="AI447" i="3"/>
  <c r="AK447" i="3"/>
  <c r="AM447" i="3"/>
  <c r="AO447" i="3"/>
  <c r="AQ447" i="3"/>
  <c r="AS447" i="3"/>
  <c r="AU447" i="3"/>
  <c r="AW447" i="3"/>
  <c r="AY447" i="3"/>
  <c r="BA447" i="3"/>
  <c r="BC447" i="3"/>
  <c r="BE447" i="3"/>
  <c r="BG447" i="3"/>
  <c r="BI447" i="3"/>
  <c r="L444" i="3"/>
  <c r="L443" i="3"/>
  <c r="L442" i="3"/>
  <c r="N437" i="3"/>
  <c r="P437" i="3"/>
  <c r="R437" i="3"/>
  <c r="T437" i="3"/>
  <c r="V437" i="3"/>
  <c r="X437" i="3"/>
  <c r="Z437" i="3"/>
  <c r="AB437" i="3"/>
  <c r="AD437" i="3"/>
  <c r="AF437" i="3"/>
  <c r="AH437" i="3"/>
  <c r="AJ437" i="3"/>
  <c r="AL437" i="3"/>
  <c r="AN437" i="3"/>
  <c r="AP437" i="3"/>
  <c r="AR437" i="3"/>
  <c r="AT437" i="3"/>
  <c r="AV437" i="3"/>
  <c r="AX437" i="3"/>
  <c r="AZ437" i="3"/>
  <c r="BB437" i="3"/>
  <c r="BD437" i="3"/>
  <c r="BF437" i="3"/>
  <c r="BH437" i="3"/>
  <c r="M437" i="3"/>
  <c r="O437" i="3"/>
  <c r="Q437" i="3"/>
  <c r="S437" i="3"/>
  <c r="U437" i="3"/>
  <c r="W437" i="3"/>
  <c r="Y437" i="3"/>
  <c r="AA437" i="3"/>
  <c r="AC437" i="3"/>
  <c r="AE437" i="3"/>
  <c r="AG437" i="3"/>
  <c r="AI437" i="3"/>
  <c r="AK437" i="3"/>
  <c r="AM437" i="3"/>
  <c r="AO437" i="3"/>
  <c r="AQ437" i="3"/>
  <c r="AS437" i="3"/>
  <c r="AU437" i="3"/>
  <c r="AW437" i="3"/>
  <c r="AY437" i="3"/>
  <c r="BA437" i="3"/>
  <c r="BC437" i="3"/>
  <c r="BE437" i="3"/>
  <c r="BG437" i="3"/>
  <c r="BI437" i="3"/>
  <c r="M436" i="3"/>
  <c r="O436" i="3"/>
  <c r="Q436" i="3"/>
  <c r="S436" i="3"/>
  <c r="U436" i="3"/>
  <c r="W436" i="3"/>
  <c r="Y436" i="3"/>
  <c r="AA436" i="3"/>
  <c r="AC436" i="3"/>
  <c r="AE436" i="3"/>
  <c r="AG436" i="3"/>
  <c r="AI436" i="3"/>
  <c r="AK436" i="3"/>
  <c r="AM436" i="3"/>
  <c r="AO436" i="3"/>
  <c r="AQ436" i="3"/>
  <c r="AS436" i="3"/>
  <c r="AU436" i="3"/>
  <c r="AW436" i="3"/>
  <c r="AY436" i="3"/>
  <c r="BA436" i="3"/>
  <c r="BC436" i="3"/>
  <c r="BE436" i="3"/>
  <c r="BG436" i="3"/>
  <c r="BI436" i="3"/>
  <c r="N436" i="3"/>
  <c r="P436" i="3"/>
  <c r="R436" i="3"/>
  <c r="T436" i="3"/>
  <c r="V436" i="3"/>
  <c r="X436" i="3"/>
  <c r="Z436" i="3"/>
  <c r="AB436" i="3"/>
  <c r="AD436" i="3"/>
  <c r="AF436" i="3"/>
  <c r="AH436" i="3"/>
  <c r="AJ436" i="3"/>
  <c r="AL436" i="3"/>
  <c r="AN436" i="3"/>
  <c r="AP436" i="3"/>
  <c r="AR436" i="3"/>
  <c r="AT436" i="3"/>
  <c r="AV436" i="3"/>
  <c r="AX436" i="3"/>
  <c r="AZ436" i="3"/>
  <c r="BB436" i="3"/>
  <c r="BD436" i="3"/>
  <c r="BF436" i="3"/>
  <c r="BH436" i="3"/>
  <c r="L435" i="3"/>
  <c r="M435" i="3"/>
  <c r="O435" i="3"/>
  <c r="Q435" i="3"/>
  <c r="S435" i="3"/>
  <c r="U435" i="3"/>
  <c r="W435" i="3"/>
  <c r="Y435" i="3"/>
  <c r="AA435" i="3"/>
  <c r="AC435" i="3"/>
  <c r="AE435" i="3"/>
  <c r="AG435" i="3"/>
  <c r="AI435" i="3"/>
  <c r="AK435" i="3"/>
  <c r="AM435" i="3"/>
  <c r="AO435" i="3"/>
  <c r="AQ435" i="3"/>
  <c r="AS435" i="3"/>
  <c r="AU435" i="3"/>
  <c r="AW435" i="3"/>
  <c r="AY435" i="3"/>
  <c r="BA435" i="3"/>
  <c r="BC435" i="3"/>
  <c r="BE435" i="3"/>
  <c r="BG435" i="3"/>
  <c r="BI435" i="3"/>
  <c r="N435" i="3"/>
  <c r="P435" i="3"/>
  <c r="R435" i="3"/>
  <c r="T435" i="3"/>
  <c r="V435" i="3"/>
  <c r="X435" i="3"/>
  <c r="Z435" i="3"/>
  <c r="AB435" i="3"/>
  <c r="AD435" i="3"/>
  <c r="AF435" i="3"/>
  <c r="AH435" i="3"/>
  <c r="AJ435" i="3"/>
  <c r="AL435" i="3"/>
  <c r="AN435" i="3"/>
  <c r="AP435" i="3"/>
  <c r="AR435" i="3"/>
  <c r="AT435" i="3"/>
  <c r="AV435" i="3"/>
  <c r="AX435" i="3"/>
  <c r="AZ435" i="3"/>
  <c r="BB435" i="3"/>
  <c r="BD435" i="3"/>
  <c r="BF435" i="3"/>
  <c r="BH435" i="3"/>
  <c r="L434" i="3"/>
  <c r="N434" i="3"/>
  <c r="P434" i="3"/>
  <c r="R434" i="3"/>
  <c r="T434" i="3"/>
  <c r="V434" i="3"/>
  <c r="X434" i="3"/>
  <c r="Z434" i="3"/>
  <c r="AB434" i="3"/>
  <c r="AD434" i="3"/>
  <c r="AF434" i="3"/>
  <c r="AH434" i="3"/>
  <c r="AJ434" i="3"/>
  <c r="AL434" i="3"/>
  <c r="AN434" i="3"/>
  <c r="AP434" i="3"/>
  <c r="AR434" i="3"/>
  <c r="AT434" i="3"/>
  <c r="AV434" i="3"/>
  <c r="AX434" i="3"/>
  <c r="AZ434" i="3"/>
  <c r="BB434" i="3"/>
  <c r="BD434" i="3"/>
  <c r="BF434" i="3"/>
  <c r="BH434" i="3"/>
  <c r="M434" i="3"/>
  <c r="O434" i="3"/>
  <c r="Q434" i="3"/>
  <c r="S434" i="3"/>
  <c r="U434" i="3"/>
  <c r="W434" i="3"/>
  <c r="Y434" i="3"/>
  <c r="AA434" i="3"/>
  <c r="AC434" i="3"/>
  <c r="AE434" i="3"/>
  <c r="AG434" i="3"/>
  <c r="AI434" i="3"/>
  <c r="AK434" i="3"/>
  <c r="AM434" i="3"/>
  <c r="AO434" i="3"/>
  <c r="AQ434" i="3"/>
  <c r="AS434" i="3"/>
  <c r="AU434" i="3"/>
  <c r="AW434" i="3"/>
  <c r="AY434" i="3"/>
  <c r="BA434" i="3"/>
  <c r="BC434" i="3"/>
  <c r="BE434" i="3"/>
  <c r="BG434" i="3"/>
  <c r="BI434" i="3"/>
  <c r="N429" i="3"/>
  <c r="P429" i="3"/>
  <c r="R429" i="3"/>
  <c r="T429" i="3"/>
  <c r="V429" i="3"/>
  <c r="X429" i="3"/>
  <c r="Z429" i="3"/>
  <c r="AB429" i="3"/>
  <c r="AD429" i="3"/>
  <c r="AF429" i="3"/>
  <c r="AH429" i="3"/>
  <c r="AJ429" i="3"/>
  <c r="AL429" i="3"/>
  <c r="AN429" i="3"/>
  <c r="AP429" i="3"/>
  <c r="AR429" i="3"/>
  <c r="AT429" i="3"/>
  <c r="AV429" i="3"/>
  <c r="AX429" i="3"/>
  <c r="AZ429" i="3"/>
  <c r="BB429" i="3"/>
  <c r="BD429" i="3"/>
  <c r="BF429" i="3"/>
  <c r="BH429" i="3"/>
  <c r="M429" i="3"/>
  <c r="O429" i="3"/>
  <c r="Q429" i="3"/>
  <c r="S429" i="3"/>
  <c r="U429" i="3"/>
  <c r="W429" i="3"/>
  <c r="Y429" i="3"/>
  <c r="AA429" i="3"/>
  <c r="AC429" i="3"/>
  <c r="AE429" i="3"/>
  <c r="AG429" i="3"/>
  <c r="AI429" i="3"/>
  <c r="AK429" i="3"/>
  <c r="AM429" i="3"/>
  <c r="AO429" i="3"/>
  <c r="AQ429" i="3"/>
  <c r="AS429" i="3"/>
  <c r="AU429" i="3"/>
  <c r="AW429" i="3"/>
  <c r="AY429" i="3"/>
  <c r="BA429" i="3"/>
  <c r="BC429" i="3"/>
  <c r="BE429" i="3"/>
  <c r="BG429" i="3"/>
  <c r="BI429" i="3"/>
  <c r="N428" i="3"/>
  <c r="P428" i="3"/>
  <c r="R428" i="3"/>
  <c r="T428" i="3"/>
  <c r="V428" i="3"/>
  <c r="X428" i="3"/>
  <c r="Z428" i="3"/>
  <c r="AB428" i="3"/>
  <c r="AD428" i="3"/>
  <c r="AF428" i="3"/>
  <c r="AH428" i="3"/>
  <c r="AJ428" i="3"/>
  <c r="AL428" i="3"/>
  <c r="AN428" i="3"/>
  <c r="AP428" i="3"/>
  <c r="AR428" i="3"/>
  <c r="AT428" i="3"/>
  <c r="AV428" i="3"/>
  <c r="AX428" i="3"/>
  <c r="AZ428" i="3"/>
  <c r="BB428" i="3"/>
  <c r="BD428" i="3"/>
  <c r="BF428" i="3"/>
  <c r="BH428" i="3"/>
  <c r="M428" i="3"/>
  <c r="O428" i="3"/>
  <c r="Q428" i="3"/>
  <c r="S428" i="3"/>
  <c r="U428" i="3"/>
  <c r="W428" i="3"/>
  <c r="Y428" i="3"/>
  <c r="AA428" i="3"/>
  <c r="AC428" i="3"/>
  <c r="AE428" i="3"/>
  <c r="AG428" i="3"/>
  <c r="AI428" i="3"/>
  <c r="AK428" i="3"/>
  <c r="AM428" i="3"/>
  <c r="AO428" i="3"/>
  <c r="AQ428" i="3"/>
  <c r="AS428" i="3"/>
  <c r="AU428" i="3"/>
  <c r="AW428" i="3"/>
  <c r="AY428" i="3"/>
  <c r="BA428" i="3"/>
  <c r="BC428" i="3"/>
  <c r="BE428" i="3"/>
  <c r="BG428" i="3"/>
  <c r="BI428" i="3"/>
  <c r="L427" i="3"/>
  <c r="M427" i="3"/>
  <c r="O427" i="3"/>
  <c r="Q427" i="3"/>
  <c r="S427" i="3"/>
  <c r="U427" i="3"/>
  <c r="W427" i="3"/>
  <c r="Y427" i="3"/>
  <c r="AA427" i="3"/>
  <c r="AC427" i="3"/>
  <c r="AE427" i="3"/>
  <c r="AG427" i="3"/>
  <c r="AI427" i="3"/>
  <c r="AK427" i="3"/>
  <c r="AM427" i="3"/>
  <c r="AO427" i="3"/>
  <c r="AQ427" i="3"/>
  <c r="AS427" i="3"/>
  <c r="AU427" i="3"/>
  <c r="AW427" i="3"/>
  <c r="AY427" i="3"/>
  <c r="BA427" i="3"/>
  <c r="BC427" i="3"/>
  <c r="BE427" i="3"/>
  <c r="BG427" i="3"/>
  <c r="BI427" i="3"/>
  <c r="N427" i="3"/>
  <c r="P427" i="3"/>
  <c r="R427" i="3"/>
  <c r="T427" i="3"/>
  <c r="V427" i="3"/>
  <c r="X427" i="3"/>
  <c r="Z427" i="3"/>
  <c r="AB427" i="3"/>
  <c r="AD427" i="3"/>
  <c r="AF427" i="3"/>
  <c r="AH427" i="3"/>
  <c r="AJ427" i="3"/>
  <c r="AL427" i="3"/>
  <c r="AN427" i="3"/>
  <c r="AP427" i="3"/>
  <c r="AR427" i="3"/>
  <c r="AT427" i="3"/>
  <c r="AV427" i="3"/>
  <c r="AX427" i="3"/>
  <c r="AZ427" i="3"/>
  <c r="BB427" i="3"/>
  <c r="BD427" i="3"/>
  <c r="BF427" i="3"/>
  <c r="BH427" i="3"/>
  <c r="L426" i="3"/>
  <c r="N426" i="3"/>
  <c r="P426" i="3"/>
  <c r="R426" i="3"/>
  <c r="T426" i="3"/>
  <c r="V426" i="3"/>
  <c r="X426" i="3"/>
  <c r="Z426" i="3"/>
  <c r="AB426" i="3"/>
  <c r="AD426" i="3"/>
  <c r="AF426" i="3"/>
  <c r="AH426" i="3"/>
  <c r="AJ426" i="3"/>
  <c r="AL426" i="3"/>
  <c r="AN426" i="3"/>
  <c r="AP426" i="3"/>
  <c r="AR426" i="3"/>
  <c r="AT426" i="3"/>
  <c r="AV426" i="3"/>
  <c r="AX426" i="3"/>
  <c r="AZ426" i="3"/>
  <c r="BB426" i="3"/>
  <c r="BD426" i="3"/>
  <c r="BF426" i="3"/>
  <c r="BH426" i="3"/>
  <c r="M426" i="3"/>
  <c r="O426" i="3"/>
  <c r="Q426" i="3"/>
  <c r="S426" i="3"/>
  <c r="U426" i="3"/>
  <c r="W426" i="3"/>
  <c r="Y426" i="3"/>
  <c r="AA426" i="3"/>
  <c r="AC426" i="3"/>
  <c r="AE426" i="3"/>
  <c r="AG426" i="3"/>
  <c r="AI426" i="3"/>
  <c r="AK426" i="3"/>
  <c r="AM426" i="3"/>
  <c r="AO426" i="3"/>
  <c r="AQ426" i="3"/>
  <c r="AS426" i="3"/>
  <c r="AU426" i="3"/>
  <c r="AW426" i="3"/>
  <c r="AY426" i="3"/>
  <c r="BA426" i="3"/>
  <c r="BC426" i="3"/>
  <c r="BE426" i="3"/>
  <c r="BG426" i="3"/>
  <c r="BI426" i="3"/>
  <c r="M421" i="3"/>
  <c r="O421" i="3"/>
  <c r="Q421" i="3"/>
  <c r="S421" i="3"/>
  <c r="U421" i="3"/>
  <c r="W421" i="3"/>
  <c r="Y421" i="3"/>
  <c r="AA421" i="3"/>
  <c r="AC421" i="3"/>
  <c r="AE421" i="3"/>
  <c r="AG421" i="3"/>
  <c r="AI421" i="3"/>
  <c r="AK421" i="3"/>
  <c r="AM421" i="3"/>
  <c r="AO421" i="3"/>
  <c r="AQ421" i="3"/>
  <c r="AS421" i="3"/>
  <c r="AU421" i="3"/>
  <c r="AW421" i="3"/>
  <c r="AY421" i="3"/>
  <c r="BA421" i="3"/>
  <c r="BC421" i="3"/>
  <c r="BE421" i="3"/>
  <c r="BG421" i="3"/>
  <c r="BI421" i="3"/>
  <c r="N421" i="3"/>
  <c r="P421" i="3"/>
  <c r="R421" i="3"/>
  <c r="T421" i="3"/>
  <c r="V421" i="3"/>
  <c r="X421" i="3"/>
  <c r="Z421" i="3"/>
  <c r="AB421" i="3"/>
  <c r="AD421" i="3"/>
  <c r="AF421" i="3"/>
  <c r="AH421" i="3"/>
  <c r="AJ421" i="3"/>
  <c r="AL421" i="3"/>
  <c r="AN421" i="3"/>
  <c r="AP421" i="3"/>
  <c r="AR421" i="3"/>
  <c r="AT421" i="3"/>
  <c r="AV421" i="3"/>
  <c r="AX421" i="3"/>
  <c r="AZ421" i="3"/>
  <c r="BB421" i="3"/>
  <c r="BD421" i="3"/>
  <c r="BF421" i="3"/>
  <c r="BH421" i="3"/>
  <c r="M417" i="3"/>
  <c r="O417" i="3"/>
  <c r="Q417" i="3"/>
  <c r="S417" i="3"/>
  <c r="U417" i="3"/>
  <c r="W417" i="3"/>
  <c r="Y417" i="3"/>
  <c r="AA417" i="3"/>
  <c r="AC417" i="3"/>
  <c r="AE417" i="3"/>
  <c r="AG417" i="3"/>
  <c r="AI417" i="3"/>
  <c r="AK417" i="3"/>
  <c r="AM417" i="3"/>
  <c r="AO417" i="3"/>
  <c r="AQ417" i="3"/>
  <c r="AS417" i="3"/>
  <c r="AU417" i="3"/>
  <c r="AW417" i="3"/>
  <c r="AY417" i="3"/>
  <c r="BA417" i="3"/>
  <c r="BC417" i="3"/>
  <c r="BE417" i="3"/>
  <c r="BG417" i="3"/>
  <c r="BI417" i="3"/>
  <c r="N417" i="3"/>
  <c r="P417" i="3"/>
  <c r="R417" i="3"/>
  <c r="T417" i="3"/>
  <c r="V417" i="3"/>
  <c r="X417" i="3"/>
  <c r="Z417" i="3"/>
  <c r="AB417" i="3"/>
  <c r="AD417" i="3"/>
  <c r="AF417" i="3"/>
  <c r="AH417" i="3"/>
  <c r="AJ417" i="3"/>
  <c r="AL417" i="3"/>
  <c r="AN417" i="3"/>
  <c r="AP417" i="3"/>
  <c r="AR417" i="3"/>
  <c r="AT417" i="3"/>
  <c r="AV417" i="3"/>
  <c r="AX417" i="3"/>
  <c r="AZ417" i="3"/>
  <c r="BB417" i="3"/>
  <c r="BD417" i="3"/>
  <c r="BF417" i="3"/>
  <c r="BH417" i="3"/>
  <c r="N413" i="3"/>
  <c r="P413" i="3"/>
  <c r="R413" i="3"/>
  <c r="T413" i="3"/>
  <c r="V413" i="3"/>
  <c r="X413" i="3"/>
  <c r="Z413" i="3"/>
  <c r="AB413" i="3"/>
  <c r="AD413" i="3"/>
  <c r="AF413" i="3"/>
  <c r="AH413" i="3"/>
  <c r="AJ413" i="3"/>
  <c r="AL413" i="3"/>
  <c r="AN413" i="3"/>
  <c r="AP413" i="3"/>
  <c r="AR413" i="3"/>
  <c r="AT413" i="3"/>
  <c r="AV413" i="3"/>
  <c r="AX413" i="3"/>
  <c r="AZ413" i="3"/>
  <c r="BB413" i="3"/>
  <c r="BD413" i="3"/>
  <c r="BF413" i="3"/>
  <c r="BH413" i="3"/>
  <c r="M413" i="3"/>
  <c r="O413" i="3"/>
  <c r="Q413" i="3"/>
  <c r="S413" i="3"/>
  <c r="U413" i="3"/>
  <c r="W413" i="3"/>
  <c r="Y413" i="3"/>
  <c r="AA413" i="3"/>
  <c r="AC413" i="3"/>
  <c r="AE413" i="3"/>
  <c r="AG413" i="3"/>
  <c r="AI413" i="3"/>
  <c r="AK413" i="3"/>
  <c r="AM413" i="3"/>
  <c r="AO413" i="3"/>
  <c r="AQ413" i="3"/>
  <c r="AS413" i="3"/>
  <c r="AU413" i="3"/>
  <c r="AW413" i="3"/>
  <c r="AY413" i="3"/>
  <c r="BA413" i="3"/>
  <c r="BC413" i="3"/>
  <c r="BE413" i="3"/>
  <c r="BG413" i="3"/>
  <c r="BI413" i="3"/>
  <c r="M410" i="3"/>
  <c r="O410" i="3"/>
  <c r="Q410" i="3"/>
  <c r="S410" i="3"/>
  <c r="U410" i="3"/>
  <c r="W410" i="3"/>
  <c r="Y410" i="3"/>
  <c r="AA410" i="3"/>
  <c r="AC410" i="3"/>
  <c r="AE410" i="3"/>
  <c r="AG410" i="3"/>
  <c r="AI410" i="3"/>
  <c r="AK410" i="3"/>
  <c r="AM410" i="3"/>
  <c r="AO410" i="3"/>
  <c r="AQ410" i="3"/>
  <c r="AS410" i="3"/>
  <c r="AU410" i="3"/>
  <c r="AW410" i="3"/>
  <c r="AY410" i="3"/>
  <c r="BA410" i="3"/>
  <c r="BC410" i="3"/>
  <c r="BE410" i="3"/>
  <c r="BG410" i="3"/>
  <c r="BI410" i="3"/>
  <c r="N410" i="3"/>
  <c r="P410" i="3"/>
  <c r="R410" i="3"/>
  <c r="T410" i="3"/>
  <c r="V410" i="3"/>
  <c r="X410" i="3"/>
  <c r="Z410" i="3"/>
  <c r="AB410" i="3"/>
  <c r="AD410" i="3"/>
  <c r="AF410" i="3"/>
  <c r="AH410" i="3"/>
  <c r="AJ410" i="3"/>
  <c r="AL410" i="3"/>
  <c r="AN410" i="3"/>
  <c r="AP410" i="3"/>
  <c r="AR410" i="3"/>
  <c r="AT410" i="3"/>
  <c r="AV410" i="3"/>
  <c r="AX410" i="3"/>
  <c r="AZ410" i="3"/>
  <c r="BB410" i="3"/>
  <c r="BD410" i="3"/>
  <c r="BF410" i="3"/>
  <c r="BH410" i="3"/>
  <c r="N409" i="3"/>
  <c r="P409" i="3"/>
  <c r="R409" i="3"/>
  <c r="T409" i="3"/>
  <c r="V409" i="3"/>
  <c r="X409" i="3"/>
  <c r="Z409" i="3"/>
  <c r="AB409" i="3"/>
  <c r="AD409" i="3"/>
  <c r="AF409" i="3"/>
  <c r="AH409" i="3"/>
  <c r="AJ409" i="3"/>
  <c r="AL409" i="3"/>
  <c r="AN409" i="3"/>
  <c r="AP409" i="3"/>
  <c r="AR409" i="3"/>
  <c r="AT409" i="3"/>
  <c r="AV409" i="3"/>
  <c r="AX409" i="3"/>
  <c r="AZ409" i="3"/>
  <c r="BB409" i="3"/>
  <c r="BD409" i="3"/>
  <c r="BF409" i="3"/>
  <c r="BH409" i="3"/>
  <c r="M409" i="3"/>
  <c r="O409" i="3"/>
  <c r="Q409" i="3"/>
  <c r="S409" i="3"/>
  <c r="U409" i="3"/>
  <c r="W409" i="3"/>
  <c r="Y409" i="3"/>
  <c r="AA409" i="3"/>
  <c r="AC409" i="3"/>
  <c r="AE409" i="3"/>
  <c r="AG409" i="3"/>
  <c r="AI409" i="3"/>
  <c r="AK409" i="3"/>
  <c r="AM409" i="3"/>
  <c r="AO409" i="3"/>
  <c r="AQ409" i="3"/>
  <c r="AS409" i="3"/>
  <c r="AU409" i="3"/>
  <c r="AW409" i="3"/>
  <c r="AY409" i="3"/>
  <c r="BA409" i="3"/>
  <c r="BC409" i="3"/>
  <c r="BE409" i="3"/>
  <c r="BG409" i="3"/>
  <c r="BI409" i="3"/>
  <c r="M408" i="3"/>
  <c r="O408" i="3"/>
  <c r="Q408" i="3"/>
  <c r="S408" i="3"/>
  <c r="U408" i="3"/>
  <c r="W408" i="3"/>
  <c r="Y408" i="3"/>
  <c r="AA408" i="3"/>
  <c r="AC408" i="3"/>
  <c r="AE408" i="3"/>
  <c r="AG408" i="3"/>
  <c r="AI408" i="3"/>
  <c r="AK408" i="3"/>
  <c r="AM408" i="3"/>
  <c r="AO408" i="3"/>
  <c r="AQ408" i="3"/>
  <c r="AS408" i="3"/>
  <c r="AU408" i="3"/>
  <c r="AW408" i="3"/>
  <c r="AY408" i="3"/>
  <c r="BA408" i="3"/>
  <c r="BC408" i="3"/>
  <c r="BE408" i="3"/>
  <c r="BG408" i="3"/>
  <c r="BI408" i="3"/>
  <c r="N408" i="3"/>
  <c r="P408" i="3"/>
  <c r="R408" i="3"/>
  <c r="T408" i="3"/>
  <c r="V408" i="3"/>
  <c r="X408" i="3"/>
  <c r="Z408" i="3"/>
  <c r="AB408" i="3"/>
  <c r="AD408" i="3"/>
  <c r="AF408" i="3"/>
  <c r="AH408" i="3"/>
  <c r="AJ408" i="3"/>
  <c r="AL408" i="3"/>
  <c r="AN408" i="3"/>
  <c r="AP408" i="3"/>
  <c r="AR408" i="3"/>
  <c r="AT408" i="3"/>
  <c r="AV408" i="3"/>
  <c r="AX408" i="3"/>
  <c r="AZ408" i="3"/>
  <c r="BB408" i="3"/>
  <c r="BD408" i="3"/>
  <c r="BF408" i="3"/>
  <c r="BH408" i="3"/>
  <c r="N407" i="3"/>
  <c r="P407" i="3"/>
  <c r="R407" i="3"/>
  <c r="T407" i="3"/>
  <c r="V407" i="3"/>
  <c r="X407" i="3"/>
  <c r="Z407" i="3"/>
  <c r="AB407" i="3"/>
  <c r="AD407" i="3"/>
  <c r="AF407" i="3"/>
  <c r="AH407" i="3"/>
  <c r="AJ407" i="3"/>
  <c r="AL407" i="3"/>
  <c r="AN407" i="3"/>
  <c r="AP407" i="3"/>
  <c r="AR407" i="3"/>
  <c r="AT407" i="3"/>
  <c r="AV407" i="3"/>
  <c r="AX407" i="3"/>
  <c r="AZ407" i="3"/>
  <c r="BB407" i="3"/>
  <c r="BD407" i="3"/>
  <c r="BF407" i="3"/>
  <c r="BH407" i="3"/>
  <c r="M407" i="3"/>
  <c r="O407" i="3"/>
  <c r="Q407" i="3"/>
  <c r="S407" i="3"/>
  <c r="U407" i="3"/>
  <c r="W407" i="3"/>
  <c r="Y407" i="3"/>
  <c r="AA407" i="3"/>
  <c r="AC407" i="3"/>
  <c r="AE407" i="3"/>
  <c r="AG407" i="3"/>
  <c r="AI407" i="3"/>
  <c r="AK407" i="3"/>
  <c r="AM407" i="3"/>
  <c r="AO407" i="3"/>
  <c r="AQ407" i="3"/>
  <c r="AS407" i="3"/>
  <c r="AU407" i="3"/>
  <c r="AW407" i="3"/>
  <c r="AY407" i="3"/>
  <c r="BA407" i="3"/>
  <c r="BC407" i="3"/>
  <c r="BE407" i="3"/>
  <c r="BG407" i="3"/>
  <c r="BI407" i="3"/>
  <c r="M406" i="3"/>
  <c r="O406" i="3"/>
  <c r="Q406" i="3"/>
  <c r="S406" i="3"/>
  <c r="U406" i="3"/>
  <c r="W406" i="3"/>
  <c r="Y406" i="3"/>
  <c r="AA406" i="3"/>
  <c r="AC406" i="3"/>
  <c r="AE406" i="3"/>
  <c r="AG406" i="3"/>
  <c r="AI406" i="3"/>
  <c r="AK406" i="3"/>
  <c r="AM406" i="3"/>
  <c r="AO406" i="3"/>
  <c r="AQ406" i="3"/>
  <c r="AS406" i="3"/>
  <c r="AU406" i="3"/>
  <c r="AW406" i="3"/>
  <c r="AY406" i="3"/>
  <c r="BA406" i="3"/>
  <c r="BC406" i="3"/>
  <c r="BE406" i="3"/>
  <c r="BG406" i="3"/>
  <c r="BI406" i="3"/>
  <c r="N406" i="3"/>
  <c r="P406" i="3"/>
  <c r="R406" i="3"/>
  <c r="T406" i="3"/>
  <c r="V406" i="3"/>
  <c r="X406" i="3"/>
  <c r="Z406" i="3"/>
  <c r="AB406" i="3"/>
  <c r="AD406" i="3"/>
  <c r="AF406" i="3"/>
  <c r="AH406" i="3"/>
  <c r="AJ406" i="3"/>
  <c r="AL406" i="3"/>
  <c r="AN406" i="3"/>
  <c r="AP406" i="3"/>
  <c r="AR406" i="3"/>
  <c r="AT406" i="3"/>
  <c r="AV406" i="3"/>
  <c r="AX406" i="3"/>
  <c r="AZ406" i="3"/>
  <c r="BB406" i="3"/>
  <c r="BD406" i="3"/>
  <c r="BF406" i="3"/>
  <c r="BH406" i="3"/>
  <c r="N405" i="3"/>
  <c r="P405" i="3"/>
  <c r="R405" i="3"/>
  <c r="T405" i="3"/>
  <c r="V405" i="3"/>
  <c r="X405" i="3"/>
  <c r="Z405" i="3"/>
  <c r="AB405" i="3"/>
  <c r="AD405" i="3"/>
  <c r="AF405" i="3"/>
  <c r="AH405" i="3"/>
  <c r="AJ405" i="3"/>
  <c r="AL405" i="3"/>
  <c r="AN405" i="3"/>
  <c r="AP405" i="3"/>
  <c r="AR405" i="3"/>
  <c r="AT405" i="3"/>
  <c r="AV405" i="3"/>
  <c r="AX405" i="3"/>
  <c r="AZ405" i="3"/>
  <c r="BB405" i="3"/>
  <c r="BD405" i="3"/>
  <c r="BF405" i="3"/>
  <c r="BH405" i="3"/>
  <c r="M405" i="3"/>
  <c r="O405" i="3"/>
  <c r="Q405" i="3"/>
  <c r="S405" i="3"/>
  <c r="U405" i="3"/>
  <c r="W405" i="3"/>
  <c r="Y405" i="3"/>
  <c r="AA405" i="3"/>
  <c r="AC405" i="3"/>
  <c r="AE405" i="3"/>
  <c r="AG405" i="3"/>
  <c r="AI405" i="3"/>
  <c r="AK405" i="3"/>
  <c r="AM405" i="3"/>
  <c r="AO405" i="3"/>
  <c r="AQ405" i="3"/>
  <c r="AS405" i="3"/>
  <c r="AU405" i="3"/>
  <c r="AW405" i="3"/>
  <c r="AY405" i="3"/>
  <c r="BA405" i="3"/>
  <c r="BC405" i="3"/>
  <c r="BE405" i="3"/>
  <c r="BG405" i="3"/>
  <c r="BI405" i="3"/>
  <c r="M404" i="3"/>
  <c r="O404" i="3"/>
  <c r="Q404" i="3"/>
  <c r="S404" i="3"/>
  <c r="U404" i="3"/>
  <c r="W404" i="3"/>
  <c r="Y404" i="3"/>
  <c r="AA404" i="3"/>
  <c r="AC404" i="3"/>
  <c r="AE404" i="3"/>
  <c r="AG404" i="3"/>
  <c r="AI404" i="3"/>
  <c r="AK404" i="3"/>
  <c r="AM404" i="3"/>
  <c r="AO404" i="3"/>
  <c r="AQ404" i="3"/>
  <c r="AS404" i="3"/>
  <c r="AU404" i="3"/>
  <c r="AW404" i="3"/>
  <c r="AY404" i="3"/>
  <c r="BA404" i="3"/>
  <c r="BC404" i="3"/>
  <c r="BE404" i="3"/>
  <c r="BG404" i="3"/>
  <c r="BI404" i="3"/>
  <c r="N404" i="3"/>
  <c r="P404" i="3"/>
  <c r="R404" i="3"/>
  <c r="T404" i="3"/>
  <c r="V404" i="3"/>
  <c r="X404" i="3"/>
  <c r="Z404" i="3"/>
  <c r="AB404" i="3"/>
  <c r="AD404" i="3"/>
  <c r="AF404" i="3"/>
  <c r="AH404" i="3"/>
  <c r="AJ404" i="3"/>
  <c r="AL404" i="3"/>
  <c r="AN404" i="3"/>
  <c r="AP404" i="3"/>
  <c r="AR404" i="3"/>
  <c r="AT404" i="3"/>
  <c r="AV404" i="3"/>
  <c r="AX404" i="3"/>
  <c r="AZ404" i="3"/>
  <c r="BB404" i="3"/>
  <c r="BD404" i="3"/>
  <c r="BF404" i="3"/>
  <c r="BH404" i="3"/>
  <c r="N403" i="3"/>
  <c r="P403" i="3"/>
  <c r="R403" i="3"/>
  <c r="T403" i="3"/>
  <c r="V403" i="3"/>
  <c r="X403" i="3"/>
  <c r="Z403" i="3"/>
  <c r="AB403" i="3"/>
  <c r="AD403" i="3"/>
  <c r="AF403" i="3"/>
  <c r="AH403" i="3"/>
  <c r="AJ403" i="3"/>
  <c r="AL403" i="3"/>
  <c r="AN403" i="3"/>
  <c r="AP403" i="3"/>
  <c r="AR403" i="3"/>
  <c r="AT403" i="3"/>
  <c r="AV403" i="3"/>
  <c r="AX403" i="3"/>
  <c r="AZ403" i="3"/>
  <c r="BB403" i="3"/>
  <c r="BD403" i="3"/>
  <c r="BF403" i="3"/>
  <c r="BH403" i="3"/>
  <c r="M403" i="3"/>
  <c r="O403" i="3"/>
  <c r="Q403" i="3"/>
  <c r="S403" i="3"/>
  <c r="U403" i="3"/>
  <c r="W403" i="3"/>
  <c r="Y403" i="3"/>
  <c r="AA403" i="3"/>
  <c r="AC403" i="3"/>
  <c r="AE403" i="3"/>
  <c r="AG403" i="3"/>
  <c r="AI403" i="3"/>
  <c r="AK403" i="3"/>
  <c r="AM403" i="3"/>
  <c r="AO403" i="3"/>
  <c r="AQ403" i="3"/>
  <c r="AS403" i="3"/>
  <c r="AU403" i="3"/>
  <c r="AW403" i="3"/>
  <c r="AY403" i="3"/>
  <c r="BA403" i="3"/>
  <c r="BC403" i="3"/>
  <c r="BE403" i="3"/>
  <c r="BG403" i="3"/>
  <c r="BI403" i="3"/>
  <c r="M402" i="3"/>
  <c r="O402" i="3"/>
  <c r="Q402" i="3"/>
  <c r="S402" i="3"/>
  <c r="U402" i="3"/>
  <c r="W402" i="3"/>
  <c r="Y402" i="3"/>
  <c r="AA402" i="3"/>
  <c r="AC402" i="3"/>
  <c r="AE402" i="3"/>
  <c r="AG402" i="3"/>
  <c r="AI402" i="3"/>
  <c r="AK402" i="3"/>
  <c r="AM402" i="3"/>
  <c r="AO402" i="3"/>
  <c r="AQ402" i="3"/>
  <c r="AS402" i="3"/>
  <c r="AU402" i="3"/>
  <c r="AW402" i="3"/>
  <c r="AY402" i="3"/>
  <c r="BA402" i="3"/>
  <c r="BC402" i="3"/>
  <c r="BE402" i="3"/>
  <c r="BG402" i="3"/>
  <c r="BI402" i="3"/>
  <c r="N402" i="3"/>
  <c r="P402" i="3"/>
  <c r="R402" i="3"/>
  <c r="T402" i="3"/>
  <c r="V402" i="3"/>
  <c r="X402" i="3"/>
  <c r="Z402" i="3"/>
  <c r="AB402" i="3"/>
  <c r="AD402" i="3"/>
  <c r="AF402" i="3"/>
  <c r="AH402" i="3"/>
  <c r="AJ402" i="3"/>
  <c r="AL402" i="3"/>
  <c r="AN402" i="3"/>
  <c r="AP402" i="3"/>
  <c r="AR402" i="3"/>
  <c r="AT402" i="3"/>
  <c r="AV402" i="3"/>
  <c r="AX402" i="3"/>
  <c r="AZ402" i="3"/>
  <c r="BB402" i="3"/>
  <c r="BD402" i="3"/>
  <c r="BF402" i="3"/>
  <c r="BH402" i="3"/>
  <c r="N401" i="3"/>
  <c r="P401" i="3"/>
  <c r="R401" i="3"/>
  <c r="T401" i="3"/>
  <c r="V401" i="3"/>
  <c r="X401" i="3"/>
  <c r="Z401" i="3"/>
  <c r="AB401" i="3"/>
  <c r="AD401" i="3"/>
  <c r="AF401" i="3"/>
  <c r="AH401" i="3"/>
  <c r="AJ401" i="3"/>
  <c r="AL401" i="3"/>
  <c r="AN401" i="3"/>
  <c r="AP401" i="3"/>
  <c r="AR401" i="3"/>
  <c r="AT401" i="3"/>
  <c r="AV401" i="3"/>
  <c r="AX401" i="3"/>
  <c r="AZ401" i="3"/>
  <c r="BB401" i="3"/>
  <c r="BD401" i="3"/>
  <c r="BF401" i="3"/>
  <c r="BH401" i="3"/>
  <c r="M401" i="3"/>
  <c r="O401" i="3"/>
  <c r="Q401" i="3"/>
  <c r="S401" i="3"/>
  <c r="U401" i="3"/>
  <c r="W401" i="3"/>
  <c r="Y401" i="3"/>
  <c r="AA401" i="3"/>
  <c r="AC401" i="3"/>
  <c r="AE401" i="3"/>
  <c r="AG401" i="3"/>
  <c r="AI401" i="3"/>
  <c r="AK401" i="3"/>
  <c r="AM401" i="3"/>
  <c r="AO401" i="3"/>
  <c r="AQ401" i="3"/>
  <c r="AS401" i="3"/>
  <c r="AU401" i="3"/>
  <c r="AW401" i="3"/>
  <c r="AY401" i="3"/>
  <c r="BA401" i="3"/>
  <c r="BC401" i="3"/>
  <c r="BE401" i="3"/>
  <c r="BG401" i="3"/>
  <c r="BI401" i="3"/>
  <c r="M400" i="3"/>
  <c r="O400" i="3"/>
  <c r="Q400" i="3"/>
  <c r="S400" i="3"/>
  <c r="U400" i="3"/>
  <c r="W400" i="3"/>
  <c r="Y400" i="3"/>
  <c r="AA400" i="3"/>
  <c r="AC400" i="3"/>
  <c r="AE400" i="3"/>
  <c r="AG400" i="3"/>
  <c r="AI400" i="3"/>
  <c r="AK400" i="3"/>
  <c r="AM400" i="3"/>
  <c r="AO400" i="3"/>
  <c r="AQ400" i="3"/>
  <c r="AS400" i="3"/>
  <c r="AU400" i="3"/>
  <c r="AW400" i="3"/>
  <c r="AY400" i="3"/>
  <c r="BA400" i="3"/>
  <c r="BC400" i="3"/>
  <c r="BE400" i="3"/>
  <c r="BG400" i="3"/>
  <c r="BI400" i="3"/>
  <c r="N400" i="3"/>
  <c r="P400" i="3"/>
  <c r="R400" i="3"/>
  <c r="T400" i="3"/>
  <c r="V400" i="3"/>
  <c r="X400" i="3"/>
  <c r="Z400" i="3"/>
  <c r="AB400" i="3"/>
  <c r="AD400" i="3"/>
  <c r="AF400" i="3"/>
  <c r="AH400" i="3"/>
  <c r="AJ400" i="3"/>
  <c r="AL400" i="3"/>
  <c r="AN400" i="3"/>
  <c r="AP400" i="3"/>
  <c r="AR400" i="3"/>
  <c r="AT400" i="3"/>
  <c r="AV400" i="3"/>
  <c r="AX400" i="3"/>
  <c r="AZ400" i="3"/>
  <c r="BB400" i="3"/>
  <c r="BD400" i="3"/>
  <c r="BF400" i="3"/>
  <c r="BH400" i="3"/>
  <c r="N399" i="3"/>
  <c r="P399" i="3"/>
  <c r="R399" i="3"/>
  <c r="T399" i="3"/>
  <c r="V399" i="3"/>
  <c r="X399" i="3"/>
  <c r="Z399" i="3"/>
  <c r="AB399" i="3"/>
  <c r="AD399" i="3"/>
  <c r="AF399" i="3"/>
  <c r="AH399" i="3"/>
  <c r="AJ399" i="3"/>
  <c r="AL399" i="3"/>
  <c r="AN399" i="3"/>
  <c r="AP399" i="3"/>
  <c r="AR399" i="3"/>
  <c r="AT399" i="3"/>
  <c r="AV399" i="3"/>
  <c r="AX399" i="3"/>
  <c r="AZ399" i="3"/>
  <c r="BB399" i="3"/>
  <c r="BD399" i="3"/>
  <c r="BF399" i="3"/>
  <c r="BH399" i="3"/>
  <c r="M399" i="3"/>
  <c r="O399" i="3"/>
  <c r="Q399" i="3"/>
  <c r="S399" i="3"/>
  <c r="U399" i="3"/>
  <c r="W399" i="3"/>
  <c r="Y399" i="3"/>
  <c r="AA399" i="3"/>
  <c r="AC399" i="3"/>
  <c r="AE399" i="3"/>
  <c r="AG399" i="3"/>
  <c r="AI399" i="3"/>
  <c r="AK399" i="3"/>
  <c r="AM399" i="3"/>
  <c r="AO399" i="3"/>
  <c r="AQ399" i="3"/>
  <c r="AS399" i="3"/>
  <c r="AU399" i="3"/>
  <c r="AW399" i="3"/>
  <c r="AY399" i="3"/>
  <c r="BA399" i="3"/>
  <c r="BC399" i="3"/>
  <c r="BE399" i="3"/>
  <c r="BG399" i="3"/>
  <c r="BI399" i="3"/>
  <c r="N321" i="3"/>
  <c r="P321" i="3"/>
  <c r="R321" i="3"/>
  <c r="T321" i="3"/>
  <c r="V321" i="3"/>
  <c r="X321" i="3"/>
  <c r="Z321" i="3"/>
  <c r="AB321" i="3"/>
  <c r="AD321" i="3"/>
  <c r="AF321" i="3"/>
  <c r="AH321" i="3"/>
  <c r="AJ321" i="3"/>
  <c r="AL321" i="3"/>
  <c r="AN321" i="3"/>
  <c r="AP321" i="3"/>
  <c r="AR321" i="3"/>
  <c r="AT321" i="3"/>
  <c r="AV321" i="3"/>
  <c r="AX321" i="3"/>
  <c r="AZ321" i="3"/>
  <c r="BB321" i="3"/>
  <c r="BD321" i="3"/>
  <c r="BF321" i="3"/>
  <c r="BH321" i="3"/>
  <c r="M321" i="3"/>
  <c r="O321" i="3"/>
  <c r="Q321" i="3"/>
  <c r="S321" i="3"/>
  <c r="U321" i="3"/>
  <c r="W321" i="3"/>
  <c r="Y321" i="3"/>
  <c r="AA321" i="3"/>
  <c r="AC321" i="3"/>
  <c r="AE321" i="3"/>
  <c r="AG321" i="3"/>
  <c r="AI321" i="3"/>
  <c r="AK321" i="3"/>
  <c r="AM321" i="3"/>
  <c r="AO321" i="3"/>
  <c r="AQ321" i="3"/>
  <c r="AS321" i="3"/>
  <c r="AU321" i="3"/>
  <c r="AW321" i="3"/>
  <c r="AY321" i="3"/>
  <c r="BA321" i="3"/>
  <c r="BC321" i="3"/>
  <c r="BE321" i="3"/>
  <c r="BG321" i="3"/>
  <c r="BI321" i="3"/>
  <c r="N320" i="3"/>
  <c r="P320" i="3"/>
  <c r="R320" i="3"/>
  <c r="T320" i="3"/>
  <c r="V320" i="3"/>
  <c r="X320" i="3"/>
  <c r="Z320" i="3"/>
  <c r="AB320" i="3"/>
  <c r="M320" i="3"/>
  <c r="Q320" i="3"/>
  <c r="U320" i="3"/>
  <c r="Y320" i="3"/>
  <c r="AC320" i="3"/>
  <c r="AE320" i="3"/>
  <c r="AG320" i="3"/>
  <c r="AI320" i="3"/>
  <c r="AK320" i="3"/>
  <c r="AM320" i="3"/>
  <c r="AO320" i="3"/>
  <c r="AQ320" i="3"/>
  <c r="AS320" i="3"/>
  <c r="AU320" i="3"/>
  <c r="AW320" i="3"/>
  <c r="AY320" i="3"/>
  <c r="BA320" i="3"/>
  <c r="BC320" i="3"/>
  <c r="BE320" i="3"/>
  <c r="BG320" i="3"/>
  <c r="BI320" i="3"/>
  <c r="O320" i="3"/>
  <c r="S320" i="3"/>
  <c r="W320" i="3"/>
  <c r="AA320" i="3"/>
  <c r="AD320" i="3"/>
  <c r="AF320" i="3"/>
  <c r="AH320" i="3"/>
  <c r="AJ320" i="3"/>
  <c r="AL320" i="3"/>
  <c r="AN320" i="3"/>
  <c r="AP320" i="3"/>
  <c r="AR320" i="3"/>
  <c r="AT320" i="3"/>
  <c r="AV320" i="3"/>
  <c r="AX320" i="3"/>
  <c r="AZ320" i="3"/>
  <c r="BB320" i="3"/>
  <c r="BD320" i="3"/>
  <c r="BF320" i="3"/>
  <c r="BH320" i="3"/>
  <c r="M319" i="3"/>
  <c r="O319" i="3"/>
  <c r="Q319" i="3"/>
  <c r="S319" i="3"/>
  <c r="U319" i="3"/>
  <c r="W319" i="3"/>
  <c r="Y319" i="3"/>
  <c r="AA319" i="3"/>
  <c r="AC319" i="3"/>
  <c r="AE319" i="3"/>
  <c r="AG319" i="3"/>
  <c r="AI319" i="3"/>
  <c r="AK319" i="3"/>
  <c r="N319" i="3"/>
  <c r="P319" i="3"/>
  <c r="R319" i="3"/>
  <c r="T319" i="3"/>
  <c r="V319" i="3"/>
  <c r="X319" i="3"/>
  <c r="Z319" i="3"/>
  <c r="AB319" i="3"/>
  <c r="AD319" i="3"/>
  <c r="AF319" i="3"/>
  <c r="AH319" i="3"/>
  <c r="AJ319" i="3"/>
  <c r="AL319" i="3"/>
  <c r="AN319" i="3"/>
  <c r="AP319" i="3"/>
  <c r="AR319" i="3"/>
  <c r="AT319" i="3"/>
  <c r="AV319" i="3"/>
  <c r="AX319" i="3"/>
  <c r="AZ319" i="3"/>
  <c r="BB319" i="3"/>
  <c r="BD319" i="3"/>
  <c r="BF319" i="3"/>
  <c r="BH319" i="3"/>
  <c r="AM319" i="3"/>
  <c r="AQ319" i="3"/>
  <c r="AU319" i="3"/>
  <c r="AY319" i="3"/>
  <c r="BC319" i="3"/>
  <c r="BG319" i="3"/>
  <c r="AO319" i="3"/>
  <c r="AS319" i="3"/>
  <c r="AW319" i="3"/>
  <c r="BA319" i="3"/>
  <c r="BE319" i="3"/>
  <c r="BI319" i="3"/>
  <c r="N317" i="3"/>
  <c r="P317" i="3"/>
  <c r="R317" i="3"/>
  <c r="T317" i="3"/>
  <c r="V317" i="3"/>
  <c r="X317" i="3"/>
  <c r="Z317" i="3"/>
  <c r="AB317" i="3"/>
  <c r="O317" i="3"/>
  <c r="S317" i="3"/>
  <c r="W317" i="3"/>
  <c r="AA317" i="3"/>
  <c r="AD317" i="3"/>
  <c r="AF317" i="3"/>
  <c r="AH317" i="3"/>
  <c r="AJ317" i="3"/>
  <c r="AL317" i="3"/>
  <c r="AN317" i="3"/>
  <c r="AP317" i="3"/>
  <c r="AR317" i="3"/>
  <c r="AT317" i="3"/>
  <c r="AV317" i="3"/>
  <c r="AX317" i="3"/>
  <c r="AZ317" i="3"/>
  <c r="BB317" i="3"/>
  <c r="BD317" i="3"/>
  <c r="BF317" i="3"/>
  <c r="BH317" i="3"/>
  <c r="M317" i="3"/>
  <c r="Q317" i="3"/>
  <c r="U317" i="3"/>
  <c r="Y317" i="3"/>
  <c r="AC317" i="3"/>
  <c r="AE317" i="3"/>
  <c r="AG317" i="3"/>
  <c r="AI317" i="3"/>
  <c r="AK317" i="3"/>
  <c r="AM317" i="3"/>
  <c r="AO317" i="3"/>
  <c r="AQ317" i="3"/>
  <c r="AS317" i="3"/>
  <c r="AU317" i="3"/>
  <c r="AW317" i="3"/>
  <c r="AY317" i="3"/>
  <c r="BA317" i="3"/>
  <c r="BC317" i="3"/>
  <c r="BE317" i="3"/>
  <c r="BG317" i="3"/>
  <c r="BI317" i="3"/>
  <c r="M316" i="3"/>
  <c r="O316" i="3"/>
  <c r="Q316" i="3"/>
  <c r="S316" i="3"/>
  <c r="U316" i="3"/>
  <c r="W316" i="3"/>
  <c r="Y316" i="3"/>
  <c r="AA316" i="3"/>
  <c r="AC316" i="3"/>
  <c r="AE316" i="3"/>
  <c r="AG316" i="3"/>
  <c r="AI316" i="3"/>
  <c r="AK316" i="3"/>
  <c r="AM316" i="3"/>
  <c r="AO316" i="3"/>
  <c r="AQ316" i="3"/>
  <c r="AS316" i="3"/>
  <c r="AU316" i="3"/>
  <c r="AW316" i="3"/>
  <c r="AY316" i="3"/>
  <c r="BA316" i="3"/>
  <c r="BC316" i="3"/>
  <c r="BE316" i="3"/>
  <c r="BG316" i="3"/>
  <c r="BI316" i="3"/>
  <c r="N316" i="3"/>
  <c r="R316" i="3"/>
  <c r="V316" i="3"/>
  <c r="Z316" i="3"/>
  <c r="AD316" i="3"/>
  <c r="AH316" i="3"/>
  <c r="AL316" i="3"/>
  <c r="AP316" i="3"/>
  <c r="AT316" i="3"/>
  <c r="AX316" i="3"/>
  <c r="BB316" i="3"/>
  <c r="BF316" i="3"/>
  <c r="P316" i="3"/>
  <c r="T316" i="3"/>
  <c r="X316" i="3"/>
  <c r="AB316" i="3"/>
  <c r="AF316" i="3"/>
  <c r="AJ316" i="3"/>
  <c r="AN316" i="3"/>
  <c r="AR316" i="3"/>
  <c r="AV316" i="3"/>
  <c r="AZ316" i="3"/>
  <c r="BD316" i="3"/>
  <c r="BH316" i="3"/>
  <c r="N315" i="3"/>
  <c r="P315" i="3"/>
  <c r="R315" i="3"/>
  <c r="T315" i="3"/>
  <c r="V315" i="3"/>
  <c r="X315" i="3"/>
  <c r="Z315" i="3"/>
  <c r="AB315" i="3"/>
  <c r="AD315" i="3"/>
  <c r="AF315" i="3"/>
  <c r="AH315" i="3"/>
  <c r="AJ315" i="3"/>
  <c r="AL315" i="3"/>
  <c r="AN315" i="3"/>
  <c r="AP315" i="3"/>
  <c r="AR315" i="3"/>
  <c r="AT315" i="3"/>
  <c r="AV315" i="3"/>
  <c r="AX315" i="3"/>
  <c r="AZ315" i="3"/>
  <c r="BB315" i="3"/>
  <c r="BD315" i="3"/>
  <c r="BF315" i="3"/>
  <c r="BH315" i="3"/>
  <c r="M315" i="3"/>
  <c r="Q315" i="3"/>
  <c r="U315" i="3"/>
  <c r="Y315" i="3"/>
  <c r="AC315" i="3"/>
  <c r="AG315" i="3"/>
  <c r="AK315" i="3"/>
  <c r="AO315" i="3"/>
  <c r="AS315" i="3"/>
  <c r="AW315" i="3"/>
  <c r="BA315" i="3"/>
  <c r="BE315" i="3"/>
  <c r="BI315" i="3"/>
  <c r="O315" i="3"/>
  <c r="S315" i="3"/>
  <c r="W315" i="3"/>
  <c r="AA315" i="3"/>
  <c r="AE315" i="3"/>
  <c r="AI315" i="3"/>
  <c r="AM315" i="3"/>
  <c r="AQ315" i="3"/>
  <c r="AU315" i="3"/>
  <c r="AY315" i="3"/>
  <c r="BC315" i="3"/>
  <c r="BG315" i="3"/>
  <c r="M314" i="3"/>
  <c r="O314" i="3"/>
  <c r="Q314" i="3"/>
  <c r="S314" i="3"/>
  <c r="U314" i="3"/>
  <c r="W314" i="3"/>
  <c r="Y314" i="3"/>
  <c r="AA314" i="3"/>
  <c r="AC314" i="3"/>
  <c r="AE314" i="3"/>
  <c r="AG314" i="3"/>
  <c r="AI314" i="3"/>
  <c r="AK314" i="3"/>
  <c r="AM314" i="3"/>
  <c r="AO314" i="3"/>
  <c r="AQ314" i="3"/>
  <c r="AS314" i="3"/>
  <c r="AU314" i="3"/>
  <c r="AW314" i="3"/>
  <c r="AY314" i="3"/>
  <c r="BA314" i="3"/>
  <c r="BC314" i="3"/>
  <c r="BE314" i="3"/>
  <c r="BG314" i="3"/>
  <c r="BI314" i="3"/>
  <c r="N314" i="3"/>
  <c r="P314" i="3"/>
  <c r="R314" i="3"/>
  <c r="T314" i="3"/>
  <c r="V314" i="3"/>
  <c r="X314" i="3"/>
  <c r="Z314" i="3"/>
  <c r="AB314" i="3"/>
  <c r="AD314" i="3"/>
  <c r="AF314" i="3"/>
  <c r="AH314" i="3"/>
  <c r="AJ314" i="3"/>
  <c r="AL314" i="3"/>
  <c r="AN314" i="3"/>
  <c r="AP314" i="3"/>
  <c r="AR314" i="3"/>
  <c r="AT314" i="3"/>
  <c r="AV314" i="3"/>
  <c r="AX314" i="3"/>
  <c r="AZ314" i="3"/>
  <c r="BB314" i="3"/>
  <c r="BD314" i="3"/>
  <c r="BF314" i="3"/>
  <c r="BH314" i="3"/>
  <c r="BH477" i="3"/>
  <c r="BF477" i="3"/>
  <c r="BD477" i="3"/>
  <c r="BB477" i="3"/>
  <c r="AZ477" i="3"/>
  <c r="AX477" i="3"/>
  <c r="AV477" i="3"/>
  <c r="AT477" i="3"/>
  <c r="AR477" i="3"/>
  <c r="AP477" i="3"/>
  <c r="AN477" i="3"/>
  <c r="AL477" i="3"/>
  <c r="AJ477" i="3"/>
  <c r="AH477" i="3"/>
  <c r="AF477" i="3"/>
  <c r="AD477" i="3"/>
  <c r="AB477" i="3"/>
  <c r="Z477" i="3"/>
  <c r="X477" i="3"/>
  <c r="V477" i="3"/>
  <c r="T477" i="3"/>
  <c r="R477" i="3"/>
  <c r="BN477" i="3" s="1"/>
  <c r="P477" i="3"/>
  <c r="BL436" i="3"/>
  <c r="BM435" i="3"/>
  <c r="BN434" i="3"/>
  <c r="BK434" i="3"/>
  <c r="BJ427" i="3"/>
  <c r="BL435" i="3"/>
  <c r="BJ434" i="3"/>
  <c r="BM426" i="3"/>
  <c r="BK461" i="3"/>
  <c r="BN455" i="3"/>
  <c r="BM455" i="3"/>
  <c r="BL455" i="3"/>
  <c r="BJ447" i="3"/>
  <c r="BK429" i="3"/>
  <c r="BN429" i="3"/>
  <c r="BK417" i="3"/>
  <c r="BN459" i="3"/>
  <c r="BM459" i="3"/>
  <c r="BL459" i="3"/>
  <c r="BJ435" i="3"/>
  <c r="BM434" i="3"/>
  <c r="BL428" i="3"/>
  <c r="BN427" i="3"/>
  <c r="BM427" i="3"/>
  <c r="BL427" i="3"/>
  <c r="BJ426" i="3"/>
  <c r="BN426" i="3"/>
  <c r="BK426" i="3"/>
  <c r="BJ459" i="3"/>
  <c r="BJ455" i="3"/>
  <c r="BM447" i="3"/>
  <c r="BL447" i="3"/>
  <c r="BK437" i="3"/>
  <c r="BN437" i="3"/>
  <c r="BM421" i="3"/>
  <c r="BJ421" i="3"/>
  <c r="BN421" i="3"/>
  <c r="BK421" i="3"/>
  <c r="BM417" i="3"/>
  <c r="BJ417" i="3"/>
  <c r="BL437" i="3"/>
  <c r="BL429" i="3"/>
  <c r="BL421" i="3"/>
  <c r="BL417" i="3"/>
  <c r="BM413" i="3"/>
  <c r="BL413" i="3"/>
  <c r="BJ410" i="3"/>
  <c r="BN410" i="3"/>
  <c r="BK410" i="3"/>
  <c r="BM409" i="3"/>
  <c r="BL409" i="3"/>
  <c r="BJ408" i="3"/>
  <c r="BN408" i="3"/>
  <c r="BK408" i="3"/>
  <c r="BM407" i="3"/>
  <c r="BL407" i="3"/>
  <c r="BJ406" i="3"/>
  <c r="BN406" i="3"/>
  <c r="BK406" i="3"/>
  <c r="BM405" i="3"/>
  <c r="BL405" i="3"/>
  <c r="BJ404" i="3"/>
  <c r="BN404" i="3"/>
  <c r="BK404" i="3"/>
  <c r="BM403" i="3"/>
  <c r="BL403" i="3"/>
  <c r="BJ402" i="3"/>
  <c r="BN402" i="3"/>
  <c r="BK402" i="3"/>
  <c r="BL401" i="3"/>
  <c r="BN400" i="3"/>
  <c r="BM399" i="3"/>
  <c r="BJ436" i="3"/>
  <c r="BN436" i="3"/>
  <c r="BJ428" i="3"/>
  <c r="BN428" i="3"/>
  <c r="BK413" i="3"/>
  <c r="BK409" i="3"/>
  <c r="BK407" i="3"/>
  <c r="BK405" i="3"/>
  <c r="BK403" i="3"/>
  <c r="BK401" i="3"/>
  <c r="BN321" i="3"/>
  <c r="BJ321" i="3"/>
  <c r="BN319" i="3"/>
  <c r="BJ319" i="3"/>
  <c r="BN317" i="3"/>
  <c r="BJ317" i="3"/>
  <c r="BK320" i="3"/>
  <c r="BJ314" i="3"/>
  <c r="K456" i="3"/>
  <c r="K452" i="3"/>
  <c r="K448" i="3"/>
  <c r="K444" i="3"/>
  <c r="K397" i="3"/>
  <c r="K389" i="3"/>
  <c r="K457" i="3"/>
  <c r="K453" i="3"/>
  <c r="K449" i="3"/>
  <c r="K445" i="3"/>
  <c r="K454" i="3"/>
  <c r="K450" i="3"/>
  <c r="K446" i="3"/>
  <c r="K442" i="3"/>
  <c r="K393" i="3"/>
  <c r="L397" i="3"/>
  <c r="L393" i="3"/>
  <c r="L389" i="3"/>
  <c r="L387" i="3"/>
  <c r="K387" i="3"/>
  <c r="L385" i="3"/>
  <c r="K385" i="3"/>
  <c r="K383" i="3"/>
  <c r="K381" i="3"/>
  <c r="K379" i="3"/>
  <c r="K377" i="3"/>
  <c r="K375" i="3"/>
  <c r="K373" i="3"/>
  <c r="K371" i="3"/>
  <c r="K369" i="3"/>
  <c r="K367" i="3"/>
  <c r="K365" i="3"/>
  <c r="K363" i="3"/>
  <c r="K361" i="3"/>
  <c r="K359" i="3"/>
  <c r="K357" i="3"/>
  <c r="K355" i="3"/>
  <c r="K353" i="3"/>
  <c r="K351" i="3"/>
  <c r="K349" i="3"/>
  <c r="K347" i="3"/>
  <c r="K345" i="3"/>
  <c r="K343" i="3"/>
  <c r="K341" i="3"/>
  <c r="K339" i="3"/>
  <c r="K337" i="3"/>
  <c r="K335" i="3"/>
  <c r="K333" i="3"/>
  <c r="K331" i="3"/>
  <c r="K329" i="3"/>
  <c r="K327" i="3"/>
  <c r="K325" i="3"/>
  <c r="K323" i="3"/>
  <c r="L398" i="3"/>
  <c r="N398" i="3" s="1"/>
  <c r="L394" i="3"/>
  <c r="M394" i="3" s="1"/>
  <c r="L390" i="3"/>
  <c r="O390" i="3" s="1"/>
  <c r="L395" i="3"/>
  <c r="P395" i="3" s="1"/>
  <c r="L391" i="3"/>
  <c r="N391" i="3" s="1"/>
  <c r="L388" i="3"/>
  <c r="K388" i="3"/>
  <c r="L386" i="3"/>
  <c r="K386" i="3"/>
  <c r="L384" i="3"/>
  <c r="K384" i="3"/>
  <c r="K382" i="3"/>
  <c r="K380" i="3"/>
  <c r="K378" i="3"/>
  <c r="K376" i="3"/>
  <c r="K374" i="3"/>
  <c r="K372" i="3"/>
  <c r="K370" i="3"/>
  <c r="K368" i="3"/>
  <c r="K366" i="3"/>
  <c r="K364" i="3"/>
  <c r="K362" i="3"/>
  <c r="K360" i="3"/>
  <c r="K358" i="3"/>
  <c r="K356" i="3"/>
  <c r="K354" i="3"/>
  <c r="K352" i="3"/>
  <c r="K350" i="3"/>
  <c r="K348" i="3"/>
  <c r="K346" i="3"/>
  <c r="K344" i="3"/>
  <c r="K342" i="3"/>
  <c r="K340" i="3"/>
  <c r="K338" i="3"/>
  <c r="K336" i="3"/>
  <c r="K334" i="3"/>
  <c r="K332" i="3"/>
  <c r="K330" i="3"/>
  <c r="K328" i="3"/>
  <c r="K326" i="3"/>
  <c r="K324" i="3"/>
  <c r="K322" i="3"/>
  <c r="K318" i="3"/>
  <c r="E271" i="3"/>
  <c r="F271" i="3"/>
  <c r="K271" i="3" s="1"/>
  <c r="G271" i="3"/>
  <c r="H271" i="3"/>
  <c r="L271" i="3" s="1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K275" i="3"/>
  <c r="E276" i="3"/>
  <c r="F276" i="3"/>
  <c r="K276" i="3" s="1"/>
  <c r="G276" i="3"/>
  <c r="H276" i="3"/>
  <c r="I276" i="3"/>
  <c r="J276" i="3"/>
  <c r="E277" i="3"/>
  <c r="F277" i="3"/>
  <c r="K277" i="3" s="1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K292" i="3" s="1"/>
  <c r="H292" i="3"/>
  <c r="I292" i="3"/>
  <c r="J292" i="3"/>
  <c r="E293" i="3"/>
  <c r="F293" i="3"/>
  <c r="G293" i="3"/>
  <c r="K293" i="3" s="1"/>
  <c r="H293" i="3"/>
  <c r="I293" i="3"/>
  <c r="J293" i="3"/>
  <c r="E294" i="3"/>
  <c r="F294" i="3"/>
  <c r="G294" i="3"/>
  <c r="K294" i="3" s="1"/>
  <c r="H294" i="3"/>
  <c r="I294" i="3"/>
  <c r="J294" i="3"/>
  <c r="E295" i="3"/>
  <c r="F295" i="3"/>
  <c r="G295" i="3"/>
  <c r="K295" i="3" s="1"/>
  <c r="H295" i="3"/>
  <c r="I295" i="3"/>
  <c r="J295" i="3"/>
  <c r="E296" i="3"/>
  <c r="F296" i="3"/>
  <c r="G296" i="3"/>
  <c r="K296" i="3" s="1"/>
  <c r="H296" i="3"/>
  <c r="I296" i="3"/>
  <c r="J296" i="3"/>
  <c r="E297" i="3"/>
  <c r="F297" i="3"/>
  <c r="G297" i="3"/>
  <c r="H297" i="3"/>
  <c r="I297" i="3"/>
  <c r="J297" i="3"/>
  <c r="K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K300" i="3" s="1"/>
  <c r="G300" i="3"/>
  <c r="H300" i="3"/>
  <c r="I300" i="3"/>
  <c r="J300" i="3"/>
  <c r="E301" i="3"/>
  <c r="F301" i="3"/>
  <c r="K301" i="3" s="1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K303" i="3" s="1"/>
  <c r="H303" i="3"/>
  <c r="I303" i="3"/>
  <c r="J303" i="3"/>
  <c r="E304" i="3"/>
  <c r="F304" i="3"/>
  <c r="G304" i="3"/>
  <c r="K304" i="3" s="1"/>
  <c r="H304" i="3"/>
  <c r="I304" i="3"/>
  <c r="J304" i="3"/>
  <c r="E305" i="3"/>
  <c r="F305" i="3"/>
  <c r="G305" i="3"/>
  <c r="K305" i="3" s="1"/>
  <c r="H305" i="3"/>
  <c r="I305" i="3"/>
  <c r="J305" i="3"/>
  <c r="E306" i="3"/>
  <c r="F306" i="3"/>
  <c r="G306" i="3"/>
  <c r="K306" i="3" s="1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K273" i="3" l="1"/>
  <c r="K272" i="3"/>
  <c r="BM315" i="3"/>
  <c r="BK399" i="3"/>
  <c r="BL399" i="3"/>
  <c r="BJ400" i="3"/>
  <c r="BK400" i="3"/>
  <c r="BM401" i="3"/>
  <c r="N318" i="3"/>
  <c r="P318" i="3"/>
  <c r="R318" i="3"/>
  <c r="T318" i="3"/>
  <c r="V318" i="3"/>
  <c r="X318" i="3"/>
  <c r="Z318" i="3"/>
  <c r="AB318" i="3"/>
  <c r="AD318" i="3"/>
  <c r="AF318" i="3"/>
  <c r="AH318" i="3"/>
  <c r="AJ318" i="3"/>
  <c r="AL318" i="3"/>
  <c r="AN318" i="3"/>
  <c r="AP318" i="3"/>
  <c r="AR318" i="3"/>
  <c r="AT318" i="3"/>
  <c r="AV318" i="3"/>
  <c r="AX318" i="3"/>
  <c r="AZ318" i="3"/>
  <c r="BB318" i="3"/>
  <c r="BD318" i="3"/>
  <c r="BF318" i="3"/>
  <c r="BH318" i="3"/>
  <c r="M318" i="3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M324" i="3"/>
  <c r="O324" i="3"/>
  <c r="Q324" i="3"/>
  <c r="S324" i="3"/>
  <c r="U324" i="3"/>
  <c r="W324" i="3"/>
  <c r="Y324" i="3"/>
  <c r="AA324" i="3"/>
  <c r="AC324" i="3"/>
  <c r="AE324" i="3"/>
  <c r="AG324" i="3"/>
  <c r="AI324" i="3"/>
  <c r="AK324" i="3"/>
  <c r="AM324" i="3"/>
  <c r="AO324" i="3"/>
  <c r="AQ324" i="3"/>
  <c r="AS324" i="3"/>
  <c r="AU324" i="3"/>
  <c r="AW324" i="3"/>
  <c r="AY324" i="3"/>
  <c r="BA324" i="3"/>
  <c r="BC324" i="3"/>
  <c r="BE324" i="3"/>
  <c r="BG324" i="3"/>
  <c r="BI324" i="3"/>
  <c r="N324" i="3"/>
  <c r="P324" i="3"/>
  <c r="R324" i="3"/>
  <c r="T324" i="3"/>
  <c r="V324" i="3"/>
  <c r="X324" i="3"/>
  <c r="Z324" i="3"/>
  <c r="AB324" i="3"/>
  <c r="AD324" i="3"/>
  <c r="AF324" i="3"/>
  <c r="AH324" i="3"/>
  <c r="AJ324" i="3"/>
  <c r="AL324" i="3"/>
  <c r="AN324" i="3"/>
  <c r="AP324" i="3"/>
  <c r="AR324" i="3"/>
  <c r="AT324" i="3"/>
  <c r="AV324" i="3"/>
  <c r="AX324" i="3"/>
  <c r="AZ324" i="3"/>
  <c r="BB324" i="3"/>
  <c r="BD324" i="3"/>
  <c r="BF324" i="3"/>
  <c r="BH324" i="3"/>
  <c r="M328" i="3"/>
  <c r="O328" i="3"/>
  <c r="Q328" i="3"/>
  <c r="S328" i="3"/>
  <c r="U328" i="3"/>
  <c r="W328" i="3"/>
  <c r="Y328" i="3"/>
  <c r="AA328" i="3"/>
  <c r="AC328" i="3"/>
  <c r="AE328" i="3"/>
  <c r="AG328" i="3"/>
  <c r="AI328" i="3"/>
  <c r="AK328" i="3"/>
  <c r="AM328" i="3"/>
  <c r="AO328" i="3"/>
  <c r="AQ328" i="3"/>
  <c r="AS328" i="3"/>
  <c r="AU328" i="3"/>
  <c r="AW328" i="3"/>
  <c r="AY328" i="3"/>
  <c r="BA328" i="3"/>
  <c r="BC328" i="3"/>
  <c r="BE328" i="3"/>
  <c r="BG328" i="3"/>
  <c r="BI328" i="3"/>
  <c r="N328" i="3"/>
  <c r="P328" i="3"/>
  <c r="R328" i="3"/>
  <c r="T328" i="3"/>
  <c r="V328" i="3"/>
  <c r="X328" i="3"/>
  <c r="Z328" i="3"/>
  <c r="AB328" i="3"/>
  <c r="AD328" i="3"/>
  <c r="AF328" i="3"/>
  <c r="AH328" i="3"/>
  <c r="AJ328" i="3"/>
  <c r="AL328" i="3"/>
  <c r="AN328" i="3"/>
  <c r="AP328" i="3"/>
  <c r="AR328" i="3"/>
  <c r="AT328" i="3"/>
  <c r="AV328" i="3"/>
  <c r="AX328" i="3"/>
  <c r="AZ328" i="3"/>
  <c r="BB328" i="3"/>
  <c r="BD328" i="3"/>
  <c r="BF328" i="3"/>
  <c r="BH328" i="3"/>
  <c r="M332" i="3"/>
  <c r="O332" i="3"/>
  <c r="Q332" i="3"/>
  <c r="S332" i="3"/>
  <c r="U332" i="3"/>
  <c r="W332" i="3"/>
  <c r="Y332" i="3"/>
  <c r="AA332" i="3"/>
  <c r="AC332" i="3"/>
  <c r="AE332" i="3"/>
  <c r="AG332" i="3"/>
  <c r="AI332" i="3"/>
  <c r="AK332" i="3"/>
  <c r="AM332" i="3"/>
  <c r="AO332" i="3"/>
  <c r="AQ332" i="3"/>
  <c r="AS332" i="3"/>
  <c r="AU332" i="3"/>
  <c r="AW332" i="3"/>
  <c r="AY332" i="3"/>
  <c r="BA332" i="3"/>
  <c r="BC332" i="3"/>
  <c r="BE332" i="3"/>
  <c r="BG332" i="3"/>
  <c r="BI332" i="3"/>
  <c r="N332" i="3"/>
  <c r="P332" i="3"/>
  <c r="R332" i="3"/>
  <c r="T332" i="3"/>
  <c r="V332" i="3"/>
  <c r="X332" i="3"/>
  <c r="Z332" i="3"/>
  <c r="AB332" i="3"/>
  <c r="AD332" i="3"/>
  <c r="AF332" i="3"/>
  <c r="AH332" i="3"/>
  <c r="AJ332" i="3"/>
  <c r="AL332" i="3"/>
  <c r="AN332" i="3"/>
  <c r="AP332" i="3"/>
  <c r="AR332" i="3"/>
  <c r="AT332" i="3"/>
  <c r="AV332" i="3"/>
  <c r="AX332" i="3"/>
  <c r="AZ332" i="3"/>
  <c r="BB332" i="3"/>
  <c r="BD332" i="3"/>
  <c r="BF332" i="3"/>
  <c r="BH332" i="3"/>
  <c r="N336" i="3"/>
  <c r="P336" i="3"/>
  <c r="R336" i="3"/>
  <c r="T336" i="3"/>
  <c r="V336" i="3"/>
  <c r="X336" i="3"/>
  <c r="Z336" i="3"/>
  <c r="AB336" i="3"/>
  <c r="AD336" i="3"/>
  <c r="AF336" i="3"/>
  <c r="AH336" i="3"/>
  <c r="AJ336" i="3"/>
  <c r="AL336" i="3"/>
  <c r="AN336" i="3"/>
  <c r="AP336" i="3"/>
  <c r="AR336" i="3"/>
  <c r="AT336" i="3"/>
  <c r="AV336" i="3"/>
  <c r="AX336" i="3"/>
  <c r="AZ336" i="3"/>
  <c r="BB336" i="3"/>
  <c r="BD336" i="3"/>
  <c r="BF336" i="3"/>
  <c r="BH336" i="3"/>
  <c r="M336" i="3"/>
  <c r="O336" i="3"/>
  <c r="Q336" i="3"/>
  <c r="S336" i="3"/>
  <c r="U336" i="3"/>
  <c r="W336" i="3"/>
  <c r="Y336" i="3"/>
  <c r="AA336" i="3"/>
  <c r="AC336" i="3"/>
  <c r="AE336" i="3"/>
  <c r="AG336" i="3"/>
  <c r="AI336" i="3"/>
  <c r="AK336" i="3"/>
  <c r="AM336" i="3"/>
  <c r="AO336" i="3"/>
  <c r="AQ336" i="3"/>
  <c r="AS336" i="3"/>
  <c r="AU336" i="3"/>
  <c r="AW336" i="3"/>
  <c r="AY336" i="3"/>
  <c r="BA336" i="3"/>
  <c r="BC336" i="3"/>
  <c r="BE336" i="3"/>
  <c r="BG336" i="3"/>
  <c r="BI336" i="3"/>
  <c r="N340" i="3"/>
  <c r="P340" i="3"/>
  <c r="R340" i="3"/>
  <c r="T340" i="3"/>
  <c r="V340" i="3"/>
  <c r="X340" i="3"/>
  <c r="Z340" i="3"/>
  <c r="AB340" i="3"/>
  <c r="AD340" i="3"/>
  <c r="AF340" i="3"/>
  <c r="AH340" i="3"/>
  <c r="AJ340" i="3"/>
  <c r="AL340" i="3"/>
  <c r="AN340" i="3"/>
  <c r="AP340" i="3"/>
  <c r="AR340" i="3"/>
  <c r="AT340" i="3"/>
  <c r="AV340" i="3"/>
  <c r="AX340" i="3"/>
  <c r="AZ340" i="3"/>
  <c r="BB340" i="3"/>
  <c r="BD340" i="3"/>
  <c r="BF340" i="3"/>
  <c r="BH340" i="3"/>
  <c r="M340" i="3"/>
  <c r="O340" i="3"/>
  <c r="Q340" i="3"/>
  <c r="S340" i="3"/>
  <c r="U340" i="3"/>
  <c r="W340" i="3"/>
  <c r="Y340" i="3"/>
  <c r="AA340" i="3"/>
  <c r="AC340" i="3"/>
  <c r="AE340" i="3"/>
  <c r="AG340" i="3"/>
  <c r="AI340" i="3"/>
  <c r="AK340" i="3"/>
  <c r="AM340" i="3"/>
  <c r="AO340" i="3"/>
  <c r="AQ340" i="3"/>
  <c r="AS340" i="3"/>
  <c r="AU340" i="3"/>
  <c r="AW340" i="3"/>
  <c r="AY340" i="3"/>
  <c r="BA340" i="3"/>
  <c r="BC340" i="3"/>
  <c r="BE340" i="3"/>
  <c r="BG340" i="3"/>
  <c r="BI340" i="3"/>
  <c r="N344" i="3"/>
  <c r="P344" i="3"/>
  <c r="R344" i="3"/>
  <c r="T344" i="3"/>
  <c r="V344" i="3"/>
  <c r="X344" i="3"/>
  <c r="Z344" i="3"/>
  <c r="AB344" i="3"/>
  <c r="AD344" i="3"/>
  <c r="AF344" i="3"/>
  <c r="AH344" i="3"/>
  <c r="AJ344" i="3"/>
  <c r="AL344" i="3"/>
  <c r="AN344" i="3"/>
  <c r="AP344" i="3"/>
  <c r="AR344" i="3"/>
  <c r="AT344" i="3"/>
  <c r="AV344" i="3"/>
  <c r="AX344" i="3"/>
  <c r="AZ344" i="3"/>
  <c r="BB344" i="3"/>
  <c r="BD344" i="3"/>
  <c r="BF344" i="3"/>
  <c r="BH344" i="3"/>
  <c r="M344" i="3"/>
  <c r="O344" i="3"/>
  <c r="Q344" i="3"/>
  <c r="S344" i="3"/>
  <c r="U344" i="3"/>
  <c r="W344" i="3"/>
  <c r="Y344" i="3"/>
  <c r="AA344" i="3"/>
  <c r="AC344" i="3"/>
  <c r="AE344" i="3"/>
  <c r="AG344" i="3"/>
  <c r="AI344" i="3"/>
  <c r="AK344" i="3"/>
  <c r="AM344" i="3"/>
  <c r="AO344" i="3"/>
  <c r="AQ344" i="3"/>
  <c r="AS344" i="3"/>
  <c r="AU344" i="3"/>
  <c r="AW344" i="3"/>
  <c r="AY344" i="3"/>
  <c r="BA344" i="3"/>
  <c r="BC344" i="3"/>
  <c r="BE344" i="3"/>
  <c r="BG344" i="3"/>
  <c r="BI344" i="3"/>
  <c r="M348" i="3"/>
  <c r="O348" i="3"/>
  <c r="Q348" i="3"/>
  <c r="S348" i="3"/>
  <c r="U348" i="3"/>
  <c r="W348" i="3"/>
  <c r="Y348" i="3"/>
  <c r="AA348" i="3"/>
  <c r="AC348" i="3"/>
  <c r="AE348" i="3"/>
  <c r="AG348" i="3"/>
  <c r="AI348" i="3"/>
  <c r="AK348" i="3"/>
  <c r="AM348" i="3"/>
  <c r="AO348" i="3"/>
  <c r="AQ348" i="3"/>
  <c r="AS348" i="3"/>
  <c r="AU348" i="3"/>
  <c r="AW348" i="3"/>
  <c r="AY348" i="3"/>
  <c r="BA348" i="3"/>
  <c r="BC348" i="3"/>
  <c r="BE348" i="3"/>
  <c r="BG348" i="3"/>
  <c r="BI348" i="3"/>
  <c r="N348" i="3"/>
  <c r="P348" i="3"/>
  <c r="R348" i="3"/>
  <c r="T348" i="3"/>
  <c r="V348" i="3"/>
  <c r="X348" i="3"/>
  <c r="Z348" i="3"/>
  <c r="AB348" i="3"/>
  <c r="AD348" i="3"/>
  <c r="AF348" i="3"/>
  <c r="AH348" i="3"/>
  <c r="AJ348" i="3"/>
  <c r="AL348" i="3"/>
  <c r="AN348" i="3"/>
  <c r="AP348" i="3"/>
  <c r="AR348" i="3"/>
  <c r="AT348" i="3"/>
  <c r="AV348" i="3"/>
  <c r="AX348" i="3"/>
  <c r="AZ348" i="3"/>
  <c r="BB348" i="3"/>
  <c r="BD348" i="3"/>
  <c r="BF348" i="3"/>
  <c r="BH348" i="3"/>
  <c r="M352" i="3"/>
  <c r="O352" i="3"/>
  <c r="Q352" i="3"/>
  <c r="S352" i="3"/>
  <c r="U352" i="3"/>
  <c r="W352" i="3"/>
  <c r="Y352" i="3"/>
  <c r="AA352" i="3"/>
  <c r="AC352" i="3"/>
  <c r="AE352" i="3"/>
  <c r="AG352" i="3"/>
  <c r="AI352" i="3"/>
  <c r="AK352" i="3"/>
  <c r="AM352" i="3"/>
  <c r="AO352" i="3"/>
  <c r="AQ352" i="3"/>
  <c r="AS352" i="3"/>
  <c r="AU352" i="3"/>
  <c r="AW352" i="3"/>
  <c r="AY352" i="3"/>
  <c r="BA352" i="3"/>
  <c r="BC352" i="3"/>
  <c r="BE352" i="3"/>
  <c r="BG352" i="3"/>
  <c r="BI352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N356" i="3"/>
  <c r="P356" i="3"/>
  <c r="R356" i="3"/>
  <c r="T356" i="3"/>
  <c r="V356" i="3"/>
  <c r="X356" i="3"/>
  <c r="Z356" i="3"/>
  <c r="AB356" i="3"/>
  <c r="AD356" i="3"/>
  <c r="AF356" i="3"/>
  <c r="AH356" i="3"/>
  <c r="AJ356" i="3"/>
  <c r="AL356" i="3"/>
  <c r="AN356" i="3"/>
  <c r="AP356" i="3"/>
  <c r="AR356" i="3"/>
  <c r="AT356" i="3"/>
  <c r="AV356" i="3"/>
  <c r="AX356" i="3"/>
  <c r="AZ356" i="3"/>
  <c r="BB356" i="3"/>
  <c r="BD356" i="3"/>
  <c r="BF356" i="3"/>
  <c r="BH356" i="3"/>
  <c r="M356" i="3"/>
  <c r="O356" i="3"/>
  <c r="Q356" i="3"/>
  <c r="S356" i="3"/>
  <c r="U356" i="3"/>
  <c r="W356" i="3"/>
  <c r="Y356" i="3"/>
  <c r="AA356" i="3"/>
  <c r="AC356" i="3"/>
  <c r="AE356" i="3"/>
  <c r="AG356" i="3"/>
  <c r="AI356" i="3"/>
  <c r="AK356" i="3"/>
  <c r="AM356" i="3"/>
  <c r="AO356" i="3"/>
  <c r="AQ356" i="3"/>
  <c r="AS356" i="3"/>
  <c r="AU356" i="3"/>
  <c r="AW356" i="3"/>
  <c r="AY356" i="3"/>
  <c r="BA356" i="3"/>
  <c r="BC356" i="3"/>
  <c r="BE356" i="3"/>
  <c r="BG356" i="3"/>
  <c r="BI356" i="3"/>
  <c r="M360" i="3"/>
  <c r="O360" i="3"/>
  <c r="Q360" i="3"/>
  <c r="S360" i="3"/>
  <c r="U360" i="3"/>
  <c r="N360" i="3"/>
  <c r="R360" i="3"/>
  <c r="V360" i="3"/>
  <c r="X360" i="3"/>
  <c r="Z360" i="3"/>
  <c r="AB360" i="3"/>
  <c r="AD360" i="3"/>
  <c r="AF360" i="3"/>
  <c r="AH360" i="3"/>
  <c r="AJ360" i="3"/>
  <c r="AL360" i="3"/>
  <c r="AN360" i="3"/>
  <c r="AP360" i="3"/>
  <c r="AR360" i="3"/>
  <c r="AT360" i="3"/>
  <c r="AV360" i="3"/>
  <c r="AX360" i="3"/>
  <c r="AZ360" i="3"/>
  <c r="BB360" i="3"/>
  <c r="BD360" i="3"/>
  <c r="BF360" i="3"/>
  <c r="BH360" i="3"/>
  <c r="P360" i="3"/>
  <c r="T360" i="3"/>
  <c r="W360" i="3"/>
  <c r="Y360" i="3"/>
  <c r="AA360" i="3"/>
  <c r="AC360" i="3"/>
  <c r="AE360" i="3"/>
  <c r="AG360" i="3"/>
  <c r="AI360" i="3"/>
  <c r="AK360" i="3"/>
  <c r="AM360" i="3"/>
  <c r="AO360" i="3"/>
  <c r="AQ360" i="3"/>
  <c r="AS360" i="3"/>
  <c r="AU360" i="3"/>
  <c r="AW360" i="3"/>
  <c r="AY360" i="3"/>
  <c r="BA360" i="3"/>
  <c r="BC360" i="3"/>
  <c r="BE360" i="3"/>
  <c r="BG360" i="3"/>
  <c r="BI360" i="3"/>
  <c r="N364" i="3"/>
  <c r="P364" i="3"/>
  <c r="R364" i="3"/>
  <c r="T364" i="3"/>
  <c r="V364" i="3"/>
  <c r="X364" i="3"/>
  <c r="Z364" i="3"/>
  <c r="AB364" i="3"/>
  <c r="AD364" i="3"/>
  <c r="AF364" i="3"/>
  <c r="AH364" i="3"/>
  <c r="AJ364" i="3"/>
  <c r="AL364" i="3"/>
  <c r="AN364" i="3"/>
  <c r="AP364" i="3"/>
  <c r="AR364" i="3"/>
  <c r="AT364" i="3"/>
  <c r="AV364" i="3"/>
  <c r="AX364" i="3"/>
  <c r="AZ364" i="3"/>
  <c r="BB364" i="3"/>
  <c r="BD364" i="3"/>
  <c r="BF364" i="3"/>
  <c r="BH364" i="3"/>
  <c r="M364" i="3"/>
  <c r="O364" i="3"/>
  <c r="Q364" i="3"/>
  <c r="S364" i="3"/>
  <c r="U364" i="3"/>
  <c r="W364" i="3"/>
  <c r="Y364" i="3"/>
  <c r="AA364" i="3"/>
  <c r="AC364" i="3"/>
  <c r="AE364" i="3"/>
  <c r="AG364" i="3"/>
  <c r="AI364" i="3"/>
  <c r="AK364" i="3"/>
  <c r="AM364" i="3"/>
  <c r="AO364" i="3"/>
  <c r="AQ364" i="3"/>
  <c r="AS364" i="3"/>
  <c r="AU364" i="3"/>
  <c r="AW364" i="3"/>
  <c r="AY364" i="3"/>
  <c r="BA364" i="3"/>
  <c r="BC364" i="3"/>
  <c r="BE364" i="3"/>
  <c r="BG364" i="3"/>
  <c r="BI364" i="3"/>
  <c r="N368" i="3"/>
  <c r="P368" i="3"/>
  <c r="R368" i="3"/>
  <c r="T368" i="3"/>
  <c r="V368" i="3"/>
  <c r="X368" i="3"/>
  <c r="Z368" i="3"/>
  <c r="AB368" i="3"/>
  <c r="AD368" i="3"/>
  <c r="AF368" i="3"/>
  <c r="AH368" i="3"/>
  <c r="AJ368" i="3"/>
  <c r="AL368" i="3"/>
  <c r="AN368" i="3"/>
  <c r="AP368" i="3"/>
  <c r="AR368" i="3"/>
  <c r="AT368" i="3"/>
  <c r="AV368" i="3"/>
  <c r="AX368" i="3"/>
  <c r="AZ368" i="3"/>
  <c r="BB368" i="3"/>
  <c r="BD368" i="3"/>
  <c r="BF368" i="3"/>
  <c r="BH368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N372" i="3"/>
  <c r="P372" i="3"/>
  <c r="R372" i="3"/>
  <c r="T372" i="3"/>
  <c r="V372" i="3"/>
  <c r="X372" i="3"/>
  <c r="Z372" i="3"/>
  <c r="AB372" i="3"/>
  <c r="AD372" i="3"/>
  <c r="AF372" i="3"/>
  <c r="AH372" i="3"/>
  <c r="AJ372" i="3"/>
  <c r="AL372" i="3"/>
  <c r="AN372" i="3"/>
  <c r="AP372" i="3"/>
  <c r="AR372" i="3"/>
  <c r="AT372" i="3"/>
  <c r="AV372" i="3"/>
  <c r="AX372" i="3"/>
  <c r="AZ372" i="3"/>
  <c r="BB372" i="3"/>
  <c r="BD372" i="3"/>
  <c r="BF372" i="3"/>
  <c r="BH372" i="3"/>
  <c r="M372" i="3"/>
  <c r="O372" i="3"/>
  <c r="Q372" i="3"/>
  <c r="S372" i="3"/>
  <c r="U372" i="3"/>
  <c r="W372" i="3"/>
  <c r="Y372" i="3"/>
  <c r="AA372" i="3"/>
  <c r="AC372" i="3"/>
  <c r="AE372" i="3"/>
  <c r="AG372" i="3"/>
  <c r="AI372" i="3"/>
  <c r="AK372" i="3"/>
  <c r="AM372" i="3"/>
  <c r="AO372" i="3"/>
  <c r="AQ372" i="3"/>
  <c r="AS372" i="3"/>
  <c r="AU372" i="3"/>
  <c r="AW372" i="3"/>
  <c r="AY372" i="3"/>
  <c r="BA372" i="3"/>
  <c r="BC372" i="3"/>
  <c r="BE372" i="3"/>
  <c r="BG372" i="3"/>
  <c r="BI372" i="3"/>
  <c r="N376" i="3"/>
  <c r="P376" i="3"/>
  <c r="R376" i="3"/>
  <c r="T376" i="3"/>
  <c r="V376" i="3"/>
  <c r="X376" i="3"/>
  <c r="Z376" i="3"/>
  <c r="AB376" i="3"/>
  <c r="AD376" i="3"/>
  <c r="AF376" i="3"/>
  <c r="AH376" i="3"/>
  <c r="AJ376" i="3"/>
  <c r="AL376" i="3"/>
  <c r="AN376" i="3"/>
  <c r="AP376" i="3"/>
  <c r="AR376" i="3"/>
  <c r="AT376" i="3"/>
  <c r="AV376" i="3"/>
  <c r="AX376" i="3"/>
  <c r="AZ376" i="3"/>
  <c r="BB376" i="3"/>
  <c r="BD376" i="3"/>
  <c r="BF376" i="3"/>
  <c r="BH376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N380" i="3"/>
  <c r="P380" i="3"/>
  <c r="R380" i="3"/>
  <c r="T380" i="3"/>
  <c r="V380" i="3"/>
  <c r="X380" i="3"/>
  <c r="Z380" i="3"/>
  <c r="AB380" i="3"/>
  <c r="AD380" i="3"/>
  <c r="AF380" i="3"/>
  <c r="AH380" i="3"/>
  <c r="AJ380" i="3"/>
  <c r="AL380" i="3"/>
  <c r="AN380" i="3"/>
  <c r="AP380" i="3"/>
  <c r="AR380" i="3"/>
  <c r="AT380" i="3"/>
  <c r="AV380" i="3"/>
  <c r="AX380" i="3"/>
  <c r="AZ380" i="3"/>
  <c r="BB380" i="3"/>
  <c r="BD380" i="3"/>
  <c r="BF380" i="3"/>
  <c r="BH380" i="3"/>
  <c r="M380" i="3"/>
  <c r="O380" i="3"/>
  <c r="Q380" i="3"/>
  <c r="S380" i="3"/>
  <c r="U380" i="3"/>
  <c r="W380" i="3"/>
  <c r="Y380" i="3"/>
  <c r="AA380" i="3"/>
  <c r="AC380" i="3"/>
  <c r="AE380" i="3"/>
  <c r="AG380" i="3"/>
  <c r="AI380" i="3"/>
  <c r="AK380" i="3"/>
  <c r="AM380" i="3"/>
  <c r="AO380" i="3"/>
  <c r="AQ380" i="3"/>
  <c r="AS380" i="3"/>
  <c r="AU380" i="3"/>
  <c r="AW380" i="3"/>
  <c r="AY380" i="3"/>
  <c r="BA380" i="3"/>
  <c r="BC380" i="3"/>
  <c r="BE380" i="3"/>
  <c r="BG380" i="3"/>
  <c r="BI380" i="3"/>
  <c r="N384" i="3"/>
  <c r="P384" i="3"/>
  <c r="R384" i="3"/>
  <c r="T384" i="3"/>
  <c r="V384" i="3"/>
  <c r="X384" i="3"/>
  <c r="Z384" i="3"/>
  <c r="AB384" i="3"/>
  <c r="AD384" i="3"/>
  <c r="AF384" i="3"/>
  <c r="AH384" i="3"/>
  <c r="AJ384" i="3"/>
  <c r="AL384" i="3"/>
  <c r="AN384" i="3"/>
  <c r="AP384" i="3"/>
  <c r="AR384" i="3"/>
  <c r="AT384" i="3"/>
  <c r="AV384" i="3"/>
  <c r="AX384" i="3"/>
  <c r="AZ384" i="3"/>
  <c r="BB384" i="3"/>
  <c r="BD384" i="3"/>
  <c r="BF384" i="3"/>
  <c r="BH384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M386" i="3"/>
  <c r="O386" i="3"/>
  <c r="Q386" i="3"/>
  <c r="S386" i="3"/>
  <c r="U386" i="3"/>
  <c r="W386" i="3"/>
  <c r="Y386" i="3"/>
  <c r="AA386" i="3"/>
  <c r="AC386" i="3"/>
  <c r="AE386" i="3"/>
  <c r="AG386" i="3"/>
  <c r="AI386" i="3"/>
  <c r="AK386" i="3"/>
  <c r="AM386" i="3"/>
  <c r="AO386" i="3"/>
  <c r="AQ386" i="3"/>
  <c r="AS386" i="3"/>
  <c r="AU386" i="3"/>
  <c r="AW386" i="3"/>
  <c r="AY386" i="3"/>
  <c r="BA386" i="3"/>
  <c r="BC386" i="3"/>
  <c r="BE386" i="3"/>
  <c r="BG386" i="3"/>
  <c r="BI386" i="3"/>
  <c r="N386" i="3"/>
  <c r="P386" i="3"/>
  <c r="R386" i="3"/>
  <c r="T386" i="3"/>
  <c r="V386" i="3"/>
  <c r="X386" i="3"/>
  <c r="Z386" i="3"/>
  <c r="AB386" i="3"/>
  <c r="AD386" i="3"/>
  <c r="AF386" i="3"/>
  <c r="AH386" i="3"/>
  <c r="AJ386" i="3"/>
  <c r="AL386" i="3"/>
  <c r="AN386" i="3"/>
  <c r="AP386" i="3"/>
  <c r="AR386" i="3"/>
  <c r="AT386" i="3"/>
  <c r="AV386" i="3"/>
  <c r="AX386" i="3"/>
  <c r="AZ386" i="3"/>
  <c r="BB386" i="3"/>
  <c r="BD386" i="3"/>
  <c r="BF386" i="3"/>
  <c r="BH386" i="3"/>
  <c r="N388" i="3"/>
  <c r="P388" i="3"/>
  <c r="R388" i="3"/>
  <c r="T388" i="3"/>
  <c r="V388" i="3"/>
  <c r="X388" i="3"/>
  <c r="Z388" i="3"/>
  <c r="AB388" i="3"/>
  <c r="AD388" i="3"/>
  <c r="AF388" i="3"/>
  <c r="AH388" i="3"/>
  <c r="AJ388" i="3"/>
  <c r="AL388" i="3"/>
  <c r="AN388" i="3"/>
  <c r="AP388" i="3"/>
  <c r="AR388" i="3"/>
  <c r="AT388" i="3"/>
  <c r="AV388" i="3"/>
  <c r="AX388" i="3"/>
  <c r="AZ388" i="3"/>
  <c r="BB388" i="3"/>
  <c r="BD388" i="3"/>
  <c r="BF388" i="3"/>
  <c r="BH388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N325" i="3"/>
  <c r="P325" i="3"/>
  <c r="R325" i="3"/>
  <c r="T325" i="3"/>
  <c r="V325" i="3"/>
  <c r="X325" i="3"/>
  <c r="Z325" i="3"/>
  <c r="AB325" i="3"/>
  <c r="AD325" i="3"/>
  <c r="AF325" i="3"/>
  <c r="AH325" i="3"/>
  <c r="AJ325" i="3"/>
  <c r="AL325" i="3"/>
  <c r="AN325" i="3"/>
  <c r="AP325" i="3"/>
  <c r="AR325" i="3"/>
  <c r="AT325" i="3"/>
  <c r="AV325" i="3"/>
  <c r="AX325" i="3"/>
  <c r="AZ325" i="3"/>
  <c r="BB325" i="3"/>
  <c r="BD325" i="3"/>
  <c r="BF325" i="3"/>
  <c r="BH325" i="3"/>
  <c r="M325" i="3"/>
  <c r="O325" i="3"/>
  <c r="Q325" i="3"/>
  <c r="S325" i="3"/>
  <c r="U325" i="3"/>
  <c r="W325" i="3"/>
  <c r="Y325" i="3"/>
  <c r="AA325" i="3"/>
  <c r="AC325" i="3"/>
  <c r="AE325" i="3"/>
  <c r="AG325" i="3"/>
  <c r="AI325" i="3"/>
  <c r="AK325" i="3"/>
  <c r="AM325" i="3"/>
  <c r="AO325" i="3"/>
  <c r="AQ325" i="3"/>
  <c r="AS325" i="3"/>
  <c r="AU325" i="3"/>
  <c r="AW325" i="3"/>
  <c r="AY325" i="3"/>
  <c r="BA325" i="3"/>
  <c r="BC325" i="3"/>
  <c r="BE325" i="3"/>
  <c r="BG325" i="3"/>
  <c r="BI325" i="3"/>
  <c r="N329" i="3"/>
  <c r="P329" i="3"/>
  <c r="R329" i="3"/>
  <c r="T329" i="3"/>
  <c r="V329" i="3"/>
  <c r="X329" i="3"/>
  <c r="Z329" i="3"/>
  <c r="AB329" i="3"/>
  <c r="AD329" i="3"/>
  <c r="AF329" i="3"/>
  <c r="AH329" i="3"/>
  <c r="AJ329" i="3"/>
  <c r="AL329" i="3"/>
  <c r="AN329" i="3"/>
  <c r="AP329" i="3"/>
  <c r="AR329" i="3"/>
  <c r="AT329" i="3"/>
  <c r="AV329" i="3"/>
  <c r="AX329" i="3"/>
  <c r="AZ329" i="3"/>
  <c r="BB329" i="3"/>
  <c r="BD329" i="3"/>
  <c r="BF329" i="3"/>
  <c r="BH329" i="3"/>
  <c r="M329" i="3"/>
  <c r="O329" i="3"/>
  <c r="Q329" i="3"/>
  <c r="S329" i="3"/>
  <c r="U329" i="3"/>
  <c r="W329" i="3"/>
  <c r="Y329" i="3"/>
  <c r="AA329" i="3"/>
  <c r="AC329" i="3"/>
  <c r="AE329" i="3"/>
  <c r="AG329" i="3"/>
  <c r="AI329" i="3"/>
  <c r="AK329" i="3"/>
  <c r="AM329" i="3"/>
  <c r="AO329" i="3"/>
  <c r="AQ329" i="3"/>
  <c r="AS329" i="3"/>
  <c r="AU329" i="3"/>
  <c r="AW329" i="3"/>
  <c r="AY329" i="3"/>
  <c r="BA329" i="3"/>
  <c r="BC329" i="3"/>
  <c r="BE329" i="3"/>
  <c r="BG329" i="3"/>
  <c r="BI329" i="3"/>
  <c r="N333" i="3"/>
  <c r="M333" i="3"/>
  <c r="O333" i="3"/>
  <c r="Q333" i="3"/>
  <c r="S333" i="3"/>
  <c r="U333" i="3"/>
  <c r="P333" i="3"/>
  <c r="T333" i="3"/>
  <c r="W333" i="3"/>
  <c r="Y333" i="3"/>
  <c r="AA333" i="3"/>
  <c r="AC333" i="3"/>
  <c r="AE333" i="3"/>
  <c r="AG333" i="3"/>
  <c r="AI333" i="3"/>
  <c r="AK333" i="3"/>
  <c r="AM333" i="3"/>
  <c r="AO333" i="3"/>
  <c r="AQ333" i="3"/>
  <c r="AS333" i="3"/>
  <c r="AU333" i="3"/>
  <c r="AW333" i="3"/>
  <c r="AY333" i="3"/>
  <c r="BA333" i="3"/>
  <c r="BC333" i="3"/>
  <c r="BE333" i="3"/>
  <c r="BG333" i="3"/>
  <c r="BI333" i="3"/>
  <c r="R333" i="3"/>
  <c r="V333" i="3"/>
  <c r="X333" i="3"/>
  <c r="Z333" i="3"/>
  <c r="AB333" i="3"/>
  <c r="AD333" i="3"/>
  <c r="AF333" i="3"/>
  <c r="AH333" i="3"/>
  <c r="AJ333" i="3"/>
  <c r="AL333" i="3"/>
  <c r="AN333" i="3"/>
  <c r="AP333" i="3"/>
  <c r="AR333" i="3"/>
  <c r="AT333" i="3"/>
  <c r="AV333" i="3"/>
  <c r="AX333" i="3"/>
  <c r="AZ333" i="3"/>
  <c r="BB333" i="3"/>
  <c r="BD333" i="3"/>
  <c r="BF333" i="3"/>
  <c r="BH333" i="3"/>
  <c r="M337" i="3"/>
  <c r="O337" i="3"/>
  <c r="Q337" i="3"/>
  <c r="S337" i="3"/>
  <c r="U337" i="3"/>
  <c r="W337" i="3"/>
  <c r="Y337" i="3"/>
  <c r="AA337" i="3"/>
  <c r="AC337" i="3"/>
  <c r="AE337" i="3"/>
  <c r="AG337" i="3"/>
  <c r="AI337" i="3"/>
  <c r="AK337" i="3"/>
  <c r="AM337" i="3"/>
  <c r="AO337" i="3"/>
  <c r="AQ337" i="3"/>
  <c r="AS337" i="3"/>
  <c r="AU337" i="3"/>
  <c r="AW337" i="3"/>
  <c r="AY337" i="3"/>
  <c r="BA337" i="3"/>
  <c r="BC337" i="3"/>
  <c r="BE337" i="3"/>
  <c r="BG337" i="3"/>
  <c r="BI337" i="3"/>
  <c r="N337" i="3"/>
  <c r="P337" i="3"/>
  <c r="R337" i="3"/>
  <c r="T337" i="3"/>
  <c r="V337" i="3"/>
  <c r="X337" i="3"/>
  <c r="Z337" i="3"/>
  <c r="AB337" i="3"/>
  <c r="AD337" i="3"/>
  <c r="AF337" i="3"/>
  <c r="AH337" i="3"/>
  <c r="AJ337" i="3"/>
  <c r="AL337" i="3"/>
  <c r="AN337" i="3"/>
  <c r="AP337" i="3"/>
  <c r="AR337" i="3"/>
  <c r="AT337" i="3"/>
  <c r="AV337" i="3"/>
  <c r="AX337" i="3"/>
  <c r="AZ337" i="3"/>
  <c r="BB337" i="3"/>
  <c r="BD337" i="3"/>
  <c r="BF337" i="3"/>
  <c r="BH337" i="3"/>
  <c r="M341" i="3"/>
  <c r="O341" i="3"/>
  <c r="Q341" i="3"/>
  <c r="S341" i="3"/>
  <c r="U341" i="3"/>
  <c r="W341" i="3"/>
  <c r="Y341" i="3"/>
  <c r="AA341" i="3"/>
  <c r="AC341" i="3"/>
  <c r="AE341" i="3"/>
  <c r="AG341" i="3"/>
  <c r="AI341" i="3"/>
  <c r="AK341" i="3"/>
  <c r="AM341" i="3"/>
  <c r="AO341" i="3"/>
  <c r="AQ341" i="3"/>
  <c r="AS341" i="3"/>
  <c r="AU341" i="3"/>
  <c r="AW341" i="3"/>
  <c r="AY341" i="3"/>
  <c r="BA341" i="3"/>
  <c r="BC341" i="3"/>
  <c r="BE341" i="3"/>
  <c r="BG341" i="3"/>
  <c r="BI341" i="3"/>
  <c r="N341" i="3"/>
  <c r="P341" i="3"/>
  <c r="R341" i="3"/>
  <c r="T341" i="3"/>
  <c r="V341" i="3"/>
  <c r="X341" i="3"/>
  <c r="Z341" i="3"/>
  <c r="AB341" i="3"/>
  <c r="AD341" i="3"/>
  <c r="AF341" i="3"/>
  <c r="AH341" i="3"/>
  <c r="AJ341" i="3"/>
  <c r="AL341" i="3"/>
  <c r="AN341" i="3"/>
  <c r="AP341" i="3"/>
  <c r="AR341" i="3"/>
  <c r="AT341" i="3"/>
  <c r="AV341" i="3"/>
  <c r="AX341" i="3"/>
  <c r="AZ341" i="3"/>
  <c r="BB341" i="3"/>
  <c r="BD341" i="3"/>
  <c r="BF341" i="3"/>
  <c r="BH341" i="3"/>
  <c r="M345" i="3"/>
  <c r="O345" i="3"/>
  <c r="Q345" i="3"/>
  <c r="S345" i="3"/>
  <c r="U345" i="3"/>
  <c r="W345" i="3"/>
  <c r="Y345" i="3"/>
  <c r="AA345" i="3"/>
  <c r="AC345" i="3"/>
  <c r="AE345" i="3"/>
  <c r="AG345" i="3"/>
  <c r="AI345" i="3"/>
  <c r="AK345" i="3"/>
  <c r="AM345" i="3"/>
  <c r="AO345" i="3"/>
  <c r="AQ345" i="3"/>
  <c r="AS345" i="3"/>
  <c r="AU345" i="3"/>
  <c r="AW345" i="3"/>
  <c r="AY345" i="3"/>
  <c r="BA345" i="3"/>
  <c r="BC345" i="3"/>
  <c r="BE345" i="3"/>
  <c r="BG345" i="3"/>
  <c r="BI345" i="3"/>
  <c r="N345" i="3"/>
  <c r="P345" i="3"/>
  <c r="R345" i="3"/>
  <c r="T345" i="3"/>
  <c r="V345" i="3"/>
  <c r="X345" i="3"/>
  <c r="Z345" i="3"/>
  <c r="AB345" i="3"/>
  <c r="AD345" i="3"/>
  <c r="AF345" i="3"/>
  <c r="AH345" i="3"/>
  <c r="AJ345" i="3"/>
  <c r="AL345" i="3"/>
  <c r="AN345" i="3"/>
  <c r="AP345" i="3"/>
  <c r="AR345" i="3"/>
  <c r="AT345" i="3"/>
  <c r="AV345" i="3"/>
  <c r="AX345" i="3"/>
  <c r="AZ345" i="3"/>
  <c r="BB345" i="3"/>
  <c r="BD345" i="3"/>
  <c r="BF345" i="3"/>
  <c r="BH345" i="3"/>
  <c r="N349" i="3"/>
  <c r="P349" i="3"/>
  <c r="R349" i="3"/>
  <c r="T349" i="3"/>
  <c r="V349" i="3"/>
  <c r="X349" i="3"/>
  <c r="Z349" i="3"/>
  <c r="AB349" i="3"/>
  <c r="AD349" i="3"/>
  <c r="AF349" i="3"/>
  <c r="AH349" i="3"/>
  <c r="AJ349" i="3"/>
  <c r="AL349" i="3"/>
  <c r="AN349" i="3"/>
  <c r="AP349" i="3"/>
  <c r="AR349" i="3"/>
  <c r="AT349" i="3"/>
  <c r="AV349" i="3"/>
  <c r="AX349" i="3"/>
  <c r="AZ349" i="3"/>
  <c r="BB349" i="3"/>
  <c r="BD349" i="3"/>
  <c r="BF349" i="3"/>
  <c r="BH349" i="3"/>
  <c r="M349" i="3"/>
  <c r="O349" i="3"/>
  <c r="Q349" i="3"/>
  <c r="S349" i="3"/>
  <c r="U349" i="3"/>
  <c r="W349" i="3"/>
  <c r="Y349" i="3"/>
  <c r="AA349" i="3"/>
  <c r="AC349" i="3"/>
  <c r="AE349" i="3"/>
  <c r="AG349" i="3"/>
  <c r="AI349" i="3"/>
  <c r="AK349" i="3"/>
  <c r="AM349" i="3"/>
  <c r="AO349" i="3"/>
  <c r="AQ349" i="3"/>
  <c r="AS349" i="3"/>
  <c r="AU349" i="3"/>
  <c r="AW349" i="3"/>
  <c r="AY349" i="3"/>
  <c r="BA349" i="3"/>
  <c r="BC349" i="3"/>
  <c r="BE349" i="3"/>
  <c r="BG349" i="3"/>
  <c r="BI349" i="3"/>
  <c r="N353" i="3"/>
  <c r="P353" i="3"/>
  <c r="R353" i="3"/>
  <c r="T353" i="3"/>
  <c r="V353" i="3"/>
  <c r="X353" i="3"/>
  <c r="Z353" i="3"/>
  <c r="AB353" i="3"/>
  <c r="AD353" i="3"/>
  <c r="AF353" i="3"/>
  <c r="AH353" i="3"/>
  <c r="AJ353" i="3"/>
  <c r="AL353" i="3"/>
  <c r="AN353" i="3"/>
  <c r="AP353" i="3"/>
  <c r="AR353" i="3"/>
  <c r="AT353" i="3"/>
  <c r="AV353" i="3"/>
  <c r="AX353" i="3"/>
  <c r="AZ353" i="3"/>
  <c r="BB353" i="3"/>
  <c r="BD353" i="3"/>
  <c r="BF353" i="3"/>
  <c r="BH353" i="3"/>
  <c r="M353" i="3"/>
  <c r="O353" i="3"/>
  <c r="Q353" i="3"/>
  <c r="S353" i="3"/>
  <c r="U353" i="3"/>
  <c r="W353" i="3"/>
  <c r="Y353" i="3"/>
  <c r="AA353" i="3"/>
  <c r="AC353" i="3"/>
  <c r="AE353" i="3"/>
  <c r="AG353" i="3"/>
  <c r="AI353" i="3"/>
  <c r="AK353" i="3"/>
  <c r="AM353" i="3"/>
  <c r="AO353" i="3"/>
  <c r="AQ353" i="3"/>
  <c r="AS353" i="3"/>
  <c r="AU353" i="3"/>
  <c r="AW353" i="3"/>
  <c r="AY353" i="3"/>
  <c r="BA353" i="3"/>
  <c r="BC353" i="3"/>
  <c r="BE353" i="3"/>
  <c r="BG353" i="3"/>
  <c r="BI353" i="3"/>
  <c r="M357" i="3"/>
  <c r="O357" i="3"/>
  <c r="Q357" i="3"/>
  <c r="S357" i="3"/>
  <c r="U357" i="3"/>
  <c r="W357" i="3"/>
  <c r="Y357" i="3"/>
  <c r="AA357" i="3"/>
  <c r="AC357" i="3"/>
  <c r="AE357" i="3"/>
  <c r="AG357" i="3"/>
  <c r="AI357" i="3"/>
  <c r="AK357" i="3"/>
  <c r="AM357" i="3"/>
  <c r="AO357" i="3"/>
  <c r="AQ357" i="3"/>
  <c r="AS357" i="3"/>
  <c r="AU357" i="3"/>
  <c r="AW357" i="3"/>
  <c r="AY357" i="3"/>
  <c r="BA357" i="3"/>
  <c r="BC357" i="3"/>
  <c r="BE357" i="3"/>
  <c r="BG357" i="3"/>
  <c r="BI357" i="3"/>
  <c r="N357" i="3"/>
  <c r="P357" i="3"/>
  <c r="R357" i="3"/>
  <c r="T357" i="3"/>
  <c r="V357" i="3"/>
  <c r="X357" i="3"/>
  <c r="Z357" i="3"/>
  <c r="AB357" i="3"/>
  <c r="AD357" i="3"/>
  <c r="AF357" i="3"/>
  <c r="AH357" i="3"/>
  <c r="AJ357" i="3"/>
  <c r="AL357" i="3"/>
  <c r="AN357" i="3"/>
  <c r="AP357" i="3"/>
  <c r="AR357" i="3"/>
  <c r="AT357" i="3"/>
  <c r="AV357" i="3"/>
  <c r="AX357" i="3"/>
  <c r="AZ357" i="3"/>
  <c r="BB357" i="3"/>
  <c r="BD357" i="3"/>
  <c r="BF357" i="3"/>
  <c r="BH357" i="3"/>
  <c r="M361" i="3"/>
  <c r="O361" i="3"/>
  <c r="Q361" i="3"/>
  <c r="S361" i="3"/>
  <c r="U361" i="3"/>
  <c r="W361" i="3"/>
  <c r="Y361" i="3"/>
  <c r="AA361" i="3"/>
  <c r="AC361" i="3"/>
  <c r="AE361" i="3"/>
  <c r="AG361" i="3"/>
  <c r="AI361" i="3"/>
  <c r="AK361" i="3"/>
  <c r="AM361" i="3"/>
  <c r="AO361" i="3"/>
  <c r="AQ361" i="3"/>
  <c r="AS361" i="3"/>
  <c r="AU361" i="3"/>
  <c r="AW361" i="3"/>
  <c r="AY361" i="3"/>
  <c r="BA361" i="3"/>
  <c r="BC361" i="3"/>
  <c r="BE361" i="3"/>
  <c r="BG361" i="3"/>
  <c r="BI361" i="3"/>
  <c r="N361" i="3"/>
  <c r="P361" i="3"/>
  <c r="R361" i="3"/>
  <c r="T361" i="3"/>
  <c r="V361" i="3"/>
  <c r="X361" i="3"/>
  <c r="Z361" i="3"/>
  <c r="AB361" i="3"/>
  <c r="AD361" i="3"/>
  <c r="AF361" i="3"/>
  <c r="AH361" i="3"/>
  <c r="AJ361" i="3"/>
  <c r="AL361" i="3"/>
  <c r="AN361" i="3"/>
  <c r="AP361" i="3"/>
  <c r="AR361" i="3"/>
  <c r="AT361" i="3"/>
  <c r="AV361" i="3"/>
  <c r="AX361" i="3"/>
  <c r="AZ361" i="3"/>
  <c r="BB361" i="3"/>
  <c r="BD361" i="3"/>
  <c r="BF361" i="3"/>
  <c r="BH361" i="3"/>
  <c r="M365" i="3"/>
  <c r="O365" i="3"/>
  <c r="Q365" i="3"/>
  <c r="S365" i="3"/>
  <c r="U365" i="3"/>
  <c r="W365" i="3"/>
  <c r="Y365" i="3"/>
  <c r="AA365" i="3"/>
  <c r="AC365" i="3"/>
  <c r="AE365" i="3"/>
  <c r="AG365" i="3"/>
  <c r="AI365" i="3"/>
  <c r="AK365" i="3"/>
  <c r="AM365" i="3"/>
  <c r="AO365" i="3"/>
  <c r="AQ365" i="3"/>
  <c r="AS365" i="3"/>
  <c r="AU365" i="3"/>
  <c r="AW365" i="3"/>
  <c r="AY365" i="3"/>
  <c r="BA365" i="3"/>
  <c r="BC365" i="3"/>
  <c r="BE365" i="3"/>
  <c r="BG365" i="3"/>
  <c r="BI365" i="3"/>
  <c r="N365" i="3"/>
  <c r="P365" i="3"/>
  <c r="R365" i="3"/>
  <c r="T365" i="3"/>
  <c r="V365" i="3"/>
  <c r="X365" i="3"/>
  <c r="Z365" i="3"/>
  <c r="AB365" i="3"/>
  <c r="AD365" i="3"/>
  <c r="AF365" i="3"/>
  <c r="AH365" i="3"/>
  <c r="AJ365" i="3"/>
  <c r="AL365" i="3"/>
  <c r="AN365" i="3"/>
  <c r="AP365" i="3"/>
  <c r="AR365" i="3"/>
  <c r="AT365" i="3"/>
  <c r="AV365" i="3"/>
  <c r="AX365" i="3"/>
  <c r="AZ365" i="3"/>
  <c r="BB365" i="3"/>
  <c r="BD365" i="3"/>
  <c r="BF365" i="3"/>
  <c r="BH365" i="3"/>
  <c r="M369" i="3"/>
  <c r="O369" i="3"/>
  <c r="Q369" i="3"/>
  <c r="S369" i="3"/>
  <c r="U369" i="3"/>
  <c r="W369" i="3"/>
  <c r="Y369" i="3"/>
  <c r="AA369" i="3"/>
  <c r="AC369" i="3"/>
  <c r="AE369" i="3"/>
  <c r="AG369" i="3"/>
  <c r="AI369" i="3"/>
  <c r="AK369" i="3"/>
  <c r="AM369" i="3"/>
  <c r="AO369" i="3"/>
  <c r="AQ369" i="3"/>
  <c r="AS369" i="3"/>
  <c r="AU369" i="3"/>
  <c r="AW369" i="3"/>
  <c r="AY369" i="3"/>
  <c r="BA369" i="3"/>
  <c r="BC369" i="3"/>
  <c r="BE369" i="3"/>
  <c r="BG369" i="3"/>
  <c r="BI369" i="3"/>
  <c r="N369" i="3"/>
  <c r="P369" i="3"/>
  <c r="R369" i="3"/>
  <c r="T369" i="3"/>
  <c r="V369" i="3"/>
  <c r="X369" i="3"/>
  <c r="Z369" i="3"/>
  <c r="AB369" i="3"/>
  <c r="AD369" i="3"/>
  <c r="AF369" i="3"/>
  <c r="AH369" i="3"/>
  <c r="AJ369" i="3"/>
  <c r="AL369" i="3"/>
  <c r="AN369" i="3"/>
  <c r="AP369" i="3"/>
  <c r="AR369" i="3"/>
  <c r="AT369" i="3"/>
  <c r="AV369" i="3"/>
  <c r="AX369" i="3"/>
  <c r="AZ369" i="3"/>
  <c r="BB369" i="3"/>
  <c r="BD369" i="3"/>
  <c r="BF369" i="3"/>
  <c r="BH369" i="3"/>
  <c r="M373" i="3"/>
  <c r="O373" i="3"/>
  <c r="Q373" i="3"/>
  <c r="S373" i="3"/>
  <c r="U373" i="3"/>
  <c r="W373" i="3"/>
  <c r="Y373" i="3"/>
  <c r="AA373" i="3"/>
  <c r="AC373" i="3"/>
  <c r="AE373" i="3"/>
  <c r="AG373" i="3"/>
  <c r="AI373" i="3"/>
  <c r="AK373" i="3"/>
  <c r="AM373" i="3"/>
  <c r="AO373" i="3"/>
  <c r="AQ373" i="3"/>
  <c r="AS373" i="3"/>
  <c r="AU373" i="3"/>
  <c r="AW373" i="3"/>
  <c r="AY373" i="3"/>
  <c r="BA373" i="3"/>
  <c r="BC373" i="3"/>
  <c r="BE373" i="3"/>
  <c r="BG373" i="3"/>
  <c r="BI373" i="3"/>
  <c r="N373" i="3"/>
  <c r="P373" i="3"/>
  <c r="R373" i="3"/>
  <c r="T373" i="3"/>
  <c r="V373" i="3"/>
  <c r="X373" i="3"/>
  <c r="Z373" i="3"/>
  <c r="AB373" i="3"/>
  <c r="AD373" i="3"/>
  <c r="AF373" i="3"/>
  <c r="AH373" i="3"/>
  <c r="AJ373" i="3"/>
  <c r="AL373" i="3"/>
  <c r="AN373" i="3"/>
  <c r="AP373" i="3"/>
  <c r="AR373" i="3"/>
  <c r="AT373" i="3"/>
  <c r="AV373" i="3"/>
  <c r="AX373" i="3"/>
  <c r="AZ373" i="3"/>
  <c r="BB373" i="3"/>
  <c r="BD373" i="3"/>
  <c r="BF373" i="3"/>
  <c r="BH373" i="3"/>
  <c r="M377" i="3"/>
  <c r="O377" i="3"/>
  <c r="Q377" i="3"/>
  <c r="S377" i="3"/>
  <c r="U377" i="3"/>
  <c r="W377" i="3"/>
  <c r="Y377" i="3"/>
  <c r="AA377" i="3"/>
  <c r="AC377" i="3"/>
  <c r="AE377" i="3"/>
  <c r="AG377" i="3"/>
  <c r="AI377" i="3"/>
  <c r="AK377" i="3"/>
  <c r="AM377" i="3"/>
  <c r="AO377" i="3"/>
  <c r="AQ377" i="3"/>
  <c r="AS377" i="3"/>
  <c r="AU377" i="3"/>
  <c r="AW377" i="3"/>
  <c r="AY377" i="3"/>
  <c r="BA377" i="3"/>
  <c r="BC377" i="3"/>
  <c r="BE377" i="3"/>
  <c r="BG377" i="3"/>
  <c r="BI377" i="3"/>
  <c r="N377" i="3"/>
  <c r="P377" i="3"/>
  <c r="R377" i="3"/>
  <c r="T377" i="3"/>
  <c r="V377" i="3"/>
  <c r="X377" i="3"/>
  <c r="Z377" i="3"/>
  <c r="AB377" i="3"/>
  <c r="AD377" i="3"/>
  <c r="AF377" i="3"/>
  <c r="AH377" i="3"/>
  <c r="AJ377" i="3"/>
  <c r="AL377" i="3"/>
  <c r="AN377" i="3"/>
  <c r="AP377" i="3"/>
  <c r="AR377" i="3"/>
  <c r="AT377" i="3"/>
  <c r="AV377" i="3"/>
  <c r="AX377" i="3"/>
  <c r="AZ377" i="3"/>
  <c r="BB377" i="3"/>
  <c r="BD377" i="3"/>
  <c r="BF377" i="3"/>
  <c r="BH377" i="3"/>
  <c r="M381" i="3"/>
  <c r="O381" i="3"/>
  <c r="Q381" i="3"/>
  <c r="S381" i="3"/>
  <c r="U381" i="3"/>
  <c r="W381" i="3"/>
  <c r="Y381" i="3"/>
  <c r="AA381" i="3"/>
  <c r="AC381" i="3"/>
  <c r="AE381" i="3"/>
  <c r="AG381" i="3"/>
  <c r="AI381" i="3"/>
  <c r="AK381" i="3"/>
  <c r="AM381" i="3"/>
  <c r="AO381" i="3"/>
  <c r="AQ381" i="3"/>
  <c r="AS381" i="3"/>
  <c r="AU381" i="3"/>
  <c r="AW381" i="3"/>
  <c r="AY381" i="3"/>
  <c r="BA381" i="3"/>
  <c r="BC381" i="3"/>
  <c r="BE381" i="3"/>
  <c r="BG381" i="3"/>
  <c r="BI381" i="3"/>
  <c r="N381" i="3"/>
  <c r="P381" i="3"/>
  <c r="R381" i="3"/>
  <c r="T381" i="3"/>
  <c r="V381" i="3"/>
  <c r="X381" i="3"/>
  <c r="Z381" i="3"/>
  <c r="AB381" i="3"/>
  <c r="AD381" i="3"/>
  <c r="AF381" i="3"/>
  <c r="AH381" i="3"/>
  <c r="AJ381" i="3"/>
  <c r="AL381" i="3"/>
  <c r="AN381" i="3"/>
  <c r="AP381" i="3"/>
  <c r="AR381" i="3"/>
  <c r="AT381" i="3"/>
  <c r="AV381" i="3"/>
  <c r="AX381" i="3"/>
  <c r="AZ381" i="3"/>
  <c r="BB381" i="3"/>
  <c r="BD381" i="3"/>
  <c r="BF381" i="3"/>
  <c r="BH381" i="3"/>
  <c r="M385" i="3"/>
  <c r="O385" i="3"/>
  <c r="Q385" i="3"/>
  <c r="S385" i="3"/>
  <c r="U385" i="3"/>
  <c r="W385" i="3"/>
  <c r="Y385" i="3"/>
  <c r="AA385" i="3"/>
  <c r="AC385" i="3"/>
  <c r="AE385" i="3"/>
  <c r="AG385" i="3"/>
  <c r="AI385" i="3"/>
  <c r="AK385" i="3"/>
  <c r="AM385" i="3"/>
  <c r="AO385" i="3"/>
  <c r="AQ385" i="3"/>
  <c r="AS385" i="3"/>
  <c r="AU385" i="3"/>
  <c r="AW385" i="3"/>
  <c r="AY385" i="3"/>
  <c r="BA385" i="3"/>
  <c r="BC385" i="3"/>
  <c r="BE385" i="3"/>
  <c r="BG385" i="3"/>
  <c r="BI385" i="3"/>
  <c r="N385" i="3"/>
  <c r="P385" i="3"/>
  <c r="R385" i="3"/>
  <c r="T385" i="3"/>
  <c r="V385" i="3"/>
  <c r="X385" i="3"/>
  <c r="Z385" i="3"/>
  <c r="AB385" i="3"/>
  <c r="AD385" i="3"/>
  <c r="AF385" i="3"/>
  <c r="AH385" i="3"/>
  <c r="AJ385" i="3"/>
  <c r="AL385" i="3"/>
  <c r="AN385" i="3"/>
  <c r="AP385" i="3"/>
  <c r="AR385" i="3"/>
  <c r="AT385" i="3"/>
  <c r="AV385" i="3"/>
  <c r="AX385" i="3"/>
  <c r="AZ385" i="3"/>
  <c r="BB385" i="3"/>
  <c r="BD385" i="3"/>
  <c r="BF385" i="3"/>
  <c r="BH385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M387" i="3"/>
  <c r="O387" i="3"/>
  <c r="Q387" i="3"/>
  <c r="S387" i="3"/>
  <c r="U387" i="3"/>
  <c r="W387" i="3"/>
  <c r="Y387" i="3"/>
  <c r="AA387" i="3"/>
  <c r="AC387" i="3"/>
  <c r="AE387" i="3"/>
  <c r="AG387" i="3"/>
  <c r="AI387" i="3"/>
  <c r="AK387" i="3"/>
  <c r="AM387" i="3"/>
  <c r="AN387" i="3"/>
  <c r="AP387" i="3"/>
  <c r="AR387" i="3"/>
  <c r="AT387" i="3"/>
  <c r="AV387" i="3"/>
  <c r="AX387" i="3"/>
  <c r="AZ387" i="3"/>
  <c r="BB387" i="3"/>
  <c r="BD387" i="3"/>
  <c r="BF387" i="3"/>
  <c r="BH387" i="3"/>
  <c r="AO387" i="3"/>
  <c r="AQ387" i="3"/>
  <c r="AS387" i="3"/>
  <c r="AU387" i="3"/>
  <c r="AW387" i="3"/>
  <c r="AY387" i="3"/>
  <c r="BA387" i="3"/>
  <c r="BC387" i="3"/>
  <c r="BE387" i="3"/>
  <c r="BG387" i="3"/>
  <c r="BI387" i="3"/>
  <c r="N442" i="3"/>
  <c r="P442" i="3"/>
  <c r="R442" i="3"/>
  <c r="T442" i="3"/>
  <c r="V442" i="3"/>
  <c r="X442" i="3"/>
  <c r="Z442" i="3"/>
  <c r="AB442" i="3"/>
  <c r="AD442" i="3"/>
  <c r="AF442" i="3"/>
  <c r="AH442" i="3"/>
  <c r="AJ442" i="3"/>
  <c r="AL442" i="3"/>
  <c r="AN442" i="3"/>
  <c r="AP442" i="3"/>
  <c r="AR442" i="3"/>
  <c r="AT442" i="3"/>
  <c r="AV442" i="3"/>
  <c r="AX442" i="3"/>
  <c r="AZ442" i="3"/>
  <c r="BB442" i="3"/>
  <c r="BD442" i="3"/>
  <c r="BF442" i="3"/>
  <c r="BH442" i="3"/>
  <c r="M442" i="3"/>
  <c r="O442" i="3"/>
  <c r="Q442" i="3"/>
  <c r="S442" i="3"/>
  <c r="U442" i="3"/>
  <c r="W442" i="3"/>
  <c r="Y442" i="3"/>
  <c r="AA442" i="3"/>
  <c r="AC442" i="3"/>
  <c r="AE442" i="3"/>
  <c r="AG442" i="3"/>
  <c r="AI442" i="3"/>
  <c r="AK442" i="3"/>
  <c r="AM442" i="3"/>
  <c r="AO442" i="3"/>
  <c r="AQ442" i="3"/>
  <c r="AS442" i="3"/>
  <c r="AU442" i="3"/>
  <c r="AW442" i="3"/>
  <c r="AY442" i="3"/>
  <c r="BA442" i="3"/>
  <c r="BC442" i="3"/>
  <c r="BE442" i="3"/>
  <c r="BG442" i="3"/>
  <c r="BI442" i="3"/>
  <c r="M450" i="3"/>
  <c r="O450" i="3"/>
  <c r="Q450" i="3"/>
  <c r="S450" i="3"/>
  <c r="U450" i="3"/>
  <c r="W450" i="3"/>
  <c r="Y450" i="3"/>
  <c r="AA450" i="3"/>
  <c r="AC450" i="3"/>
  <c r="AE450" i="3"/>
  <c r="AG450" i="3"/>
  <c r="AI450" i="3"/>
  <c r="AK450" i="3"/>
  <c r="AM450" i="3"/>
  <c r="AO450" i="3"/>
  <c r="AQ450" i="3"/>
  <c r="AS450" i="3"/>
  <c r="AU450" i="3"/>
  <c r="AW450" i="3"/>
  <c r="AY450" i="3"/>
  <c r="BA450" i="3"/>
  <c r="BC450" i="3"/>
  <c r="BE450" i="3"/>
  <c r="BG450" i="3"/>
  <c r="BI450" i="3"/>
  <c r="N450" i="3"/>
  <c r="P450" i="3"/>
  <c r="R450" i="3"/>
  <c r="T450" i="3"/>
  <c r="V450" i="3"/>
  <c r="X450" i="3"/>
  <c r="Z450" i="3"/>
  <c r="AB450" i="3"/>
  <c r="AD450" i="3"/>
  <c r="AF450" i="3"/>
  <c r="AH450" i="3"/>
  <c r="AJ450" i="3"/>
  <c r="AL450" i="3"/>
  <c r="AN450" i="3"/>
  <c r="AP450" i="3"/>
  <c r="AR450" i="3"/>
  <c r="AT450" i="3"/>
  <c r="AV450" i="3"/>
  <c r="AX450" i="3"/>
  <c r="AZ450" i="3"/>
  <c r="BB450" i="3"/>
  <c r="BD450" i="3"/>
  <c r="BF450" i="3"/>
  <c r="BH450" i="3"/>
  <c r="N445" i="3"/>
  <c r="P445" i="3"/>
  <c r="R445" i="3"/>
  <c r="T445" i="3"/>
  <c r="V445" i="3"/>
  <c r="X445" i="3"/>
  <c r="Z445" i="3"/>
  <c r="AB445" i="3"/>
  <c r="AD445" i="3"/>
  <c r="AF445" i="3"/>
  <c r="AH445" i="3"/>
  <c r="AJ445" i="3"/>
  <c r="AL445" i="3"/>
  <c r="AN445" i="3"/>
  <c r="AP445" i="3"/>
  <c r="AR445" i="3"/>
  <c r="AT445" i="3"/>
  <c r="AV445" i="3"/>
  <c r="AX445" i="3"/>
  <c r="AZ445" i="3"/>
  <c r="BB445" i="3"/>
  <c r="BD445" i="3"/>
  <c r="BF445" i="3"/>
  <c r="BH445" i="3"/>
  <c r="M445" i="3"/>
  <c r="O445" i="3"/>
  <c r="Q445" i="3"/>
  <c r="S445" i="3"/>
  <c r="U445" i="3"/>
  <c r="W445" i="3"/>
  <c r="Y445" i="3"/>
  <c r="AA445" i="3"/>
  <c r="AC445" i="3"/>
  <c r="AE445" i="3"/>
  <c r="AG445" i="3"/>
  <c r="AI445" i="3"/>
  <c r="AK445" i="3"/>
  <c r="AM445" i="3"/>
  <c r="AO445" i="3"/>
  <c r="AQ445" i="3"/>
  <c r="AS445" i="3"/>
  <c r="AU445" i="3"/>
  <c r="AW445" i="3"/>
  <c r="AY445" i="3"/>
  <c r="BA445" i="3"/>
  <c r="BC445" i="3"/>
  <c r="BE445" i="3"/>
  <c r="BG445" i="3"/>
  <c r="BI445" i="3"/>
  <c r="M453" i="3"/>
  <c r="O453" i="3"/>
  <c r="Q453" i="3"/>
  <c r="S453" i="3"/>
  <c r="U453" i="3"/>
  <c r="W453" i="3"/>
  <c r="Y453" i="3"/>
  <c r="AA453" i="3"/>
  <c r="AC453" i="3"/>
  <c r="AE453" i="3"/>
  <c r="AG453" i="3"/>
  <c r="AI453" i="3"/>
  <c r="AK453" i="3"/>
  <c r="AM453" i="3"/>
  <c r="AO453" i="3"/>
  <c r="AQ453" i="3"/>
  <c r="AS453" i="3"/>
  <c r="AU453" i="3"/>
  <c r="AW453" i="3"/>
  <c r="AY453" i="3"/>
  <c r="BA453" i="3"/>
  <c r="BC453" i="3"/>
  <c r="BE453" i="3"/>
  <c r="BG453" i="3"/>
  <c r="BI453" i="3"/>
  <c r="N453" i="3"/>
  <c r="P453" i="3"/>
  <c r="R453" i="3"/>
  <c r="T453" i="3"/>
  <c r="V453" i="3"/>
  <c r="X453" i="3"/>
  <c r="Z453" i="3"/>
  <c r="AB453" i="3"/>
  <c r="AD453" i="3"/>
  <c r="AF453" i="3"/>
  <c r="AH453" i="3"/>
  <c r="AJ453" i="3"/>
  <c r="AL453" i="3"/>
  <c r="AN453" i="3"/>
  <c r="AP453" i="3"/>
  <c r="AR453" i="3"/>
  <c r="AT453" i="3"/>
  <c r="AV453" i="3"/>
  <c r="AX453" i="3"/>
  <c r="AZ453" i="3"/>
  <c r="BB453" i="3"/>
  <c r="BD453" i="3"/>
  <c r="BF453" i="3"/>
  <c r="BH453" i="3"/>
  <c r="M389" i="3"/>
  <c r="O389" i="3"/>
  <c r="Q389" i="3"/>
  <c r="S389" i="3"/>
  <c r="U389" i="3"/>
  <c r="W389" i="3"/>
  <c r="Y389" i="3"/>
  <c r="AA389" i="3"/>
  <c r="AC389" i="3"/>
  <c r="AE389" i="3"/>
  <c r="AG389" i="3"/>
  <c r="AI389" i="3"/>
  <c r="AK389" i="3"/>
  <c r="AM389" i="3"/>
  <c r="AO389" i="3"/>
  <c r="AQ389" i="3"/>
  <c r="AS389" i="3"/>
  <c r="AU389" i="3"/>
  <c r="AW389" i="3"/>
  <c r="AY389" i="3"/>
  <c r="BA389" i="3"/>
  <c r="BC389" i="3"/>
  <c r="BE389" i="3"/>
  <c r="BG389" i="3"/>
  <c r="BI389" i="3"/>
  <c r="N389" i="3"/>
  <c r="P389" i="3"/>
  <c r="R389" i="3"/>
  <c r="T389" i="3"/>
  <c r="V389" i="3"/>
  <c r="X389" i="3"/>
  <c r="Z389" i="3"/>
  <c r="AB389" i="3"/>
  <c r="AD389" i="3"/>
  <c r="AF389" i="3"/>
  <c r="AH389" i="3"/>
  <c r="AJ389" i="3"/>
  <c r="AL389" i="3"/>
  <c r="AN389" i="3"/>
  <c r="AP389" i="3"/>
  <c r="AR389" i="3"/>
  <c r="AT389" i="3"/>
  <c r="AV389" i="3"/>
  <c r="AX389" i="3"/>
  <c r="AZ389" i="3"/>
  <c r="BB389" i="3"/>
  <c r="BD389" i="3"/>
  <c r="BF389" i="3"/>
  <c r="BH389" i="3"/>
  <c r="N444" i="3"/>
  <c r="P444" i="3"/>
  <c r="R444" i="3"/>
  <c r="T444" i="3"/>
  <c r="V444" i="3"/>
  <c r="X444" i="3"/>
  <c r="Z444" i="3"/>
  <c r="AB444" i="3"/>
  <c r="AD444" i="3"/>
  <c r="AF444" i="3"/>
  <c r="AH444" i="3"/>
  <c r="AJ444" i="3"/>
  <c r="AL444" i="3"/>
  <c r="AN444" i="3"/>
  <c r="AP444" i="3"/>
  <c r="AR444" i="3"/>
  <c r="AT444" i="3"/>
  <c r="AV444" i="3"/>
  <c r="AX444" i="3"/>
  <c r="AZ444" i="3"/>
  <c r="BB444" i="3"/>
  <c r="BD444" i="3"/>
  <c r="BF444" i="3"/>
  <c r="BH444" i="3"/>
  <c r="M444" i="3"/>
  <c r="O444" i="3"/>
  <c r="Q444" i="3"/>
  <c r="S444" i="3"/>
  <c r="U444" i="3"/>
  <c r="W444" i="3"/>
  <c r="Y444" i="3"/>
  <c r="AA444" i="3"/>
  <c r="AC444" i="3"/>
  <c r="AE444" i="3"/>
  <c r="AG444" i="3"/>
  <c r="AI444" i="3"/>
  <c r="AK444" i="3"/>
  <c r="AM444" i="3"/>
  <c r="AO444" i="3"/>
  <c r="AQ444" i="3"/>
  <c r="AS444" i="3"/>
  <c r="AU444" i="3"/>
  <c r="AW444" i="3"/>
  <c r="AY444" i="3"/>
  <c r="BA444" i="3"/>
  <c r="BC444" i="3"/>
  <c r="BE444" i="3"/>
  <c r="BG444" i="3"/>
  <c r="BI444" i="3"/>
  <c r="N452" i="3"/>
  <c r="P452" i="3"/>
  <c r="R452" i="3"/>
  <c r="T452" i="3"/>
  <c r="V452" i="3"/>
  <c r="X452" i="3"/>
  <c r="Z452" i="3"/>
  <c r="AB452" i="3"/>
  <c r="AD452" i="3"/>
  <c r="AF452" i="3"/>
  <c r="AH452" i="3"/>
  <c r="AJ452" i="3"/>
  <c r="AL452" i="3"/>
  <c r="AN452" i="3"/>
  <c r="AP452" i="3"/>
  <c r="AR452" i="3"/>
  <c r="AT452" i="3"/>
  <c r="AV452" i="3"/>
  <c r="AX452" i="3"/>
  <c r="AZ452" i="3"/>
  <c r="BB452" i="3"/>
  <c r="BD452" i="3"/>
  <c r="BF452" i="3"/>
  <c r="BH452" i="3"/>
  <c r="M452" i="3"/>
  <c r="O452" i="3"/>
  <c r="Q452" i="3"/>
  <c r="S452" i="3"/>
  <c r="U452" i="3"/>
  <c r="W452" i="3"/>
  <c r="Y452" i="3"/>
  <c r="AA452" i="3"/>
  <c r="AC452" i="3"/>
  <c r="AE452" i="3"/>
  <c r="AG452" i="3"/>
  <c r="AI452" i="3"/>
  <c r="AK452" i="3"/>
  <c r="AM452" i="3"/>
  <c r="AO452" i="3"/>
  <c r="AQ452" i="3"/>
  <c r="AS452" i="3"/>
  <c r="AU452" i="3"/>
  <c r="AW452" i="3"/>
  <c r="AY452" i="3"/>
  <c r="BA452" i="3"/>
  <c r="BC452" i="3"/>
  <c r="BE452" i="3"/>
  <c r="BG452" i="3"/>
  <c r="BI452" i="3"/>
  <c r="BM314" i="3"/>
  <c r="BK314" i="3"/>
  <c r="BN314" i="3"/>
  <c r="BL315" i="3"/>
  <c r="BJ315" i="3"/>
  <c r="BL316" i="3"/>
  <c r="BN316" i="3"/>
  <c r="BM317" i="3"/>
  <c r="BK317" i="3"/>
  <c r="BM319" i="3"/>
  <c r="BK319" i="3"/>
  <c r="BG391" i="3"/>
  <c r="BC391" i="3"/>
  <c r="AY391" i="3"/>
  <c r="AU391" i="3"/>
  <c r="AQ391" i="3"/>
  <c r="AM391" i="3"/>
  <c r="AI391" i="3"/>
  <c r="AE391" i="3"/>
  <c r="AA391" i="3"/>
  <c r="W391" i="3"/>
  <c r="S391" i="3"/>
  <c r="O391" i="3"/>
  <c r="BH391" i="3"/>
  <c r="BD391" i="3"/>
  <c r="AZ391" i="3"/>
  <c r="AV391" i="3"/>
  <c r="AR391" i="3"/>
  <c r="AN391" i="3"/>
  <c r="AJ391" i="3"/>
  <c r="AF391" i="3"/>
  <c r="AB391" i="3"/>
  <c r="X391" i="3"/>
  <c r="T391" i="3"/>
  <c r="P391" i="3"/>
  <c r="BI395" i="3"/>
  <c r="BE395" i="3"/>
  <c r="BA395" i="3"/>
  <c r="AW395" i="3"/>
  <c r="AS395" i="3"/>
  <c r="AO395" i="3"/>
  <c r="AK395" i="3"/>
  <c r="AG395" i="3"/>
  <c r="AC395" i="3"/>
  <c r="Y395" i="3"/>
  <c r="U395" i="3"/>
  <c r="Q395" i="3"/>
  <c r="M395" i="3"/>
  <c r="BF395" i="3"/>
  <c r="BB395" i="3"/>
  <c r="AX395" i="3"/>
  <c r="AT395" i="3"/>
  <c r="AP395" i="3"/>
  <c r="AL395" i="3"/>
  <c r="AH395" i="3"/>
  <c r="AD395" i="3"/>
  <c r="Z395" i="3"/>
  <c r="V395" i="3"/>
  <c r="R395" i="3"/>
  <c r="N395" i="3"/>
  <c r="BM400" i="3"/>
  <c r="BM402" i="3"/>
  <c r="BM404" i="3"/>
  <c r="BM406" i="3"/>
  <c r="BM408" i="3"/>
  <c r="BM410" i="3"/>
  <c r="BN417" i="3"/>
  <c r="BK427" i="3"/>
  <c r="BK428" i="3"/>
  <c r="BM429" i="3"/>
  <c r="BL434" i="3"/>
  <c r="BK435" i="3"/>
  <c r="BN435" i="3"/>
  <c r="BM436" i="3"/>
  <c r="BK436" i="3"/>
  <c r="BK455" i="3"/>
  <c r="BK459" i="3"/>
  <c r="BN461" i="3"/>
  <c r="BN463" i="3"/>
  <c r="N465" i="3"/>
  <c r="P465" i="3"/>
  <c r="R465" i="3"/>
  <c r="T465" i="3"/>
  <c r="V465" i="3"/>
  <c r="X465" i="3"/>
  <c r="Z465" i="3"/>
  <c r="AB465" i="3"/>
  <c r="AD465" i="3"/>
  <c r="AF465" i="3"/>
  <c r="AH465" i="3"/>
  <c r="AJ465" i="3"/>
  <c r="AL465" i="3"/>
  <c r="AN465" i="3"/>
  <c r="AP465" i="3"/>
  <c r="AR465" i="3"/>
  <c r="AT465" i="3"/>
  <c r="AV465" i="3"/>
  <c r="AX465" i="3"/>
  <c r="AZ465" i="3"/>
  <c r="BB465" i="3"/>
  <c r="BD465" i="3"/>
  <c r="BF465" i="3"/>
  <c r="BH465" i="3"/>
  <c r="M465" i="3"/>
  <c r="O465" i="3"/>
  <c r="Q465" i="3"/>
  <c r="S465" i="3"/>
  <c r="U465" i="3"/>
  <c r="W465" i="3"/>
  <c r="Y465" i="3"/>
  <c r="AA465" i="3"/>
  <c r="AC465" i="3"/>
  <c r="AE465" i="3"/>
  <c r="AG465" i="3"/>
  <c r="AI465" i="3"/>
  <c r="AK465" i="3"/>
  <c r="AM465" i="3"/>
  <c r="AO465" i="3"/>
  <c r="AQ465" i="3"/>
  <c r="AS465" i="3"/>
  <c r="AU465" i="3"/>
  <c r="AW465" i="3"/>
  <c r="AY465" i="3"/>
  <c r="BA465" i="3"/>
  <c r="BC465" i="3"/>
  <c r="BE465" i="3"/>
  <c r="BG465" i="3"/>
  <c r="BI465" i="3"/>
  <c r="N467" i="3"/>
  <c r="P467" i="3"/>
  <c r="R467" i="3"/>
  <c r="T467" i="3"/>
  <c r="V467" i="3"/>
  <c r="X467" i="3"/>
  <c r="Z467" i="3"/>
  <c r="AB467" i="3"/>
  <c r="AD467" i="3"/>
  <c r="AF467" i="3"/>
  <c r="AH467" i="3"/>
  <c r="AJ467" i="3"/>
  <c r="AL467" i="3"/>
  <c r="AN467" i="3"/>
  <c r="AP467" i="3"/>
  <c r="AR467" i="3"/>
  <c r="AT467" i="3"/>
  <c r="AV467" i="3"/>
  <c r="AX467" i="3"/>
  <c r="AZ467" i="3"/>
  <c r="BB467" i="3"/>
  <c r="BD467" i="3"/>
  <c r="BF467" i="3"/>
  <c r="BH467" i="3"/>
  <c r="M467" i="3"/>
  <c r="O467" i="3"/>
  <c r="Q467" i="3"/>
  <c r="S467" i="3"/>
  <c r="U467" i="3"/>
  <c r="W467" i="3"/>
  <c r="Y467" i="3"/>
  <c r="AA467" i="3"/>
  <c r="AC467" i="3"/>
  <c r="AE467" i="3"/>
  <c r="AG467" i="3"/>
  <c r="AI467" i="3"/>
  <c r="AK467" i="3"/>
  <c r="AM467" i="3"/>
  <c r="AO467" i="3"/>
  <c r="AQ467" i="3"/>
  <c r="AS467" i="3"/>
  <c r="AU467" i="3"/>
  <c r="AW467" i="3"/>
  <c r="AY467" i="3"/>
  <c r="BA467" i="3"/>
  <c r="BC467" i="3"/>
  <c r="BE467" i="3"/>
  <c r="BG467" i="3"/>
  <c r="BI467" i="3"/>
  <c r="N469" i="3"/>
  <c r="P469" i="3"/>
  <c r="R469" i="3"/>
  <c r="T469" i="3"/>
  <c r="V469" i="3"/>
  <c r="X469" i="3"/>
  <c r="Z469" i="3"/>
  <c r="AB469" i="3"/>
  <c r="AD469" i="3"/>
  <c r="AF469" i="3"/>
  <c r="AH469" i="3"/>
  <c r="AJ469" i="3"/>
  <c r="AL469" i="3"/>
  <c r="AN469" i="3"/>
  <c r="AP469" i="3"/>
  <c r="AR469" i="3"/>
  <c r="AT469" i="3"/>
  <c r="AV469" i="3"/>
  <c r="AX469" i="3"/>
  <c r="AZ469" i="3"/>
  <c r="BB469" i="3"/>
  <c r="M469" i="3"/>
  <c r="O469" i="3"/>
  <c r="Q469" i="3"/>
  <c r="S469" i="3"/>
  <c r="U469" i="3"/>
  <c r="W469" i="3"/>
  <c r="Y469" i="3"/>
  <c r="AA469" i="3"/>
  <c r="AC469" i="3"/>
  <c r="AE469" i="3"/>
  <c r="AG469" i="3"/>
  <c r="AI469" i="3"/>
  <c r="AK469" i="3"/>
  <c r="AM469" i="3"/>
  <c r="AO469" i="3"/>
  <c r="AQ469" i="3"/>
  <c r="AS469" i="3"/>
  <c r="AU469" i="3"/>
  <c r="AW469" i="3"/>
  <c r="AY469" i="3"/>
  <c r="BA469" i="3"/>
  <c r="BD469" i="3"/>
  <c r="BF469" i="3"/>
  <c r="BH469" i="3"/>
  <c r="BC469" i="3"/>
  <c r="BE469" i="3"/>
  <c r="BG469" i="3"/>
  <c r="BI469" i="3"/>
  <c r="N471" i="3"/>
  <c r="P471" i="3"/>
  <c r="R471" i="3"/>
  <c r="T471" i="3"/>
  <c r="V471" i="3"/>
  <c r="X471" i="3"/>
  <c r="Z471" i="3"/>
  <c r="AB471" i="3"/>
  <c r="AD471" i="3"/>
  <c r="AF471" i="3"/>
  <c r="AH471" i="3"/>
  <c r="AJ471" i="3"/>
  <c r="AL471" i="3"/>
  <c r="AN471" i="3"/>
  <c r="AP471" i="3"/>
  <c r="AR471" i="3"/>
  <c r="AT471" i="3"/>
  <c r="AV471" i="3"/>
  <c r="AX471" i="3"/>
  <c r="AZ471" i="3"/>
  <c r="BB471" i="3"/>
  <c r="BD471" i="3"/>
  <c r="BF471" i="3"/>
  <c r="BH471" i="3"/>
  <c r="M471" i="3"/>
  <c r="O471" i="3"/>
  <c r="Q471" i="3"/>
  <c r="S471" i="3"/>
  <c r="U471" i="3"/>
  <c r="W471" i="3"/>
  <c r="Y471" i="3"/>
  <c r="AA471" i="3"/>
  <c r="AC471" i="3"/>
  <c r="AE471" i="3"/>
  <c r="AG471" i="3"/>
  <c r="AI471" i="3"/>
  <c r="AK471" i="3"/>
  <c r="AM471" i="3"/>
  <c r="AO471" i="3"/>
  <c r="AQ471" i="3"/>
  <c r="AS471" i="3"/>
  <c r="AU471" i="3"/>
  <c r="AW471" i="3"/>
  <c r="AY471" i="3"/>
  <c r="BA471" i="3"/>
  <c r="BC471" i="3"/>
  <c r="BE471" i="3"/>
  <c r="BG471" i="3"/>
  <c r="BI471" i="3"/>
  <c r="N473" i="3"/>
  <c r="P473" i="3"/>
  <c r="R473" i="3"/>
  <c r="T473" i="3"/>
  <c r="V473" i="3"/>
  <c r="X473" i="3"/>
  <c r="Z473" i="3"/>
  <c r="AB473" i="3"/>
  <c r="AD473" i="3"/>
  <c r="AF473" i="3"/>
  <c r="AH473" i="3"/>
  <c r="AJ473" i="3"/>
  <c r="AL473" i="3"/>
  <c r="AN473" i="3"/>
  <c r="AP473" i="3"/>
  <c r="AR473" i="3"/>
  <c r="AT473" i="3"/>
  <c r="AV473" i="3"/>
  <c r="AX473" i="3"/>
  <c r="AZ473" i="3"/>
  <c r="BB473" i="3"/>
  <c r="BD473" i="3"/>
  <c r="BF473" i="3"/>
  <c r="BH473" i="3"/>
  <c r="M473" i="3"/>
  <c r="O473" i="3"/>
  <c r="Q473" i="3"/>
  <c r="S473" i="3"/>
  <c r="U473" i="3"/>
  <c r="W473" i="3"/>
  <c r="Y473" i="3"/>
  <c r="AA473" i="3"/>
  <c r="AC473" i="3"/>
  <c r="AE473" i="3"/>
  <c r="AG473" i="3"/>
  <c r="AI473" i="3"/>
  <c r="AK473" i="3"/>
  <c r="AM473" i="3"/>
  <c r="AO473" i="3"/>
  <c r="AQ473" i="3"/>
  <c r="AS473" i="3"/>
  <c r="AU473" i="3"/>
  <c r="AW473" i="3"/>
  <c r="AY473" i="3"/>
  <c r="BA473" i="3"/>
  <c r="BC473" i="3"/>
  <c r="BE473" i="3"/>
  <c r="BG473" i="3"/>
  <c r="BI473" i="3"/>
  <c r="M475" i="3"/>
  <c r="O475" i="3"/>
  <c r="Q475" i="3"/>
  <c r="S475" i="3"/>
  <c r="U475" i="3"/>
  <c r="W475" i="3"/>
  <c r="Y475" i="3"/>
  <c r="AA475" i="3"/>
  <c r="AC475" i="3"/>
  <c r="AE475" i="3"/>
  <c r="AG475" i="3"/>
  <c r="AI475" i="3"/>
  <c r="AK475" i="3"/>
  <c r="AM475" i="3"/>
  <c r="AO475" i="3"/>
  <c r="AQ475" i="3"/>
  <c r="AS475" i="3"/>
  <c r="AU475" i="3"/>
  <c r="AW475" i="3"/>
  <c r="AY475" i="3"/>
  <c r="BA475" i="3"/>
  <c r="BC475" i="3"/>
  <c r="BE475" i="3"/>
  <c r="BG475" i="3"/>
  <c r="BI475" i="3"/>
  <c r="N475" i="3"/>
  <c r="P475" i="3"/>
  <c r="R475" i="3"/>
  <c r="T475" i="3"/>
  <c r="V475" i="3"/>
  <c r="X475" i="3"/>
  <c r="Z475" i="3"/>
  <c r="AB475" i="3"/>
  <c r="AD475" i="3"/>
  <c r="AF475" i="3"/>
  <c r="AH475" i="3"/>
  <c r="AJ475" i="3"/>
  <c r="AL475" i="3"/>
  <c r="AN475" i="3"/>
  <c r="AP475" i="3"/>
  <c r="AR475" i="3"/>
  <c r="AT475" i="3"/>
  <c r="AV475" i="3"/>
  <c r="AX475" i="3"/>
  <c r="AZ475" i="3"/>
  <c r="BB475" i="3"/>
  <c r="BD475" i="3"/>
  <c r="BF475" i="3"/>
  <c r="BH475" i="3"/>
  <c r="N478" i="3"/>
  <c r="P478" i="3"/>
  <c r="R478" i="3"/>
  <c r="T478" i="3"/>
  <c r="V478" i="3"/>
  <c r="X478" i="3"/>
  <c r="Z478" i="3"/>
  <c r="AB478" i="3"/>
  <c r="AD478" i="3"/>
  <c r="AF478" i="3"/>
  <c r="AH478" i="3"/>
  <c r="AJ478" i="3"/>
  <c r="AL478" i="3"/>
  <c r="AN478" i="3"/>
  <c r="AP478" i="3"/>
  <c r="AR478" i="3"/>
  <c r="AT478" i="3"/>
  <c r="AV478" i="3"/>
  <c r="AX478" i="3"/>
  <c r="AZ478" i="3"/>
  <c r="BB478" i="3"/>
  <c r="BD478" i="3"/>
  <c r="BF478" i="3"/>
  <c r="BH478" i="3"/>
  <c r="M478" i="3"/>
  <c r="O478" i="3"/>
  <c r="Q478" i="3"/>
  <c r="S478" i="3"/>
  <c r="U478" i="3"/>
  <c r="W478" i="3"/>
  <c r="Y478" i="3"/>
  <c r="AA478" i="3"/>
  <c r="AC478" i="3"/>
  <c r="AE478" i="3"/>
  <c r="AG478" i="3"/>
  <c r="AI478" i="3"/>
  <c r="AK478" i="3"/>
  <c r="AM478" i="3"/>
  <c r="AO478" i="3"/>
  <c r="AQ478" i="3"/>
  <c r="AS478" i="3"/>
  <c r="AU478" i="3"/>
  <c r="AW478" i="3"/>
  <c r="AY478" i="3"/>
  <c r="BA478" i="3"/>
  <c r="BC478" i="3"/>
  <c r="BE478" i="3"/>
  <c r="BG478" i="3"/>
  <c r="BI478" i="3"/>
  <c r="M480" i="3"/>
  <c r="O480" i="3"/>
  <c r="Q480" i="3"/>
  <c r="S480" i="3"/>
  <c r="U480" i="3"/>
  <c r="W480" i="3"/>
  <c r="Y480" i="3"/>
  <c r="AA480" i="3"/>
  <c r="AC480" i="3"/>
  <c r="AE480" i="3"/>
  <c r="AG480" i="3"/>
  <c r="AI480" i="3"/>
  <c r="AK480" i="3"/>
  <c r="AM480" i="3"/>
  <c r="AO480" i="3"/>
  <c r="AQ480" i="3"/>
  <c r="AS480" i="3"/>
  <c r="AU480" i="3"/>
  <c r="AW480" i="3"/>
  <c r="AY480" i="3"/>
  <c r="BA480" i="3"/>
  <c r="BC480" i="3"/>
  <c r="BE480" i="3"/>
  <c r="BG480" i="3"/>
  <c r="BI480" i="3"/>
  <c r="N480" i="3"/>
  <c r="P480" i="3"/>
  <c r="R480" i="3"/>
  <c r="T480" i="3"/>
  <c r="V480" i="3"/>
  <c r="X480" i="3"/>
  <c r="Z480" i="3"/>
  <c r="AB480" i="3"/>
  <c r="AD480" i="3"/>
  <c r="AF480" i="3"/>
  <c r="AH480" i="3"/>
  <c r="AJ480" i="3"/>
  <c r="AL480" i="3"/>
  <c r="AN480" i="3"/>
  <c r="AP480" i="3"/>
  <c r="AR480" i="3"/>
  <c r="AT480" i="3"/>
  <c r="AV480" i="3"/>
  <c r="AX480" i="3"/>
  <c r="AZ480" i="3"/>
  <c r="BB480" i="3"/>
  <c r="BD480" i="3"/>
  <c r="BF480" i="3"/>
  <c r="BH480" i="3"/>
  <c r="N482" i="3"/>
  <c r="P482" i="3"/>
  <c r="R482" i="3"/>
  <c r="T482" i="3"/>
  <c r="V482" i="3"/>
  <c r="X482" i="3"/>
  <c r="Z482" i="3"/>
  <c r="AB482" i="3"/>
  <c r="AD482" i="3"/>
  <c r="AF482" i="3"/>
  <c r="AH482" i="3"/>
  <c r="AJ482" i="3"/>
  <c r="AL482" i="3"/>
  <c r="AN482" i="3"/>
  <c r="AP482" i="3"/>
  <c r="AR482" i="3"/>
  <c r="AT482" i="3"/>
  <c r="AV482" i="3"/>
  <c r="AX482" i="3"/>
  <c r="AZ482" i="3"/>
  <c r="BB482" i="3"/>
  <c r="BD482" i="3"/>
  <c r="BF482" i="3"/>
  <c r="BH482" i="3"/>
  <c r="M482" i="3"/>
  <c r="O482" i="3"/>
  <c r="Q482" i="3"/>
  <c r="S482" i="3"/>
  <c r="U482" i="3"/>
  <c r="W482" i="3"/>
  <c r="Y482" i="3"/>
  <c r="AA482" i="3"/>
  <c r="AC482" i="3"/>
  <c r="AE482" i="3"/>
  <c r="AG482" i="3"/>
  <c r="AI482" i="3"/>
  <c r="AK482" i="3"/>
  <c r="AM482" i="3"/>
  <c r="AO482" i="3"/>
  <c r="AQ482" i="3"/>
  <c r="AS482" i="3"/>
  <c r="AU482" i="3"/>
  <c r="AW482" i="3"/>
  <c r="AY482" i="3"/>
  <c r="BA482" i="3"/>
  <c r="BC482" i="3"/>
  <c r="BE482" i="3"/>
  <c r="BG482" i="3"/>
  <c r="BI482" i="3"/>
  <c r="BK477" i="3"/>
  <c r="M414" i="3"/>
  <c r="O414" i="3"/>
  <c r="Q414" i="3"/>
  <c r="S414" i="3"/>
  <c r="U414" i="3"/>
  <c r="W414" i="3"/>
  <c r="Y414" i="3"/>
  <c r="AA414" i="3"/>
  <c r="AC414" i="3"/>
  <c r="AE414" i="3"/>
  <c r="AG414" i="3"/>
  <c r="AI414" i="3"/>
  <c r="AK414" i="3"/>
  <c r="AM414" i="3"/>
  <c r="AO414" i="3"/>
  <c r="AQ414" i="3"/>
  <c r="AS414" i="3"/>
  <c r="AU414" i="3"/>
  <c r="AW414" i="3"/>
  <c r="AY414" i="3"/>
  <c r="BA414" i="3"/>
  <c r="BC414" i="3"/>
  <c r="BE414" i="3"/>
  <c r="BG414" i="3"/>
  <c r="BI414" i="3"/>
  <c r="N414" i="3"/>
  <c r="P414" i="3"/>
  <c r="R414" i="3"/>
  <c r="T414" i="3"/>
  <c r="V414" i="3"/>
  <c r="X414" i="3"/>
  <c r="Z414" i="3"/>
  <c r="AB414" i="3"/>
  <c r="AD414" i="3"/>
  <c r="AF414" i="3"/>
  <c r="AH414" i="3"/>
  <c r="AJ414" i="3"/>
  <c r="AL414" i="3"/>
  <c r="AN414" i="3"/>
  <c r="AP414" i="3"/>
  <c r="AR414" i="3"/>
  <c r="AT414" i="3"/>
  <c r="AV414" i="3"/>
  <c r="AX414" i="3"/>
  <c r="AZ414" i="3"/>
  <c r="BB414" i="3"/>
  <c r="BD414" i="3"/>
  <c r="BF414" i="3"/>
  <c r="BH414" i="3"/>
  <c r="N415" i="3"/>
  <c r="P415" i="3"/>
  <c r="R415" i="3"/>
  <c r="T415" i="3"/>
  <c r="V415" i="3"/>
  <c r="X415" i="3"/>
  <c r="M415" i="3"/>
  <c r="O415" i="3"/>
  <c r="Q415" i="3"/>
  <c r="S415" i="3"/>
  <c r="U415" i="3"/>
  <c r="W415" i="3"/>
  <c r="Y415" i="3"/>
  <c r="AA415" i="3"/>
  <c r="AC415" i="3"/>
  <c r="AE415" i="3"/>
  <c r="AG415" i="3"/>
  <c r="AI415" i="3"/>
  <c r="AK415" i="3"/>
  <c r="AM415" i="3"/>
  <c r="AO415" i="3"/>
  <c r="AQ415" i="3"/>
  <c r="AS415" i="3"/>
  <c r="AU415" i="3"/>
  <c r="AW415" i="3"/>
  <c r="AY415" i="3"/>
  <c r="BA415" i="3"/>
  <c r="BC415" i="3"/>
  <c r="BE415" i="3"/>
  <c r="BG415" i="3"/>
  <c r="BI415" i="3"/>
  <c r="Z415" i="3"/>
  <c r="AB415" i="3"/>
  <c r="AD415" i="3"/>
  <c r="AF415" i="3"/>
  <c r="AH415" i="3"/>
  <c r="AJ415" i="3"/>
  <c r="AL415" i="3"/>
  <c r="AN415" i="3"/>
  <c r="AP415" i="3"/>
  <c r="AR415" i="3"/>
  <c r="AT415" i="3"/>
  <c r="AV415" i="3"/>
  <c r="AX415" i="3"/>
  <c r="AZ415" i="3"/>
  <c r="BB415" i="3"/>
  <c r="BD415" i="3"/>
  <c r="BF415" i="3"/>
  <c r="BH415" i="3"/>
  <c r="N416" i="3"/>
  <c r="P416" i="3"/>
  <c r="R416" i="3"/>
  <c r="T416" i="3"/>
  <c r="V416" i="3"/>
  <c r="X416" i="3"/>
  <c r="Z416" i="3"/>
  <c r="AB416" i="3"/>
  <c r="AD416" i="3"/>
  <c r="AF416" i="3"/>
  <c r="AH416" i="3"/>
  <c r="AJ416" i="3"/>
  <c r="AL416" i="3"/>
  <c r="AN416" i="3"/>
  <c r="AP416" i="3"/>
  <c r="AR416" i="3"/>
  <c r="AT416" i="3"/>
  <c r="AV416" i="3"/>
  <c r="AX416" i="3"/>
  <c r="AZ416" i="3"/>
  <c r="BB416" i="3"/>
  <c r="BD416" i="3"/>
  <c r="BF416" i="3"/>
  <c r="BH416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N422" i="3"/>
  <c r="P422" i="3"/>
  <c r="R422" i="3"/>
  <c r="T422" i="3"/>
  <c r="V422" i="3"/>
  <c r="X422" i="3"/>
  <c r="Z422" i="3"/>
  <c r="AB422" i="3"/>
  <c r="AD422" i="3"/>
  <c r="AF422" i="3"/>
  <c r="AH422" i="3"/>
  <c r="AJ422" i="3"/>
  <c r="AL422" i="3"/>
  <c r="AN422" i="3"/>
  <c r="AP422" i="3"/>
  <c r="AR422" i="3"/>
  <c r="AT422" i="3"/>
  <c r="AV422" i="3"/>
  <c r="AX422" i="3"/>
  <c r="AZ422" i="3"/>
  <c r="BB422" i="3"/>
  <c r="BD422" i="3"/>
  <c r="BF422" i="3"/>
  <c r="BH422" i="3"/>
  <c r="M422" i="3"/>
  <c r="O422" i="3"/>
  <c r="Q422" i="3"/>
  <c r="S422" i="3"/>
  <c r="U422" i="3"/>
  <c r="W422" i="3"/>
  <c r="Y422" i="3"/>
  <c r="AA422" i="3"/>
  <c r="AC422" i="3"/>
  <c r="AE422" i="3"/>
  <c r="AG422" i="3"/>
  <c r="AI422" i="3"/>
  <c r="AK422" i="3"/>
  <c r="AM422" i="3"/>
  <c r="AO422" i="3"/>
  <c r="AQ422" i="3"/>
  <c r="AS422" i="3"/>
  <c r="AU422" i="3"/>
  <c r="AW422" i="3"/>
  <c r="AY422" i="3"/>
  <c r="BA422" i="3"/>
  <c r="BC422" i="3"/>
  <c r="BE422" i="3"/>
  <c r="BG422" i="3"/>
  <c r="BI422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M423" i="3"/>
  <c r="O423" i="3"/>
  <c r="Q423" i="3"/>
  <c r="S423" i="3"/>
  <c r="U423" i="3"/>
  <c r="W423" i="3"/>
  <c r="Y423" i="3"/>
  <c r="AA423" i="3"/>
  <c r="AC423" i="3"/>
  <c r="AE423" i="3"/>
  <c r="AG423" i="3"/>
  <c r="AI423" i="3"/>
  <c r="AK423" i="3"/>
  <c r="AM423" i="3"/>
  <c r="AO423" i="3"/>
  <c r="AQ423" i="3"/>
  <c r="AS423" i="3"/>
  <c r="AU423" i="3"/>
  <c r="AW423" i="3"/>
  <c r="AY423" i="3"/>
  <c r="BA423" i="3"/>
  <c r="BC423" i="3"/>
  <c r="BE423" i="3"/>
  <c r="BG423" i="3"/>
  <c r="BI423" i="3"/>
  <c r="N424" i="3"/>
  <c r="P424" i="3"/>
  <c r="R424" i="3"/>
  <c r="T424" i="3"/>
  <c r="V424" i="3"/>
  <c r="X424" i="3"/>
  <c r="Z424" i="3"/>
  <c r="AB424" i="3"/>
  <c r="AD424" i="3"/>
  <c r="AF424" i="3"/>
  <c r="AH424" i="3"/>
  <c r="AJ424" i="3"/>
  <c r="AL424" i="3"/>
  <c r="AN424" i="3"/>
  <c r="AP424" i="3"/>
  <c r="AR424" i="3"/>
  <c r="AT424" i="3"/>
  <c r="AV424" i="3"/>
  <c r="AX424" i="3"/>
  <c r="AZ424" i="3"/>
  <c r="BB424" i="3"/>
  <c r="BD424" i="3"/>
  <c r="BF424" i="3"/>
  <c r="BH424" i="3"/>
  <c r="M424" i="3"/>
  <c r="O424" i="3"/>
  <c r="Q424" i="3"/>
  <c r="S424" i="3"/>
  <c r="U424" i="3"/>
  <c r="W424" i="3"/>
  <c r="Y424" i="3"/>
  <c r="AA424" i="3"/>
  <c r="AC424" i="3"/>
  <c r="AE424" i="3"/>
  <c r="AG424" i="3"/>
  <c r="AI424" i="3"/>
  <c r="AK424" i="3"/>
  <c r="AM424" i="3"/>
  <c r="AO424" i="3"/>
  <c r="AQ424" i="3"/>
  <c r="AS424" i="3"/>
  <c r="AU424" i="3"/>
  <c r="AW424" i="3"/>
  <c r="AY424" i="3"/>
  <c r="BA424" i="3"/>
  <c r="BC424" i="3"/>
  <c r="BE424" i="3"/>
  <c r="BG424" i="3"/>
  <c r="BI424" i="3"/>
  <c r="M425" i="3"/>
  <c r="O425" i="3"/>
  <c r="Q425" i="3"/>
  <c r="S425" i="3"/>
  <c r="U425" i="3"/>
  <c r="W425" i="3"/>
  <c r="Y425" i="3"/>
  <c r="AA425" i="3"/>
  <c r="AC425" i="3"/>
  <c r="AE425" i="3"/>
  <c r="AG425" i="3"/>
  <c r="AI425" i="3"/>
  <c r="AK425" i="3"/>
  <c r="AM425" i="3"/>
  <c r="AO425" i="3"/>
  <c r="AQ425" i="3"/>
  <c r="AS425" i="3"/>
  <c r="AU425" i="3"/>
  <c r="AW425" i="3"/>
  <c r="AY425" i="3"/>
  <c r="BA425" i="3"/>
  <c r="BC425" i="3"/>
  <c r="BE425" i="3"/>
  <c r="BG425" i="3"/>
  <c r="BI425" i="3"/>
  <c r="N425" i="3"/>
  <c r="P425" i="3"/>
  <c r="R425" i="3"/>
  <c r="T425" i="3"/>
  <c r="V425" i="3"/>
  <c r="X425" i="3"/>
  <c r="Z425" i="3"/>
  <c r="AB425" i="3"/>
  <c r="AD425" i="3"/>
  <c r="AF425" i="3"/>
  <c r="AH425" i="3"/>
  <c r="AJ425" i="3"/>
  <c r="AL425" i="3"/>
  <c r="AN425" i="3"/>
  <c r="AP425" i="3"/>
  <c r="AR425" i="3"/>
  <c r="AT425" i="3"/>
  <c r="AV425" i="3"/>
  <c r="AX425" i="3"/>
  <c r="AZ425" i="3"/>
  <c r="BB425" i="3"/>
  <c r="BD425" i="3"/>
  <c r="BF425" i="3"/>
  <c r="BH425" i="3"/>
  <c r="N433" i="3"/>
  <c r="P433" i="3"/>
  <c r="R433" i="3"/>
  <c r="T433" i="3"/>
  <c r="V433" i="3"/>
  <c r="X433" i="3"/>
  <c r="Z433" i="3"/>
  <c r="AB433" i="3"/>
  <c r="AD433" i="3"/>
  <c r="AF433" i="3"/>
  <c r="AH433" i="3"/>
  <c r="AJ433" i="3"/>
  <c r="AL433" i="3"/>
  <c r="AN433" i="3"/>
  <c r="AP433" i="3"/>
  <c r="AR433" i="3"/>
  <c r="AT433" i="3"/>
  <c r="AV433" i="3"/>
  <c r="AX433" i="3"/>
  <c r="AZ433" i="3"/>
  <c r="BB433" i="3"/>
  <c r="BD433" i="3"/>
  <c r="BF433" i="3"/>
  <c r="BH433" i="3"/>
  <c r="M433" i="3"/>
  <c r="O433" i="3"/>
  <c r="Q433" i="3"/>
  <c r="S433" i="3"/>
  <c r="U433" i="3"/>
  <c r="W433" i="3"/>
  <c r="Y433" i="3"/>
  <c r="AA433" i="3"/>
  <c r="AC433" i="3"/>
  <c r="AE433" i="3"/>
  <c r="AG433" i="3"/>
  <c r="AI433" i="3"/>
  <c r="AK433" i="3"/>
  <c r="AM433" i="3"/>
  <c r="AO433" i="3"/>
  <c r="AQ433" i="3"/>
  <c r="AS433" i="3"/>
  <c r="AU433" i="3"/>
  <c r="AW433" i="3"/>
  <c r="AY433" i="3"/>
  <c r="BA433" i="3"/>
  <c r="BC433" i="3"/>
  <c r="BE433" i="3"/>
  <c r="BG433" i="3"/>
  <c r="BI433" i="3"/>
  <c r="M443" i="3"/>
  <c r="O443" i="3"/>
  <c r="Q443" i="3"/>
  <c r="S443" i="3"/>
  <c r="U443" i="3"/>
  <c r="W443" i="3"/>
  <c r="Y443" i="3"/>
  <c r="AA443" i="3"/>
  <c r="AC443" i="3"/>
  <c r="AE443" i="3"/>
  <c r="AG443" i="3"/>
  <c r="AI443" i="3"/>
  <c r="AK443" i="3"/>
  <c r="AM443" i="3"/>
  <c r="AO443" i="3"/>
  <c r="AQ443" i="3"/>
  <c r="AS443" i="3"/>
  <c r="AU443" i="3"/>
  <c r="AW443" i="3"/>
  <c r="AY443" i="3"/>
  <c r="BA443" i="3"/>
  <c r="BC443" i="3"/>
  <c r="BE443" i="3"/>
  <c r="BG443" i="3"/>
  <c r="BI443" i="3"/>
  <c r="N443" i="3"/>
  <c r="P443" i="3"/>
  <c r="R443" i="3"/>
  <c r="T443" i="3"/>
  <c r="V443" i="3"/>
  <c r="X443" i="3"/>
  <c r="Z443" i="3"/>
  <c r="AB443" i="3"/>
  <c r="AD443" i="3"/>
  <c r="AF443" i="3"/>
  <c r="AH443" i="3"/>
  <c r="AJ443" i="3"/>
  <c r="AL443" i="3"/>
  <c r="AN443" i="3"/>
  <c r="AP443" i="3"/>
  <c r="AR443" i="3"/>
  <c r="AT443" i="3"/>
  <c r="AV443" i="3"/>
  <c r="AX443" i="3"/>
  <c r="AZ443" i="3"/>
  <c r="BB443" i="3"/>
  <c r="BD443" i="3"/>
  <c r="BF443" i="3"/>
  <c r="BH443" i="3"/>
  <c r="N451" i="3"/>
  <c r="P451" i="3"/>
  <c r="R451" i="3"/>
  <c r="T451" i="3"/>
  <c r="V451" i="3"/>
  <c r="X451" i="3"/>
  <c r="Z451" i="3"/>
  <c r="AB451" i="3"/>
  <c r="AD451" i="3"/>
  <c r="AF451" i="3"/>
  <c r="AH451" i="3"/>
  <c r="AJ451" i="3"/>
  <c r="AL451" i="3"/>
  <c r="AN451" i="3"/>
  <c r="AP451" i="3"/>
  <c r="AR451" i="3"/>
  <c r="AT451" i="3"/>
  <c r="AV451" i="3"/>
  <c r="AX451" i="3"/>
  <c r="AZ451" i="3"/>
  <c r="BB451" i="3"/>
  <c r="BD451" i="3"/>
  <c r="BF451" i="3"/>
  <c r="BH451" i="3"/>
  <c r="M451" i="3"/>
  <c r="O451" i="3"/>
  <c r="Q451" i="3"/>
  <c r="S451" i="3"/>
  <c r="U451" i="3"/>
  <c r="W451" i="3"/>
  <c r="Y451" i="3"/>
  <c r="AA451" i="3"/>
  <c r="AC451" i="3"/>
  <c r="AE451" i="3"/>
  <c r="AG451" i="3"/>
  <c r="AI451" i="3"/>
  <c r="AK451" i="3"/>
  <c r="AM451" i="3"/>
  <c r="AO451" i="3"/>
  <c r="AQ451" i="3"/>
  <c r="AS451" i="3"/>
  <c r="AU451" i="3"/>
  <c r="AW451" i="3"/>
  <c r="AY451" i="3"/>
  <c r="BA451" i="3"/>
  <c r="BC451" i="3"/>
  <c r="BE451" i="3"/>
  <c r="BG451" i="3"/>
  <c r="BI451" i="3"/>
  <c r="BF458" i="3"/>
  <c r="BB458" i="3"/>
  <c r="AX458" i="3"/>
  <c r="AT458" i="3"/>
  <c r="AP458" i="3"/>
  <c r="AL458" i="3"/>
  <c r="AH458" i="3"/>
  <c r="AD458" i="3"/>
  <c r="Z458" i="3"/>
  <c r="V458" i="3"/>
  <c r="R458" i="3"/>
  <c r="N458" i="3"/>
  <c r="BG458" i="3"/>
  <c r="BC458" i="3"/>
  <c r="AY458" i="3"/>
  <c r="AU458" i="3"/>
  <c r="AQ458" i="3"/>
  <c r="AM458" i="3"/>
  <c r="AI458" i="3"/>
  <c r="AE458" i="3"/>
  <c r="AA458" i="3"/>
  <c r="W458" i="3"/>
  <c r="S458" i="3"/>
  <c r="O458" i="3"/>
  <c r="BF460" i="3"/>
  <c r="BB460" i="3"/>
  <c r="AX460" i="3"/>
  <c r="AT460" i="3"/>
  <c r="AP460" i="3"/>
  <c r="AL460" i="3"/>
  <c r="AH460" i="3"/>
  <c r="AD460" i="3"/>
  <c r="Z460" i="3"/>
  <c r="V460" i="3"/>
  <c r="R460" i="3"/>
  <c r="N460" i="3"/>
  <c r="BG460" i="3"/>
  <c r="BC460" i="3"/>
  <c r="AY460" i="3"/>
  <c r="AU460" i="3"/>
  <c r="AQ460" i="3"/>
  <c r="AM460" i="3"/>
  <c r="AI460" i="3"/>
  <c r="AE460" i="3"/>
  <c r="AA460" i="3"/>
  <c r="W460" i="3"/>
  <c r="S460" i="3"/>
  <c r="O460" i="3"/>
  <c r="BF462" i="3"/>
  <c r="BB462" i="3"/>
  <c r="AX462" i="3"/>
  <c r="AT462" i="3"/>
  <c r="AP462" i="3"/>
  <c r="AL462" i="3"/>
  <c r="AH462" i="3"/>
  <c r="AD462" i="3"/>
  <c r="Z462" i="3"/>
  <c r="V462" i="3"/>
  <c r="R462" i="3"/>
  <c r="N462" i="3"/>
  <c r="BG462" i="3"/>
  <c r="BC462" i="3"/>
  <c r="AY462" i="3"/>
  <c r="AU462" i="3"/>
  <c r="AQ462" i="3"/>
  <c r="AM462" i="3"/>
  <c r="AI462" i="3"/>
  <c r="AE462" i="3"/>
  <c r="AA462" i="3"/>
  <c r="W462" i="3"/>
  <c r="S462" i="3"/>
  <c r="O462" i="3"/>
  <c r="BF394" i="3"/>
  <c r="BB394" i="3"/>
  <c r="AX394" i="3"/>
  <c r="AT394" i="3"/>
  <c r="AP394" i="3"/>
  <c r="AL394" i="3"/>
  <c r="AH394" i="3"/>
  <c r="AD394" i="3"/>
  <c r="Z394" i="3"/>
  <c r="V394" i="3"/>
  <c r="R394" i="3"/>
  <c r="N394" i="3"/>
  <c r="BG394" i="3"/>
  <c r="BC394" i="3"/>
  <c r="AY394" i="3"/>
  <c r="AU394" i="3"/>
  <c r="AQ394" i="3"/>
  <c r="AM394" i="3"/>
  <c r="AI394" i="3"/>
  <c r="AE394" i="3"/>
  <c r="AA394" i="3"/>
  <c r="W394" i="3"/>
  <c r="S394" i="3"/>
  <c r="O394" i="3"/>
  <c r="BH390" i="3"/>
  <c r="BD390" i="3"/>
  <c r="AZ390" i="3"/>
  <c r="AV390" i="3"/>
  <c r="AR390" i="3"/>
  <c r="AN390" i="3"/>
  <c r="AJ390" i="3"/>
  <c r="AF390" i="3"/>
  <c r="AB390" i="3"/>
  <c r="X390" i="3"/>
  <c r="T390" i="3"/>
  <c r="P390" i="3"/>
  <c r="BI390" i="3"/>
  <c r="BE390" i="3"/>
  <c r="BA390" i="3"/>
  <c r="AW390" i="3"/>
  <c r="AS390" i="3"/>
  <c r="AO390" i="3"/>
  <c r="AK390" i="3"/>
  <c r="AG390" i="3"/>
  <c r="AC390" i="3"/>
  <c r="Y390" i="3"/>
  <c r="U390" i="3"/>
  <c r="Q390" i="3"/>
  <c r="M390" i="3"/>
  <c r="BG398" i="3"/>
  <c r="BC398" i="3"/>
  <c r="AY398" i="3"/>
  <c r="AU398" i="3"/>
  <c r="AQ398" i="3"/>
  <c r="AM398" i="3"/>
  <c r="AI398" i="3"/>
  <c r="AE398" i="3"/>
  <c r="AA398" i="3"/>
  <c r="W398" i="3"/>
  <c r="S398" i="3"/>
  <c r="O398" i="3"/>
  <c r="BH398" i="3"/>
  <c r="BD398" i="3"/>
  <c r="AZ398" i="3"/>
  <c r="AV398" i="3"/>
  <c r="AR398" i="3"/>
  <c r="AN398" i="3"/>
  <c r="AJ398" i="3"/>
  <c r="AF398" i="3"/>
  <c r="AB398" i="3"/>
  <c r="X398" i="3"/>
  <c r="T398" i="3"/>
  <c r="P398" i="3"/>
  <c r="N322" i="3"/>
  <c r="P322" i="3"/>
  <c r="R322" i="3"/>
  <c r="T322" i="3"/>
  <c r="V322" i="3"/>
  <c r="X322" i="3"/>
  <c r="Z322" i="3"/>
  <c r="AB322" i="3"/>
  <c r="AD322" i="3"/>
  <c r="AF322" i="3"/>
  <c r="AH322" i="3"/>
  <c r="AJ322" i="3"/>
  <c r="AL322" i="3"/>
  <c r="AN322" i="3"/>
  <c r="AP322" i="3"/>
  <c r="AR322" i="3"/>
  <c r="AT322" i="3"/>
  <c r="AV322" i="3"/>
  <c r="AX322" i="3"/>
  <c r="AZ322" i="3"/>
  <c r="BB322" i="3"/>
  <c r="BD322" i="3"/>
  <c r="BF322" i="3"/>
  <c r="BH322" i="3"/>
  <c r="M322" i="3"/>
  <c r="O322" i="3"/>
  <c r="Q322" i="3"/>
  <c r="S322" i="3"/>
  <c r="U322" i="3"/>
  <c r="W322" i="3"/>
  <c r="Y322" i="3"/>
  <c r="AA322" i="3"/>
  <c r="AC322" i="3"/>
  <c r="AE322" i="3"/>
  <c r="AG322" i="3"/>
  <c r="AI322" i="3"/>
  <c r="AK322" i="3"/>
  <c r="AM322" i="3"/>
  <c r="AO322" i="3"/>
  <c r="AQ322" i="3"/>
  <c r="AS322" i="3"/>
  <c r="AU322" i="3"/>
  <c r="AW322" i="3"/>
  <c r="AY322" i="3"/>
  <c r="BA322" i="3"/>
  <c r="BC322" i="3"/>
  <c r="BE322" i="3"/>
  <c r="BG322" i="3"/>
  <c r="BI322" i="3"/>
  <c r="M326" i="3"/>
  <c r="O326" i="3"/>
  <c r="Q326" i="3"/>
  <c r="S326" i="3"/>
  <c r="U326" i="3"/>
  <c r="W326" i="3"/>
  <c r="Y326" i="3"/>
  <c r="AA326" i="3"/>
  <c r="AC326" i="3"/>
  <c r="AE326" i="3"/>
  <c r="AG326" i="3"/>
  <c r="AI326" i="3"/>
  <c r="AK326" i="3"/>
  <c r="AM326" i="3"/>
  <c r="AO326" i="3"/>
  <c r="AQ326" i="3"/>
  <c r="AS326" i="3"/>
  <c r="N326" i="3"/>
  <c r="R326" i="3"/>
  <c r="V326" i="3"/>
  <c r="Z326" i="3"/>
  <c r="AD326" i="3"/>
  <c r="AH326" i="3"/>
  <c r="AL326" i="3"/>
  <c r="AP326" i="3"/>
  <c r="AT326" i="3"/>
  <c r="AV326" i="3"/>
  <c r="AX326" i="3"/>
  <c r="AZ326" i="3"/>
  <c r="BB326" i="3"/>
  <c r="BD326" i="3"/>
  <c r="BF326" i="3"/>
  <c r="BH326" i="3"/>
  <c r="P326" i="3"/>
  <c r="T326" i="3"/>
  <c r="X326" i="3"/>
  <c r="AB326" i="3"/>
  <c r="AF326" i="3"/>
  <c r="AJ326" i="3"/>
  <c r="AN326" i="3"/>
  <c r="AR326" i="3"/>
  <c r="AU326" i="3"/>
  <c r="AW326" i="3"/>
  <c r="AY326" i="3"/>
  <c r="BA326" i="3"/>
  <c r="BC326" i="3"/>
  <c r="BE326" i="3"/>
  <c r="BG326" i="3"/>
  <c r="BI326" i="3"/>
  <c r="N330" i="3"/>
  <c r="P330" i="3"/>
  <c r="R330" i="3"/>
  <c r="T330" i="3"/>
  <c r="V330" i="3"/>
  <c r="X330" i="3"/>
  <c r="Z330" i="3"/>
  <c r="AB330" i="3"/>
  <c r="AD330" i="3"/>
  <c r="AF330" i="3"/>
  <c r="AH330" i="3"/>
  <c r="AJ330" i="3"/>
  <c r="AL330" i="3"/>
  <c r="AN330" i="3"/>
  <c r="AP330" i="3"/>
  <c r="AR330" i="3"/>
  <c r="AT330" i="3"/>
  <c r="AV330" i="3"/>
  <c r="AX330" i="3"/>
  <c r="AZ330" i="3"/>
  <c r="BB330" i="3"/>
  <c r="BD330" i="3"/>
  <c r="BF330" i="3"/>
  <c r="BH330" i="3"/>
  <c r="M330" i="3"/>
  <c r="O330" i="3"/>
  <c r="Q330" i="3"/>
  <c r="S330" i="3"/>
  <c r="U330" i="3"/>
  <c r="W330" i="3"/>
  <c r="Y330" i="3"/>
  <c r="AA330" i="3"/>
  <c r="AC330" i="3"/>
  <c r="AE330" i="3"/>
  <c r="AG330" i="3"/>
  <c r="AI330" i="3"/>
  <c r="AK330" i="3"/>
  <c r="AM330" i="3"/>
  <c r="AO330" i="3"/>
  <c r="AQ330" i="3"/>
  <c r="AS330" i="3"/>
  <c r="AU330" i="3"/>
  <c r="AW330" i="3"/>
  <c r="AY330" i="3"/>
  <c r="BA330" i="3"/>
  <c r="BC330" i="3"/>
  <c r="BE330" i="3"/>
  <c r="BG330" i="3"/>
  <c r="BI330" i="3"/>
  <c r="M334" i="3"/>
  <c r="O334" i="3"/>
  <c r="Q334" i="3"/>
  <c r="S334" i="3"/>
  <c r="U334" i="3"/>
  <c r="W334" i="3"/>
  <c r="Y334" i="3"/>
  <c r="AA334" i="3"/>
  <c r="AC334" i="3"/>
  <c r="AE334" i="3"/>
  <c r="AG334" i="3"/>
  <c r="AI334" i="3"/>
  <c r="AK334" i="3"/>
  <c r="AM334" i="3"/>
  <c r="AO334" i="3"/>
  <c r="AQ334" i="3"/>
  <c r="AS334" i="3"/>
  <c r="AU334" i="3"/>
  <c r="AW334" i="3"/>
  <c r="AY334" i="3"/>
  <c r="BA334" i="3"/>
  <c r="BC334" i="3"/>
  <c r="BE334" i="3"/>
  <c r="BG334" i="3"/>
  <c r="BI334" i="3"/>
  <c r="N334" i="3"/>
  <c r="P334" i="3"/>
  <c r="R334" i="3"/>
  <c r="T334" i="3"/>
  <c r="V334" i="3"/>
  <c r="X334" i="3"/>
  <c r="Z334" i="3"/>
  <c r="AB334" i="3"/>
  <c r="AD334" i="3"/>
  <c r="AF334" i="3"/>
  <c r="AH334" i="3"/>
  <c r="AJ334" i="3"/>
  <c r="AL334" i="3"/>
  <c r="AN334" i="3"/>
  <c r="AP334" i="3"/>
  <c r="AR334" i="3"/>
  <c r="AT334" i="3"/>
  <c r="AV334" i="3"/>
  <c r="AX334" i="3"/>
  <c r="AZ334" i="3"/>
  <c r="BB334" i="3"/>
  <c r="BD334" i="3"/>
  <c r="BF334" i="3"/>
  <c r="BH334" i="3"/>
  <c r="M338" i="3"/>
  <c r="O338" i="3"/>
  <c r="Q338" i="3"/>
  <c r="S338" i="3"/>
  <c r="U338" i="3"/>
  <c r="W338" i="3"/>
  <c r="Y338" i="3"/>
  <c r="AA338" i="3"/>
  <c r="AC338" i="3"/>
  <c r="AE338" i="3"/>
  <c r="AG338" i="3"/>
  <c r="AI338" i="3"/>
  <c r="AK338" i="3"/>
  <c r="AM338" i="3"/>
  <c r="AO338" i="3"/>
  <c r="AQ338" i="3"/>
  <c r="AS338" i="3"/>
  <c r="AU338" i="3"/>
  <c r="AW338" i="3"/>
  <c r="AY338" i="3"/>
  <c r="BA338" i="3"/>
  <c r="BC338" i="3"/>
  <c r="BE338" i="3"/>
  <c r="BG338" i="3"/>
  <c r="BI338" i="3"/>
  <c r="N338" i="3"/>
  <c r="P338" i="3"/>
  <c r="R338" i="3"/>
  <c r="T338" i="3"/>
  <c r="V338" i="3"/>
  <c r="X338" i="3"/>
  <c r="Z338" i="3"/>
  <c r="AB338" i="3"/>
  <c r="AD338" i="3"/>
  <c r="AF338" i="3"/>
  <c r="AH338" i="3"/>
  <c r="AJ338" i="3"/>
  <c r="AL338" i="3"/>
  <c r="AN338" i="3"/>
  <c r="AP338" i="3"/>
  <c r="AR338" i="3"/>
  <c r="AT338" i="3"/>
  <c r="AV338" i="3"/>
  <c r="AX338" i="3"/>
  <c r="AZ338" i="3"/>
  <c r="BB338" i="3"/>
  <c r="BD338" i="3"/>
  <c r="BF338" i="3"/>
  <c r="BH338" i="3"/>
  <c r="M342" i="3"/>
  <c r="O342" i="3"/>
  <c r="Q342" i="3"/>
  <c r="S342" i="3"/>
  <c r="U342" i="3"/>
  <c r="W342" i="3"/>
  <c r="Y342" i="3"/>
  <c r="AA342" i="3"/>
  <c r="AC342" i="3"/>
  <c r="AE342" i="3"/>
  <c r="AG342" i="3"/>
  <c r="AI342" i="3"/>
  <c r="AK342" i="3"/>
  <c r="AM342" i="3"/>
  <c r="AO342" i="3"/>
  <c r="AQ342" i="3"/>
  <c r="AS342" i="3"/>
  <c r="AU342" i="3"/>
  <c r="AW342" i="3"/>
  <c r="AY342" i="3"/>
  <c r="BA342" i="3"/>
  <c r="BC342" i="3"/>
  <c r="BE342" i="3"/>
  <c r="BG342" i="3"/>
  <c r="BI342" i="3"/>
  <c r="N342" i="3"/>
  <c r="P342" i="3"/>
  <c r="R342" i="3"/>
  <c r="T342" i="3"/>
  <c r="V342" i="3"/>
  <c r="X342" i="3"/>
  <c r="Z342" i="3"/>
  <c r="AB342" i="3"/>
  <c r="AD342" i="3"/>
  <c r="AF342" i="3"/>
  <c r="AH342" i="3"/>
  <c r="AJ342" i="3"/>
  <c r="AL342" i="3"/>
  <c r="AN342" i="3"/>
  <c r="AP342" i="3"/>
  <c r="AR342" i="3"/>
  <c r="AT342" i="3"/>
  <c r="AV342" i="3"/>
  <c r="AX342" i="3"/>
  <c r="AZ342" i="3"/>
  <c r="BB342" i="3"/>
  <c r="BD342" i="3"/>
  <c r="BF342" i="3"/>
  <c r="BH342" i="3"/>
  <c r="M346" i="3"/>
  <c r="O346" i="3"/>
  <c r="Q346" i="3"/>
  <c r="S346" i="3"/>
  <c r="U346" i="3"/>
  <c r="W346" i="3"/>
  <c r="Y346" i="3"/>
  <c r="AA346" i="3"/>
  <c r="AC346" i="3"/>
  <c r="AE346" i="3"/>
  <c r="AG346" i="3"/>
  <c r="AI346" i="3"/>
  <c r="AK346" i="3"/>
  <c r="AM346" i="3"/>
  <c r="AO346" i="3"/>
  <c r="AQ346" i="3"/>
  <c r="N346" i="3"/>
  <c r="P346" i="3"/>
  <c r="R346" i="3"/>
  <c r="T346" i="3"/>
  <c r="V346" i="3"/>
  <c r="X346" i="3"/>
  <c r="Z346" i="3"/>
  <c r="AB346" i="3"/>
  <c r="AD346" i="3"/>
  <c r="AF346" i="3"/>
  <c r="AH346" i="3"/>
  <c r="AJ346" i="3"/>
  <c r="AL346" i="3"/>
  <c r="AN346" i="3"/>
  <c r="AP346" i="3"/>
  <c r="AR346" i="3"/>
  <c r="AT346" i="3"/>
  <c r="AV346" i="3"/>
  <c r="AX346" i="3"/>
  <c r="AZ346" i="3"/>
  <c r="BB346" i="3"/>
  <c r="BD346" i="3"/>
  <c r="BF346" i="3"/>
  <c r="BH346" i="3"/>
  <c r="AS346" i="3"/>
  <c r="AU346" i="3"/>
  <c r="AW346" i="3"/>
  <c r="AY346" i="3"/>
  <c r="BA346" i="3"/>
  <c r="BC346" i="3"/>
  <c r="BE346" i="3"/>
  <c r="BG346" i="3"/>
  <c r="BI346" i="3"/>
  <c r="N350" i="3"/>
  <c r="P350" i="3"/>
  <c r="R350" i="3"/>
  <c r="T350" i="3"/>
  <c r="V350" i="3"/>
  <c r="X350" i="3"/>
  <c r="Z350" i="3"/>
  <c r="AB350" i="3"/>
  <c r="AD350" i="3"/>
  <c r="AF350" i="3"/>
  <c r="AH350" i="3"/>
  <c r="AJ350" i="3"/>
  <c r="AL350" i="3"/>
  <c r="AN350" i="3"/>
  <c r="AP350" i="3"/>
  <c r="AR350" i="3"/>
  <c r="AT350" i="3"/>
  <c r="AV350" i="3"/>
  <c r="AX350" i="3"/>
  <c r="AZ350" i="3"/>
  <c r="BB350" i="3"/>
  <c r="BD350" i="3"/>
  <c r="BF350" i="3"/>
  <c r="BH350" i="3"/>
  <c r="M350" i="3"/>
  <c r="O350" i="3"/>
  <c r="Q350" i="3"/>
  <c r="S350" i="3"/>
  <c r="U350" i="3"/>
  <c r="W350" i="3"/>
  <c r="Y350" i="3"/>
  <c r="AA350" i="3"/>
  <c r="AC350" i="3"/>
  <c r="AE350" i="3"/>
  <c r="AG350" i="3"/>
  <c r="AI350" i="3"/>
  <c r="AK350" i="3"/>
  <c r="AM350" i="3"/>
  <c r="AO350" i="3"/>
  <c r="AQ350" i="3"/>
  <c r="AS350" i="3"/>
  <c r="AU350" i="3"/>
  <c r="AW350" i="3"/>
  <c r="AY350" i="3"/>
  <c r="BA350" i="3"/>
  <c r="BC350" i="3"/>
  <c r="BE350" i="3"/>
  <c r="BG350" i="3"/>
  <c r="BI350" i="3"/>
  <c r="N354" i="3"/>
  <c r="P354" i="3"/>
  <c r="R354" i="3"/>
  <c r="T354" i="3"/>
  <c r="V354" i="3"/>
  <c r="X354" i="3"/>
  <c r="Z354" i="3"/>
  <c r="AB354" i="3"/>
  <c r="AD354" i="3"/>
  <c r="AF354" i="3"/>
  <c r="AH354" i="3"/>
  <c r="AJ354" i="3"/>
  <c r="AL354" i="3"/>
  <c r="AN354" i="3"/>
  <c r="AP354" i="3"/>
  <c r="AR354" i="3"/>
  <c r="AT354" i="3"/>
  <c r="AV354" i="3"/>
  <c r="AX354" i="3"/>
  <c r="AZ354" i="3"/>
  <c r="BB354" i="3"/>
  <c r="BD354" i="3"/>
  <c r="BF354" i="3"/>
  <c r="BH354" i="3"/>
  <c r="M354" i="3"/>
  <c r="O354" i="3"/>
  <c r="Q354" i="3"/>
  <c r="S354" i="3"/>
  <c r="U354" i="3"/>
  <c r="W354" i="3"/>
  <c r="Y354" i="3"/>
  <c r="AA354" i="3"/>
  <c r="AC354" i="3"/>
  <c r="AE354" i="3"/>
  <c r="AG354" i="3"/>
  <c r="AI354" i="3"/>
  <c r="AK354" i="3"/>
  <c r="AM354" i="3"/>
  <c r="AO354" i="3"/>
  <c r="AQ354" i="3"/>
  <c r="AS354" i="3"/>
  <c r="AU354" i="3"/>
  <c r="AW354" i="3"/>
  <c r="AY354" i="3"/>
  <c r="BA354" i="3"/>
  <c r="BC354" i="3"/>
  <c r="BE354" i="3"/>
  <c r="BG354" i="3"/>
  <c r="BI354" i="3"/>
  <c r="M358" i="3"/>
  <c r="O358" i="3"/>
  <c r="Q358" i="3"/>
  <c r="S358" i="3"/>
  <c r="U358" i="3"/>
  <c r="W358" i="3"/>
  <c r="Y358" i="3"/>
  <c r="AA358" i="3"/>
  <c r="AC358" i="3"/>
  <c r="AE358" i="3"/>
  <c r="AG358" i="3"/>
  <c r="AI358" i="3"/>
  <c r="AK358" i="3"/>
  <c r="AM358" i="3"/>
  <c r="AO358" i="3"/>
  <c r="AQ358" i="3"/>
  <c r="AS358" i="3"/>
  <c r="AU358" i="3"/>
  <c r="AW358" i="3"/>
  <c r="AY358" i="3"/>
  <c r="BA358" i="3"/>
  <c r="BC358" i="3"/>
  <c r="BE358" i="3"/>
  <c r="BG358" i="3"/>
  <c r="BI358" i="3"/>
  <c r="N358" i="3"/>
  <c r="P358" i="3"/>
  <c r="R358" i="3"/>
  <c r="T358" i="3"/>
  <c r="V358" i="3"/>
  <c r="X358" i="3"/>
  <c r="Z358" i="3"/>
  <c r="AB358" i="3"/>
  <c r="AD358" i="3"/>
  <c r="AF358" i="3"/>
  <c r="AH358" i="3"/>
  <c r="AJ358" i="3"/>
  <c r="AL358" i="3"/>
  <c r="AN358" i="3"/>
  <c r="AP358" i="3"/>
  <c r="AR358" i="3"/>
  <c r="AT358" i="3"/>
  <c r="AV358" i="3"/>
  <c r="AX358" i="3"/>
  <c r="AZ358" i="3"/>
  <c r="BB358" i="3"/>
  <c r="BD358" i="3"/>
  <c r="BF358" i="3"/>
  <c r="BH358" i="3"/>
  <c r="M362" i="3"/>
  <c r="O362" i="3"/>
  <c r="Q362" i="3"/>
  <c r="S362" i="3"/>
  <c r="U362" i="3"/>
  <c r="W362" i="3"/>
  <c r="Y362" i="3"/>
  <c r="AA362" i="3"/>
  <c r="AC362" i="3"/>
  <c r="AE362" i="3"/>
  <c r="AG362" i="3"/>
  <c r="AI362" i="3"/>
  <c r="AK362" i="3"/>
  <c r="AM362" i="3"/>
  <c r="AO362" i="3"/>
  <c r="AQ362" i="3"/>
  <c r="AS362" i="3"/>
  <c r="AU362" i="3"/>
  <c r="AW362" i="3"/>
  <c r="AY362" i="3"/>
  <c r="BA362" i="3"/>
  <c r="BC362" i="3"/>
  <c r="BE362" i="3"/>
  <c r="BG362" i="3"/>
  <c r="BI362" i="3"/>
  <c r="N362" i="3"/>
  <c r="P362" i="3"/>
  <c r="R362" i="3"/>
  <c r="T362" i="3"/>
  <c r="V362" i="3"/>
  <c r="X362" i="3"/>
  <c r="Z362" i="3"/>
  <c r="AB362" i="3"/>
  <c r="AD362" i="3"/>
  <c r="AF362" i="3"/>
  <c r="AH362" i="3"/>
  <c r="AJ362" i="3"/>
  <c r="AL362" i="3"/>
  <c r="AN362" i="3"/>
  <c r="AP362" i="3"/>
  <c r="AR362" i="3"/>
  <c r="AT362" i="3"/>
  <c r="AV362" i="3"/>
  <c r="AX362" i="3"/>
  <c r="AZ362" i="3"/>
  <c r="BB362" i="3"/>
  <c r="BD362" i="3"/>
  <c r="BF362" i="3"/>
  <c r="BH362" i="3"/>
  <c r="M366" i="3"/>
  <c r="O366" i="3"/>
  <c r="Q366" i="3"/>
  <c r="S366" i="3"/>
  <c r="U366" i="3"/>
  <c r="W366" i="3"/>
  <c r="Y366" i="3"/>
  <c r="AA366" i="3"/>
  <c r="AC366" i="3"/>
  <c r="AE366" i="3"/>
  <c r="AG366" i="3"/>
  <c r="AI366" i="3"/>
  <c r="AK366" i="3"/>
  <c r="AM366" i="3"/>
  <c r="AO366" i="3"/>
  <c r="AQ366" i="3"/>
  <c r="AS366" i="3"/>
  <c r="AU366" i="3"/>
  <c r="AW366" i="3"/>
  <c r="AY366" i="3"/>
  <c r="BA366" i="3"/>
  <c r="BC366" i="3"/>
  <c r="BE366" i="3"/>
  <c r="BG366" i="3"/>
  <c r="BI366" i="3"/>
  <c r="N366" i="3"/>
  <c r="P366" i="3"/>
  <c r="R366" i="3"/>
  <c r="T366" i="3"/>
  <c r="V366" i="3"/>
  <c r="X366" i="3"/>
  <c r="Z366" i="3"/>
  <c r="AB366" i="3"/>
  <c r="AD366" i="3"/>
  <c r="AF366" i="3"/>
  <c r="AH366" i="3"/>
  <c r="AJ366" i="3"/>
  <c r="AL366" i="3"/>
  <c r="AN366" i="3"/>
  <c r="AP366" i="3"/>
  <c r="AR366" i="3"/>
  <c r="AT366" i="3"/>
  <c r="AV366" i="3"/>
  <c r="AX366" i="3"/>
  <c r="AZ366" i="3"/>
  <c r="BB366" i="3"/>
  <c r="BD366" i="3"/>
  <c r="BF366" i="3"/>
  <c r="BH366" i="3"/>
  <c r="M370" i="3"/>
  <c r="O370" i="3"/>
  <c r="Q370" i="3"/>
  <c r="S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N370" i="3"/>
  <c r="P370" i="3"/>
  <c r="R370" i="3"/>
  <c r="T370" i="3"/>
  <c r="V370" i="3"/>
  <c r="X370" i="3"/>
  <c r="Z370" i="3"/>
  <c r="AB370" i="3"/>
  <c r="AD370" i="3"/>
  <c r="AF370" i="3"/>
  <c r="AH370" i="3"/>
  <c r="AJ370" i="3"/>
  <c r="AL370" i="3"/>
  <c r="AN370" i="3"/>
  <c r="AP370" i="3"/>
  <c r="AR370" i="3"/>
  <c r="AT370" i="3"/>
  <c r="AV370" i="3"/>
  <c r="AX370" i="3"/>
  <c r="AZ370" i="3"/>
  <c r="BB370" i="3"/>
  <c r="BD370" i="3"/>
  <c r="BF370" i="3"/>
  <c r="BH370" i="3"/>
  <c r="M374" i="3"/>
  <c r="O374" i="3"/>
  <c r="Q374" i="3"/>
  <c r="S374" i="3"/>
  <c r="U374" i="3"/>
  <c r="W374" i="3"/>
  <c r="Y374" i="3"/>
  <c r="AA374" i="3"/>
  <c r="AC374" i="3"/>
  <c r="AE374" i="3"/>
  <c r="AG374" i="3"/>
  <c r="AI374" i="3"/>
  <c r="AK374" i="3"/>
  <c r="AM374" i="3"/>
  <c r="AO374" i="3"/>
  <c r="AQ374" i="3"/>
  <c r="AS374" i="3"/>
  <c r="AU374" i="3"/>
  <c r="AW374" i="3"/>
  <c r="AY374" i="3"/>
  <c r="BA374" i="3"/>
  <c r="BC374" i="3"/>
  <c r="BE374" i="3"/>
  <c r="BG374" i="3"/>
  <c r="BI374" i="3"/>
  <c r="N374" i="3"/>
  <c r="P374" i="3"/>
  <c r="R374" i="3"/>
  <c r="T374" i="3"/>
  <c r="V374" i="3"/>
  <c r="X374" i="3"/>
  <c r="Z374" i="3"/>
  <c r="AB374" i="3"/>
  <c r="AD374" i="3"/>
  <c r="AF374" i="3"/>
  <c r="AH374" i="3"/>
  <c r="AJ374" i="3"/>
  <c r="AL374" i="3"/>
  <c r="AN374" i="3"/>
  <c r="AP374" i="3"/>
  <c r="AR374" i="3"/>
  <c r="AT374" i="3"/>
  <c r="AV374" i="3"/>
  <c r="AX374" i="3"/>
  <c r="AZ374" i="3"/>
  <c r="BB374" i="3"/>
  <c r="BD374" i="3"/>
  <c r="BF374" i="3"/>
  <c r="BH374" i="3"/>
  <c r="M378" i="3"/>
  <c r="O378" i="3"/>
  <c r="Q378" i="3"/>
  <c r="S378" i="3"/>
  <c r="U378" i="3"/>
  <c r="W378" i="3"/>
  <c r="Y378" i="3"/>
  <c r="AA378" i="3"/>
  <c r="AC378" i="3"/>
  <c r="AE378" i="3"/>
  <c r="AG378" i="3"/>
  <c r="AI378" i="3"/>
  <c r="AK378" i="3"/>
  <c r="AM378" i="3"/>
  <c r="AO378" i="3"/>
  <c r="AQ378" i="3"/>
  <c r="AS378" i="3"/>
  <c r="AU378" i="3"/>
  <c r="AW378" i="3"/>
  <c r="AY378" i="3"/>
  <c r="BA378" i="3"/>
  <c r="BC378" i="3"/>
  <c r="BE378" i="3"/>
  <c r="BG378" i="3"/>
  <c r="BI378" i="3"/>
  <c r="N378" i="3"/>
  <c r="P378" i="3"/>
  <c r="R378" i="3"/>
  <c r="T378" i="3"/>
  <c r="V378" i="3"/>
  <c r="X378" i="3"/>
  <c r="Z378" i="3"/>
  <c r="AB378" i="3"/>
  <c r="AD378" i="3"/>
  <c r="AF378" i="3"/>
  <c r="AH378" i="3"/>
  <c r="AJ378" i="3"/>
  <c r="AL378" i="3"/>
  <c r="AN378" i="3"/>
  <c r="AP378" i="3"/>
  <c r="AR378" i="3"/>
  <c r="AT378" i="3"/>
  <c r="AV378" i="3"/>
  <c r="AX378" i="3"/>
  <c r="AZ378" i="3"/>
  <c r="BB378" i="3"/>
  <c r="BD378" i="3"/>
  <c r="BF378" i="3"/>
  <c r="BH378" i="3"/>
  <c r="M382" i="3"/>
  <c r="O382" i="3"/>
  <c r="Q382" i="3"/>
  <c r="S382" i="3"/>
  <c r="U382" i="3"/>
  <c r="W382" i="3"/>
  <c r="Y382" i="3"/>
  <c r="AA382" i="3"/>
  <c r="AC382" i="3"/>
  <c r="AE382" i="3"/>
  <c r="AG382" i="3"/>
  <c r="AI382" i="3"/>
  <c r="AK382" i="3"/>
  <c r="AM382" i="3"/>
  <c r="AO382" i="3"/>
  <c r="AQ382" i="3"/>
  <c r="AS382" i="3"/>
  <c r="AU382" i="3"/>
  <c r="AW382" i="3"/>
  <c r="AY382" i="3"/>
  <c r="BA382" i="3"/>
  <c r="BC382" i="3"/>
  <c r="BE382" i="3"/>
  <c r="BG382" i="3"/>
  <c r="BI382" i="3"/>
  <c r="N382" i="3"/>
  <c r="P382" i="3"/>
  <c r="R382" i="3"/>
  <c r="T382" i="3"/>
  <c r="V382" i="3"/>
  <c r="X382" i="3"/>
  <c r="Z382" i="3"/>
  <c r="AB382" i="3"/>
  <c r="AD382" i="3"/>
  <c r="AF382" i="3"/>
  <c r="AH382" i="3"/>
  <c r="AJ382" i="3"/>
  <c r="AL382" i="3"/>
  <c r="AN382" i="3"/>
  <c r="AP382" i="3"/>
  <c r="AR382" i="3"/>
  <c r="AT382" i="3"/>
  <c r="AV382" i="3"/>
  <c r="AX382" i="3"/>
  <c r="AZ382" i="3"/>
  <c r="BB382" i="3"/>
  <c r="BD382" i="3"/>
  <c r="BF382" i="3"/>
  <c r="BH382" i="3"/>
  <c r="M323" i="3"/>
  <c r="O323" i="3"/>
  <c r="Q323" i="3"/>
  <c r="S323" i="3"/>
  <c r="U323" i="3"/>
  <c r="W323" i="3"/>
  <c r="Y323" i="3"/>
  <c r="AA323" i="3"/>
  <c r="AC323" i="3"/>
  <c r="AE323" i="3"/>
  <c r="AG323" i="3"/>
  <c r="AI323" i="3"/>
  <c r="AK323" i="3"/>
  <c r="AM323" i="3"/>
  <c r="AO323" i="3"/>
  <c r="AQ323" i="3"/>
  <c r="AS323" i="3"/>
  <c r="AU323" i="3"/>
  <c r="AW323" i="3"/>
  <c r="AY323" i="3"/>
  <c r="BA323" i="3"/>
  <c r="BC323" i="3"/>
  <c r="BE323" i="3"/>
  <c r="BG323" i="3"/>
  <c r="BI323" i="3"/>
  <c r="N323" i="3"/>
  <c r="P323" i="3"/>
  <c r="R323" i="3"/>
  <c r="T323" i="3"/>
  <c r="V323" i="3"/>
  <c r="X323" i="3"/>
  <c r="Z323" i="3"/>
  <c r="AB323" i="3"/>
  <c r="AD323" i="3"/>
  <c r="AF323" i="3"/>
  <c r="AH323" i="3"/>
  <c r="AJ323" i="3"/>
  <c r="AL323" i="3"/>
  <c r="AN323" i="3"/>
  <c r="AP323" i="3"/>
  <c r="AR323" i="3"/>
  <c r="AT323" i="3"/>
  <c r="AV323" i="3"/>
  <c r="AX323" i="3"/>
  <c r="AZ323" i="3"/>
  <c r="BB323" i="3"/>
  <c r="BD323" i="3"/>
  <c r="BF323" i="3"/>
  <c r="BH323" i="3"/>
  <c r="M327" i="3"/>
  <c r="O327" i="3"/>
  <c r="Q327" i="3"/>
  <c r="S327" i="3"/>
  <c r="U327" i="3"/>
  <c r="W327" i="3"/>
  <c r="Y327" i="3"/>
  <c r="AA327" i="3"/>
  <c r="AC327" i="3"/>
  <c r="AE327" i="3"/>
  <c r="AG327" i="3"/>
  <c r="AI327" i="3"/>
  <c r="AK327" i="3"/>
  <c r="AM327" i="3"/>
  <c r="AO327" i="3"/>
  <c r="AQ327" i="3"/>
  <c r="AS327" i="3"/>
  <c r="AU327" i="3"/>
  <c r="AW327" i="3"/>
  <c r="AY327" i="3"/>
  <c r="BA327" i="3"/>
  <c r="BC327" i="3"/>
  <c r="BE327" i="3"/>
  <c r="BG327" i="3"/>
  <c r="BI327" i="3"/>
  <c r="N327" i="3"/>
  <c r="P327" i="3"/>
  <c r="R327" i="3"/>
  <c r="T327" i="3"/>
  <c r="V327" i="3"/>
  <c r="X327" i="3"/>
  <c r="Z327" i="3"/>
  <c r="AB327" i="3"/>
  <c r="AD327" i="3"/>
  <c r="AF327" i="3"/>
  <c r="AH327" i="3"/>
  <c r="AJ327" i="3"/>
  <c r="AL327" i="3"/>
  <c r="AN327" i="3"/>
  <c r="AP327" i="3"/>
  <c r="AR327" i="3"/>
  <c r="AT327" i="3"/>
  <c r="AV327" i="3"/>
  <c r="AX327" i="3"/>
  <c r="AZ327" i="3"/>
  <c r="BB327" i="3"/>
  <c r="BD327" i="3"/>
  <c r="BF327" i="3"/>
  <c r="BH327" i="3"/>
  <c r="M331" i="3"/>
  <c r="O331" i="3"/>
  <c r="Q331" i="3"/>
  <c r="S331" i="3"/>
  <c r="U331" i="3"/>
  <c r="W331" i="3"/>
  <c r="Y331" i="3"/>
  <c r="AA331" i="3"/>
  <c r="AC331" i="3"/>
  <c r="AE331" i="3"/>
  <c r="AG331" i="3"/>
  <c r="AI331" i="3"/>
  <c r="AK331" i="3"/>
  <c r="AM331" i="3"/>
  <c r="AO331" i="3"/>
  <c r="AQ331" i="3"/>
  <c r="AS331" i="3"/>
  <c r="AU331" i="3"/>
  <c r="AW331" i="3"/>
  <c r="AY331" i="3"/>
  <c r="BA331" i="3"/>
  <c r="BC331" i="3"/>
  <c r="BE331" i="3"/>
  <c r="BG331" i="3"/>
  <c r="BI331" i="3"/>
  <c r="N331" i="3"/>
  <c r="P331" i="3"/>
  <c r="R331" i="3"/>
  <c r="T331" i="3"/>
  <c r="V331" i="3"/>
  <c r="X331" i="3"/>
  <c r="Z331" i="3"/>
  <c r="AB331" i="3"/>
  <c r="AD331" i="3"/>
  <c r="AF331" i="3"/>
  <c r="AH331" i="3"/>
  <c r="AJ331" i="3"/>
  <c r="AL331" i="3"/>
  <c r="AN331" i="3"/>
  <c r="AP331" i="3"/>
  <c r="AR331" i="3"/>
  <c r="AT331" i="3"/>
  <c r="AV331" i="3"/>
  <c r="AX331" i="3"/>
  <c r="AZ331" i="3"/>
  <c r="BB331" i="3"/>
  <c r="BD331" i="3"/>
  <c r="BF331" i="3"/>
  <c r="BH331" i="3"/>
  <c r="N335" i="3"/>
  <c r="P335" i="3"/>
  <c r="R335" i="3"/>
  <c r="T335" i="3"/>
  <c r="V335" i="3"/>
  <c r="X335" i="3"/>
  <c r="Z335" i="3"/>
  <c r="AB335" i="3"/>
  <c r="AD335" i="3"/>
  <c r="AF335" i="3"/>
  <c r="AH335" i="3"/>
  <c r="AJ335" i="3"/>
  <c r="AL335" i="3"/>
  <c r="AN335" i="3"/>
  <c r="AP335" i="3"/>
  <c r="AR335" i="3"/>
  <c r="AT335" i="3"/>
  <c r="AV335" i="3"/>
  <c r="AX335" i="3"/>
  <c r="AZ335" i="3"/>
  <c r="BB335" i="3"/>
  <c r="BD335" i="3"/>
  <c r="BF335" i="3"/>
  <c r="BH335" i="3"/>
  <c r="M335" i="3"/>
  <c r="O335" i="3"/>
  <c r="Q335" i="3"/>
  <c r="S335" i="3"/>
  <c r="U335" i="3"/>
  <c r="W335" i="3"/>
  <c r="Y335" i="3"/>
  <c r="AA335" i="3"/>
  <c r="AC335" i="3"/>
  <c r="AE335" i="3"/>
  <c r="AG335" i="3"/>
  <c r="AI335" i="3"/>
  <c r="AK335" i="3"/>
  <c r="AM335" i="3"/>
  <c r="AO335" i="3"/>
  <c r="AQ335" i="3"/>
  <c r="AS335" i="3"/>
  <c r="AU335" i="3"/>
  <c r="AW335" i="3"/>
  <c r="AY335" i="3"/>
  <c r="BA335" i="3"/>
  <c r="BC335" i="3"/>
  <c r="BE335" i="3"/>
  <c r="BG335" i="3"/>
  <c r="BI335" i="3"/>
  <c r="N339" i="3"/>
  <c r="P339" i="3"/>
  <c r="R339" i="3"/>
  <c r="T339" i="3"/>
  <c r="V339" i="3"/>
  <c r="X339" i="3"/>
  <c r="Z339" i="3"/>
  <c r="AB339" i="3"/>
  <c r="AD339" i="3"/>
  <c r="AF339" i="3"/>
  <c r="AH339" i="3"/>
  <c r="AJ339" i="3"/>
  <c r="AL339" i="3"/>
  <c r="AN339" i="3"/>
  <c r="AP339" i="3"/>
  <c r="AR339" i="3"/>
  <c r="AT339" i="3"/>
  <c r="AV339" i="3"/>
  <c r="AX339" i="3"/>
  <c r="AZ339" i="3"/>
  <c r="BB339" i="3"/>
  <c r="BD339" i="3"/>
  <c r="BF339" i="3"/>
  <c r="BH339" i="3"/>
  <c r="M339" i="3"/>
  <c r="O339" i="3"/>
  <c r="Q339" i="3"/>
  <c r="S339" i="3"/>
  <c r="U339" i="3"/>
  <c r="W339" i="3"/>
  <c r="Y339" i="3"/>
  <c r="AA339" i="3"/>
  <c r="AC339" i="3"/>
  <c r="AE339" i="3"/>
  <c r="AG339" i="3"/>
  <c r="AI339" i="3"/>
  <c r="AK339" i="3"/>
  <c r="AM339" i="3"/>
  <c r="AO339" i="3"/>
  <c r="AQ339" i="3"/>
  <c r="AS339" i="3"/>
  <c r="AU339" i="3"/>
  <c r="AW339" i="3"/>
  <c r="AY339" i="3"/>
  <c r="BA339" i="3"/>
  <c r="BC339" i="3"/>
  <c r="BE339" i="3"/>
  <c r="BG339" i="3"/>
  <c r="BI339" i="3"/>
  <c r="N343" i="3"/>
  <c r="P343" i="3"/>
  <c r="R343" i="3"/>
  <c r="T343" i="3"/>
  <c r="V343" i="3"/>
  <c r="X343" i="3"/>
  <c r="Z343" i="3"/>
  <c r="AB343" i="3"/>
  <c r="AD343" i="3"/>
  <c r="AF343" i="3"/>
  <c r="AH343" i="3"/>
  <c r="AJ343" i="3"/>
  <c r="AL343" i="3"/>
  <c r="AN343" i="3"/>
  <c r="AP343" i="3"/>
  <c r="AR343" i="3"/>
  <c r="AT343" i="3"/>
  <c r="AV343" i="3"/>
  <c r="AX343" i="3"/>
  <c r="AZ343" i="3"/>
  <c r="BB343" i="3"/>
  <c r="BD343" i="3"/>
  <c r="BF343" i="3"/>
  <c r="BH343" i="3"/>
  <c r="M343" i="3"/>
  <c r="O343" i="3"/>
  <c r="Q343" i="3"/>
  <c r="S343" i="3"/>
  <c r="U343" i="3"/>
  <c r="W343" i="3"/>
  <c r="Y343" i="3"/>
  <c r="AA343" i="3"/>
  <c r="AC343" i="3"/>
  <c r="AE343" i="3"/>
  <c r="AG343" i="3"/>
  <c r="AI343" i="3"/>
  <c r="AK343" i="3"/>
  <c r="AM343" i="3"/>
  <c r="AO343" i="3"/>
  <c r="AQ343" i="3"/>
  <c r="AS343" i="3"/>
  <c r="AU343" i="3"/>
  <c r="AW343" i="3"/>
  <c r="AY343" i="3"/>
  <c r="BA343" i="3"/>
  <c r="BC343" i="3"/>
  <c r="BE343" i="3"/>
  <c r="BG343" i="3"/>
  <c r="BI343" i="3"/>
  <c r="M347" i="3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P347" i="3"/>
  <c r="R347" i="3"/>
  <c r="T347" i="3"/>
  <c r="V347" i="3"/>
  <c r="X347" i="3"/>
  <c r="Z347" i="3"/>
  <c r="AB347" i="3"/>
  <c r="AD347" i="3"/>
  <c r="AF347" i="3"/>
  <c r="AH347" i="3"/>
  <c r="AJ347" i="3"/>
  <c r="AL347" i="3"/>
  <c r="AN347" i="3"/>
  <c r="AP347" i="3"/>
  <c r="AR347" i="3"/>
  <c r="AT347" i="3"/>
  <c r="AV347" i="3"/>
  <c r="AX347" i="3"/>
  <c r="AZ347" i="3"/>
  <c r="BB347" i="3"/>
  <c r="BD347" i="3"/>
  <c r="BF347" i="3"/>
  <c r="BH347" i="3"/>
  <c r="M351" i="3"/>
  <c r="O351" i="3"/>
  <c r="Q351" i="3"/>
  <c r="S351" i="3"/>
  <c r="U351" i="3"/>
  <c r="W351" i="3"/>
  <c r="Y351" i="3"/>
  <c r="AA351" i="3"/>
  <c r="AC351" i="3"/>
  <c r="AE351" i="3"/>
  <c r="AG351" i="3"/>
  <c r="AI351" i="3"/>
  <c r="AK351" i="3"/>
  <c r="AM351" i="3"/>
  <c r="AO351" i="3"/>
  <c r="AQ351" i="3"/>
  <c r="AS351" i="3"/>
  <c r="AU351" i="3"/>
  <c r="AW351" i="3"/>
  <c r="AY351" i="3"/>
  <c r="BA351" i="3"/>
  <c r="BC351" i="3"/>
  <c r="BE351" i="3"/>
  <c r="BG351" i="3"/>
  <c r="BI351" i="3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M355" i="3"/>
  <c r="O355" i="3"/>
  <c r="Q355" i="3"/>
  <c r="S355" i="3"/>
  <c r="U355" i="3"/>
  <c r="W355" i="3"/>
  <c r="Y355" i="3"/>
  <c r="AA355" i="3"/>
  <c r="AC355" i="3"/>
  <c r="AE355" i="3"/>
  <c r="AG355" i="3"/>
  <c r="AI355" i="3"/>
  <c r="AK355" i="3"/>
  <c r="AM355" i="3"/>
  <c r="AO355" i="3"/>
  <c r="AQ355" i="3"/>
  <c r="AS355" i="3"/>
  <c r="AU355" i="3"/>
  <c r="AW355" i="3"/>
  <c r="AY355" i="3"/>
  <c r="BA355" i="3"/>
  <c r="BC355" i="3"/>
  <c r="BE355" i="3"/>
  <c r="BG355" i="3"/>
  <c r="BI355" i="3"/>
  <c r="N355" i="3"/>
  <c r="P355" i="3"/>
  <c r="R355" i="3"/>
  <c r="T355" i="3"/>
  <c r="V355" i="3"/>
  <c r="X355" i="3"/>
  <c r="Z355" i="3"/>
  <c r="AB355" i="3"/>
  <c r="AD355" i="3"/>
  <c r="AF355" i="3"/>
  <c r="AH355" i="3"/>
  <c r="AJ355" i="3"/>
  <c r="AL355" i="3"/>
  <c r="AN355" i="3"/>
  <c r="AP355" i="3"/>
  <c r="AR355" i="3"/>
  <c r="AT355" i="3"/>
  <c r="AV355" i="3"/>
  <c r="AX355" i="3"/>
  <c r="AZ355" i="3"/>
  <c r="BB355" i="3"/>
  <c r="BD355" i="3"/>
  <c r="BF355" i="3"/>
  <c r="BH355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M359" i="3"/>
  <c r="O359" i="3"/>
  <c r="Q359" i="3"/>
  <c r="S359" i="3"/>
  <c r="U359" i="3"/>
  <c r="W359" i="3"/>
  <c r="Y359" i="3"/>
  <c r="AA359" i="3"/>
  <c r="AC359" i="3"/>
  <c r="AE359" i="3"/>
  <c r="AG359" i="3"/>
  <c r="AI359" i="3"/>
  <c r="AK359" i="3"/>
  <c r="AM359" i="3"/>
  <c r="AO359" i="3"/>
  <c r="AQ359" i="3"/>
  <c r="AS359" i="3"/>
  <c r="AU359" i="3"/>
  <c r="AW359" i="3"/>
  <c r="AY359" i="3"/>
  <c r="BA359" i="3"/>
  <c r="BC359" i="3"/>
  <c r="BE359" i="3"/>
  <c r="BG359" i="3"/>
  <c r="BI359" i="3"/>
  <c r="AZ359" i="3"/>
  <c r="BD359" i="3"/>
  <c r="BH359" i="3"/>
  <c r="BB359" i="3"/>
  <c r="BF359" i="3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AL363" i="3"/>
  <c r="AN363" i="3"/>
  <c r="AP363" i="3"/>
  <c r="AR363" i="3"/>
  <c r="AT363" i="3"/>
  <c r="AV363" i="3"/>
  <c r="AX363" i="3"/>
  <c r="AZ363" i="3"/>
  <c r="BB363" i="3"/>
  <c r="BD363" i="3"/>
  <c r="BF363" i="3"/>
  <c r="BH363" i="3"/>
  <c r="M363" i="3"/>
  <c r="O363" i="3"/>
  <c r="Q363" i="3"/>
  <c r="S363" i="3"/>
  <c r="U363" i="3"/>
  <c r="W363" i="3"/>
  <c r="Y363" i="3"/>
  <c r="AA363" i="3"/>
  <c r="AC363" i="3"/>
  <c r="AE363" i="3"/>
  <c r="AG363" i="3"/>
  <c r="AI363" i="3"/>
  <c r="AK363" i="3"/>
  <c r="AM363" i="3"/>
  <c r="AO363" i="3"/>
  <c r="AQ363" i="3"/>
  <c r="AS363" i="3"/>
  <c r="AU363" i="3"/>
  <c r="AW363" i="3"/>
  <c r="AY363" i="3"/>
  <c r="BA363" i="3"/>
  <c r="BC363" i="3"/>
  <c r="BE363" i="3"/>
  <c r="BG363" i="3"/>
  <c r="BI363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M367" i="3"/>
  <c r="O367" i="3"/>
  <c r="Q367" i="3"/>
  <c r="S367" i="3"/>
  <c r="U367" i="3"/>
  <c r="W367" i="3"/>
  <c r="Y367" i="3"/>
  <c r="AA367" i="3"/>
  <c r="AC367" i="3"/>
  <c r="AE367" i="3"/>
  <c r="AG367" i="3"/>
  <c r="AI367" i="3"/>
  <c r="AK367" i="3"/>
  <c r="AM367" i="3"/>
  <c r="AO367" i="3"/>
  <c r="AQ367" i="3"/>
  <c r="AS367" i="3"/>
  <c r="AU367" i="3"/>
  <c r="AW367" i="3"/>
  <c r="AY367" i="3"/>
  <c r="BA367" i="3"/>
  <c r="BC367" i="3"/>
  <c r="BE367" i="3"/>
  <c r="BG367" i="3"/>
  <c r="BI367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M371" i="3"/>
  <c r="O371" i="3"/>
  <c r="Q371" i="3"/>
  <c r="S371" i="3"/>
  <c r="U371" i="3"/>
  <c r="W371" i="3"/>
  <c r="Y371" i="3"/>
  <c r="AA371" i="3"/>
  <c r="AC371" i="3"/>
  <c r="AE371" i="3"/>
  <c r="AG371" i="3"/>
  <c r="AI371" i="3"/>
  <c r="AK371" i="3"/>
  <c r="AM371" i="3"/>
  <c r="AO371" i="3"/>
  <c r="AQ371" i="3"/>
  <c r="AS371" i="3"/>
  <c r="AU371" i="3"/>
  <c r="AW371" i="3"/>
  <c r="AY371" i="3"/>
  <c r="BA371" i="3"/>
  <c r="BC371" i="3"/>
  <c r="BE371" i="3"/>
  <c r="BG371" i="3"/>
  <c r="BI371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M375" i="3"/>
  <c r="O375" i="3"/>
  <c r="Q375" i="3"/>
  <c r="S375" i="3"/>
  <c r="U375" i="3"/>
  <c r="W375" i="3"/>
  <c r="Y375" i="3"/>
  <c r="AA375" i="3"/>
  <c r="AC375" i="3"/>
  <c r="AE375" i="3"/>
  <c r="AG375" i="3"/>
  <c r="AI375" i="3"/>
  <c r="AK375" i="3"/>
  <c r="AM375" i="3"/>
  <c r="AO375" i="3"/>
  <c r="AQ375" i="3"/>
  <c r="AS375" i="3"/>
  <c r="AU375" i="3"/>
  <c r="AW375" i="3"/>
  <c r="AY375" i="3"/>
  <c r="BA375" i="3"/>
  <c r="BC375" i="3"/>
  <c r="BE375" i="3"/>
  <c r="BG375" i="3"/>
  <c r="BI375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M379" i="3"/>
  <c r="O379" i="3"/>
  <c r="Q379" i="3"/>
  <c r="S379" i="3"/>
  <c r="U379" i="3"/>
  <c r="W379" i="3"/>
  <c r="Y379" i="3"/>
  <c r="AA379" i="3"/>
  <c r="AC379" i="3"/>
  <c r="AE379" i="3"/>
  <c r="AG379" i="3"/>
  <c r="AI379" i="3"/>
  <c r="AK379" i="3"/>
  <c r="AM379" i="3"/>
  <c r="AO379" i="3"/>
  <c r="AQ379" i="3"/>
  <c r="AS379" i="3"/>
  <c r="AU379" i="3"/>
  <c r="AW379" i="3"/>
  <c r="AY379" i="3"/>
  <c r="BA379" i="3"/>
  <c r="BC379" i="3"/>
  <c r="BE379" i="3"/>
  <c r="BG379" i="3"/>
  <c r="BI379" i="3"/>
  <c r="N383" i="3"/>
  <c r="P383" i="3"/>
  <c r="R383" i="3"/>
  <c r="T383" i="3"/>
  <c r="V383" i="3"/>
  <c r="X383" i="3"/>
  <c r="Z383" i="3"/>
  <c r="AB383" i="3"/>
  <c r="AD383" i="3"/>
  <c r="AF383" i="3"/>
  <c r="AH383" i="3"/>
  <c r="AJ383" i="3"/>
  <c r="AL383" i="3"/>
  <c r="AN383" i="3"/>
  <c r="AP383" i="3"/>
  <c r="AR383" i="3"/>
  <c r="AT383" i="3"/>
  <c r="AV383" i="3"/>
  <c r="AX383" i="3"/>
  <c r="AZ383" i="3"/>
  <c r="BB383" i="3"/>
  <c r="BD383" i="3"/>
  <c r="BF383" i="3"/>
  <c r="BH383" i="3"/>
  <c r="M383" i="3"/>
  <c r="O383" i="3"/>
  <c r="Q383" i="3"/>
  <c r="S383" i="3"/>
  <c r="U383" i="3"/>
  <c r="W383" i="3"/>
  <c r="Y383" i="3"/>
  <c r="AA383" i="3"/>
  <c r="AC383" i="3"/>
  <c r="AE383" i="3"/>
  <c r="AG383" i="3"/>
  <c r="AI383" i="3"/>
  <c r="AK383" i="3"/>
  <c r="AM383" i="3"/>
  <c r="AO383" i="3"/>
  <c r="AQ383" i="3"/>
  <c r="AS383" i="3"/>
  <c r="AU383" i="3"/>
  <c r="AW383" i="3"/>
  <c r="AY383" i="3"/>
  <c r="BA383" i="3"/>
  <c r="BC383" i="3"/>
  <c r="BE383" i="3"/>
  <c r="BG383" i="3"/>
  <c r="BI383" i="3"/>
  <c r="M393" i="3"/>
  <c r="O393" i="3"/>
  <c r="Q393" i="3"/>
  <c r="S393" i="3"/>
  <c r="U393" i="3"/>
  <c r="W393" i="3"/>
  <c r="Y393" i="3"/>
  <c r="AA393" i="3"/>
  <c r="AC393" i="3"/>
  <c r="AE393" i="3"/>
  <c r="AG393" i="3"/>
  <c r="AI393" i="3"/>
  <c r="AK393" i="3"/>
  <c r="AM393" i="3"/>
  <c r="AO393" i="3"/>
  <c r="AQ393" i="3"/>
  <c r="AS393" i="3"/>
  <c r="AU393" i="3"/>
  <c r="AW393" i="3"/>
  <c r="AY393" i="3"/>
  <c r="BA393" i="3"/>
  <c r="BC393" i="3"/>
  <c r="BE393" i="3"/>
  <c r="BG393" i="3"/>
  <c r="BI393" i="3"/>
  <c r="N393" i="3"/>
  <c r="P393" i="3"/>
  <c r="R393" i="3"/>
  <c r="T393" i="3"/>
  <c r="V393" i="3"/>
  <c r="X393" i="3"/>
  <c r="Z393" i="3"/>
  <c r="AB393" i="3"/>
  <c r="AD393" i="3"/>
  <c r="AF393" i="3"/>
  <c r="AH393" i="3"/>
  <c r="AJ393" i="3"/>
  <c r="AL393" i="3"/>
  <c r="AN393" i="3"/>
  <c r="AP393" i="3"/>
  <c r="AR393" i="3"/>
  <c r="AT393" i="3"/>
  <c r="AV393" i="3"/>
  <c r="AX393" i="3"/>
  <c r="AZ393" i="3"/>
  <c r="BB393" i="3"/>
  <c r="BD393" i="3"/>
  <c r="BF393" i="3"/>
  <c r="BH393" i="3"/>
  <c r="M446" i="3"/>
  <c r="O446" i="3"/>
  <c r="Q446" i="3"/>
  <c r="S446" i="3"/>
  <c r="U446" i="3"/>
  <c r="W446" i="3"/>
  <c r="Y446" i="3"/>
  <c r="AA446" i="3"/>
  <c r="AC446" i="3"/>
  <c r="AE446" i="3"/>
  <c r="AG446" i="3"/>
  <c r="AI446" i="3"/>
  <c r="AK446" i="3"/>
  <c r="AM446" i="3"/>
  <c r="AO446" i="3"/>
  <c r="AQ446" i="3"/>
  <c r="AS446" i="3"/>
  <c r="AU446" i="3"/>
  <c r="AW446" i="3"/>
  <c r="AY446" i="3"/>
  <c r="BA446" i="3"/>
  <c r="BC446" i="3"/>
  <c r="BE446" i="3"/>
  <c r="BG446" i="3"/>
  <c r="BI446" i="3"/>
  <c r="N446" i="3"/>
  <c r="P446" i="3"/>
  <c r="R446" i="3"/>
  <c r="T446" i="3"/>
  <c r="V446" i="3"/>
  <c r="X446" i="3"/>
  <c r="Z446" i="3"/>
  <c r="AB446" i="3"/>
  <c r="AD446" i="3"/>
  <c r="AF446" i="3"/>
  <c r="AH446" i="3"/>
  <c r="AJ446" i="3"/>
  <c r="AL446" i="3"/>
  <c r="AN446" i="3"/>
  <c r="AP446" i="3"/>
  <c r="AR446" i="3"/>
  <c r="AT446" i="3"/>
  <c r="AV446" i="3"/>
  <c r="AX446" i="3"/>
  <c r="AZ446" i="3"/>
  <c r="BB446" i="3"/>
  <c r="BD446" i="3"/>
  <c r="BF446" i="3"/>
  <c r="BH446" i="3"/>
  <c r="M454" i="3"/>
  <c r="O454" i="3"/>
  <c r="Q454" i="3"/>
  <c r="S454" i="3"/>
  <c r="U454" i="3"/>
  <c r="W454" i="3"/>
  <c r="Y454" i="3"/>
  <c r="AA454" i="3"/>
  <c r="AC454" i="3"/>
  <c r="AE454" i="3"/>
  <c r="AG454" i="3"/>
  <c r="AI454" i="3"/>
  <c r="AK454" i="3"/>
  <c r="AM454" i="3"/>
  <c r="AO454" i="3"/>
  <c r="AQ454" i="3"/>
  <c r="AS454" i="3"/>
  <c r="AU454" i="3"/>
  <c r="AW454" i="3"/>
  <c r="AY454" i="3"/>
  <c r="BA454" i="3"/>
  <c r="BC454" i="3"/>
  <c r="BE454" i="3"/>
  <c r="BG454" i="3"/>
  <c r="BI454" i="3"/>
  <c r="N454" i="3"/>
  <c r="P454" i="3"/>
  <c r="R454" i="3"/>
  <c r="T454" i="3"/>
  <c r="V454" i="3"/>
  <c r="X454" i="3"/>
  <c r="Z454" i="3"/>
  <c r="AB454" i="3"/>
  <c r="AD454" i="3"/>
  <c r="AF454" i="3"/>
  <c r="AH454" i="3"/>
  <c r="AJ454" i="3"/>
  <c r="AL454" i="3"/>
  <c r="AN454" i="3"/>
  <c r="AP454" i="3"/>
  <c r="AR454" i="3"/>
  <c r="AT454" i="3"/>
  <c r="AV454" i="3"/>
  <c r="AX454" i="3"/>
  <c r="AZ454" i="3"/>
  <c r="BB454" i="3"/>
  <c r="BD454" i="3"/>
  <c r="BF454" i="3"/>
  <c r="BH454" i="3"/>
  <c r="M449" i="3"/>
  <c r="O449" i="3"/>
  <c r="Q449" i="3"/>
  <c r="S449" i="3"/>
  <c r="U449" i="3"/>
  <c r="W449" i="3"/>
  <c r="Y449" i="3"/>
  <c r="AA449" i="3"/>
  <c r="AC449" i="3"/>
  <c r="AE449" i="3"/>
  <c r="AG449" i="3"/>
  <c r="AI449" i="3"/>
  <c r="AK449" i="3"/>
  <c r="AM449" i="3"/>
  <c r="AO449" i="3"/>
  <c r="AQ449" i="3"/>
  <c r="AS449" i="3"/>
  <c r="AU449" i="3"/>
  <c r="AW449" i="3"/>
  <c r="AY449" i="3"/>
  <c r="BA449" i="3"/>
  <c r="BC449" i="3"/>
  <c r="BE449" i="3"/>
  <c r="BG449" i="3"/>
  <c r="BI449" i="3"/>
  <c r="N449" i="3"/>
  <c r="P449" i="3"/>
  <c r="R449" i="3"/>
  <c r="T449" i="3"/>
  <c r="V449" i="3"/>
  <c r="X449" i="3"/>
  <c r="Z449" i="3"/>
  <c r="AB449" i="3"/>
  <c r="AD449" i="3"/>
  <c r="AF449" i="3"/>
  <c r="AH449" i="3"/>
  <c r="AJ449" i="3"/>
  <c r="AL449" i="3"/>
  <c r="AN449" i="3"/>
  <c r="AP449" i="3"/>
  <c r="AR449" i="3"/>
  <c r="AT449" i="3"/>
  <c r="AV449" i="3"/>
  <c r="AX449" i="3"/>
  <c r="AZ449" i="3"/>
  <c r="BB449" i="3"/>
  <c r="BD449" i="3"/>
  <c r="BF449" i="3"/>
  <c r="BH449" i="3"/>
  <c r="M457" i="3"/>
  <c r="O457" i="3"/>
  <c r="Q457" i="3"/>
  <c r="S457" i="3"/>
  <c r="U457" i="3"/>
  <c r="W457" i="3"/>
  <c r="Y457" i="3"/>
  <c r="AA457" i="3"/>
  <c r="AC457" i="3"/>
  <c r="AE457" i="3"/>
  <c r="AG457" i="3"/>
  <c r="AI457" i="3"/>
  <c r="AK457" i="3"/>
  <c r="AM457" i="3"/>
  <c r="AO457" i="3"/>
  <c r="AQ457" i="3"/>
  <c r="AS457" i="3"/>
  <c r="AU457" i="3"/>
  <c r="AW457" i="3"/>
  <c r="AY457" i="3"/>
  <c r="BA457" i="3"/>
  <c r="BC457" i="3"/>
  <c r="BE457" i="3"/>
  <c r="BG457" i="3"/>
  <c r="BI457" i="3"/>
  <c r="N457" i="3"/>
  <c r="P457" i="3"/>
  <c r="R457" i="3"/>
  <c r="T457" i="3"/>
  <c r="V457" i="3"/>
  <c r="X457" i="3"/>
  <c r="Z457" i="3"/>
  <c r="AB457" i="3"/>
  <c r="AD457" i="3"/>
  <c r="AF457" i="3"/>
  <c r="AH457" i="3"/>
  <c r="AJ457" i="3"/>
  <c r="AL457" i="3"/>
  <c r="AN457" i="3"/>
  <c r="AP457" i="3"/>
  <c r="AR457" i="3"/>
  <c r="AT457" i="3"/>
  <c r="AV457" i="3"/>
  <c r="AX457" i="3"/>
  <c r="AZ457" i="3"/>
  <c r="BB457" i="3"/>
  <c r="BD457" i="3"/>
  <c r="BF457" i="3"/>
  <c r="BH457" i="3"/>
  <c r="M397" i="3"/>
  <c r="O397" i="3"/>
  <c r="Q397" i="3"/>
  <c r="S397" i="3"/>
  <c r="U397" i="3"/>
  <c r="W397" i="3"/>
  <c r="Y397" i="3"/>
  <c r="AA397" i="3"/>
  <c r="AC397" i="3"/>
  <c r="AE397" i="3"/>
  <c r="AG397" i="3"/>
  <c r="AI397" i="3"/>
  <c r="AK397" i="3"/>
  <c r="AM397" i="3"/>
  <c r="AO397" i="3"/>
  <c r="AQ397" i="3"/>
  <c r="AS397" i="3"/>
  <c r="AU397" i="3"/>
  <c r="AW397" i="3"/>
  <c r="AY397" i="3"/>
  <c r="BA397" i="3"/>
  <c r="BC397" i="3"/>
  <c r="BE397" i="3"/>
  <c r="BG397" i="3"/>
  <c r="BI397" i="3"/>
  <c r="N397" i="3"/>
  <c r="P397" i="3"/>
  <c r="R397" i="3"/>
  <c r="T397" i="3"/>
  <c r="V397" i="3"/>
  <c r="X397" i="3"/>
  <c r="Z397" i="3"/>
  <c r="AB397" i="3"/>
  <c r="AD397" i="3"/>
  <c r="AF397" i="3"/>
  <c r="AH397" i="3"/>
  <c r="AJ397" i="3"/>
  <c r="AL397" i="3"/>
  <c r="AN397" i="3"/>
  <c r="AP397" i="3"/>
  <c r="AR397" i="3"/>
  <c r="AT397" i="3"/>
  <c r="AV397" i="3"/>
  <c r="AX397" i="3"/>
  <c r="AZ397" i="3"/>
  <c r="BB397" i="3"/>
  <c r="BD397" i="3"/>
  <c r="BF397" i="3"/>
  <c r="BH397" i="3"/>
  <c r="M448" i="3"/>
  <c r="O448" i="3"/>
  <c r="Q448" i="3"/>
  <c r="S448" i="3"/>
  <c r="U448" i="3"/>
  <c r="W448" i="3"/>
  <c r="Y448" i="3"/>
  <c r="AA448" i="3"/>
  <c r="AC448" i="3"/>
  <c r="AE448" i="3"/>
  <c r="AG448" i="3"/>
  <c r="AI448" i="3"/>
  <c r="AK448" i="3"/>
  <c r="AM448" i="3"/>
  <c r="AO448" i="3"/>
  <c r="AQ448" i="3"/>
  <c r="AS448" i="3"/>
  <c r="AU448" i="3"/>
  <c r="AW448" i="3"/>
  <c r="AY448" i="3"/>
  <c r="BA448" i="3"/>
  <c r="BC448" i="3"/>
  <c r="BE448" i="3"/>
  <c r="BG448" i="3"/>
  <c r="BI448" i="3"/>
  <c r="N448" i="3"/>
  <c r="P448" i="3"/>
  <c r="R448" i="3"/>
  <c r="T448" i="3"/>
  <c r="V448" i="3"/>
  <c r="X448" i="3"/>
  <c r="Z448" i="3"/>
  <c r="AB448" i="3"/>
  <c r="AD448" i="3"/>
  <c r="AF448" i="3"/>
  <c r="AH448" i="3"/>
  <c r="AJ448" i="3"/>
  <c r="AL448" i="3"/>
  <c r="AN448" i="3"/>
  <c r="AP448" i="3"/>
  <c r="AR448" i="3"/>
  <c r="AT448" i="3"/>
  <c r="AV448" i="3"/>
  <c r="AX448" i="3"/>
  <c r="AZ448" i="3"/>
  <c r="BB448" i="3"/>
  <c r="BD448" i="3"/>
  <c r="BF448" i="3"/>
  <c r="BH448" i="3"/>
  <c r="N456" i="3"/>
  <c r="P456" i="3"/>
  <c r="R456" i="3"/>
  <c r="T456" i="3"/>
  <c r="V456" i="3"/>
  <c r="X456" i="3"/>
  <c r="Z456" i="3"/>
  <c r="AB456" i="3"/>
  <c r="AD456" i="3"/>
  <c r="AF456" i="3"/>
  <c r="AH456" i="3"/>
  <c r="AJ456" i="3"/>
  <c r="AL456" i="3"/>
  <c r="AN456" i="3"/>
  <c r="AP456" i="3"/>
  <c r="AR456" i="3"/>
  <c r="AT456" i="3"/>
  <c r="AV456" i="3"/>
  <c r="AX456" i="3"/>
  <c r="AZ456" i="3"/>
  <c r="BB456" i="3"/>
  <c r="BD456" i="3"/>
  <c r="BF456" i="3"/>
  <c r="BH456" i="3"/>
  <c r="M456" i="3"/>
  <c r="O456" i="3"/>
  <c r="Q456" i="3"/>
  <c r="S456" i="3"/>
  <c r="U456" i="3"/>
  <c r="W456" i="3"/>
  <c r="Y456" i="3"/>
  <c r="AA456" i="3"/>
  <c r="AC456" i="3"/>
  <c r="AE456" i="3"/>
  <c r="AG456" i="3"/>
  <c r="AI456" i="3"/>
  <c r="AK456" i="3"/>
  <c r="AM456" i="3"/>
  <c r="AO456" i="3"/>
  <c r="AQ456" i="3"/>
  <c r="AS456" i="3"/>
  <c r="AU456" i="3"/>
  <c r="AW456" i="3"/>
  <c r="AY456" i="3"/>
  <c r="BA456" i="3"/>
  <c r="BC456" i="3"/>
  <c r="BE456" i="3"/>
  <c r="BG456" i="3"/>
  <c r="BI456" i="3"/>
  <c r="BJ477" i="3"/>
  <c r="BL314" i="3"/>
  <c r="BN315" i="3"/>
  <c r="BK315" i="3"/>
  <c r="BK316" i="3"/>
  <c r="BM316" i="3"/>
  <c r="BJ316" i="3"/>
  <c r="BL317" i="3"/>
  <c r="BL319" i="3"/>
  <c r="BN320" i="3"/>
  <c r="BM320" i="3"/>
  <c r="BL320" i="3"/>
  <c r="BJ320" i="3"/>
  <c r="BL321" i="3"/>
  <c r="BM321" i="3"/>
  <c r="BK321" i="3"/>
  <c r="BI391" i="3"/>
  <c r="BE391" i="3"/>
  <c r="BA391" i="3"/>
  <c r="AW391" i="3"/>
  <c r="AS391" i="3"/>
  <c r="AO391" i="3"/>
  <c r="AK391" i="3"/>
  <c r="AG391" i="3"/>
  <c r="AC391" i="3"/>
  <c r="Y391" i="3"/>
  <c r="U391" i="3"/>
  <c r="Q391" i="3"/>
  <c r="M391" i="3"/>
  <c r="BF391" i="3"/>
  <c r="BB391" i="3"/>
  <c r="AX391" i="3"/>
  <c r="AT391" i="3"/>
  <c r="AP391" i="3"/>
  <c r="AL391" i="3"/>
  <c r="AH391" i="3"/>
  <c r="AD391" i="3"/>
  <c r="Z391" i="3"/>
  <c r="V391" i="3"/>
  <c r="R391" i="3"/>
  <c r="BG395" i="3"/>
  <c r="BC395" i="3"/>
  <c r="AY395" i="3"/>
  <c r="AU395" i="3"/>
  <c r="AQ395" i="3"/>
  <c r="AM395" i="3"/>
  <c r="AI395" i="3"/>
  <c r="AE395" i="3"/>
  <c r="AA395" i="3"/>
  <c r="W395" i="3"/>
  <c r="S395" i="3"/>
  <c r="O395" i="3"/>
  <c r="BH395" i="3"/>
  <c r="BD395" i="3"/>
  <c r="AZ395" i="3"/>
  <c r="AV395" i="3"/>
  <c r="AR395" i="3"/>
  <c r="AN395" i="3"/>
  <c r="AJ395" i="3"/>
  <c r="AF395" i="3"/>
  <c r="AB395" i="3"/>
  <c r="X395" i="3"/>
  <c r="T395" i="3"/>
  <c r="BJ399" i="3"/>
  <c r="BN399" i="3"/>
  <c r="BL400" i="3"/>
  <c r="BJ401" i="3"/>
  <c r="BN401" i="3"/>
  <c r="BL402" i="3"/>
  <c r="BJ403" i="3"/>
  <c r="BN403" i="3"/>
  <c r="BL404" i="3"/>
  <c r="BJ405" i="3"/>
  <c r="BN405" i="3"/>
  <c r="BL406" i="3"/>
  <c r="BJ407" i="3"/>
  <c r="BN407" i="3"/>
  <c r="BL408" i="3"/>
  <c r="BJ409" i="3"/>
  <c r="BN409" i="3"/>
  <c r="BL410" i="3"/>
  <c r="BJ413" i="3"/>
  <c r="BN413" i="3"/>
  <c r="BL426" i="3"/>
  <c r="BM428" i="3"/>
  <c r="BJ429" i="3"/>
  <c r="BM437" i="3"/>
  <c r="BJ437" i="3"/>
  <c r="BK447" i="3"/>
  <c r="BN447" i="3"/>
  <c r="BM461" i="3"/>
  <c r="BL461" i="3"/>
  <c r="BJ461" i="3"/>
  <c r="BM463" i="3"/>
  <c r="BL463" i="3"/>
  <c r="BJ463" i="3"/>
  <c r="BK463" i="3"/>
  <c r="M464" i="3"/>
  <c r="O464" i="3"/>
  <c r="Q464" i="3"/>
  <c r="S464" i="3"/>
  <c r="U464" i="3"/>
  <c r="W464" i="3"/>
  <c r="Y464" i="3"/>
  <c r="AA464" i="3"/>
  <c r="AC464" i="3"/>
  <c r="AE464" i="3"/>
  <c r="AG464" i="3"/>
  <c r="AI464" i="3"/>
  <c r="AK464" i="3"/>
  <c r="AM464" i="3"/>
  <c r="AO464" i="3"/>
  <c r="AQ464" i="3"/>
  <c r="AS464" i="3"/>
  <c r="AU464" i="3"/>
  <c r="AW464" i="3"/>
  <c r="AY464" i="3"/>
  <c r="BA464" i="3"/>
  <c r="BC464" i="3"/>
  <c r="BE464" i="3"/>
  <c r="BG464" i="3"/>
  <c r="BI464" i="3"/>
  <c r="N464" i="3"/>
  <c r="P464" i="3"/>
  <c r="R464" i="3"/>
  <c r="T464" i="3"/>
  <c r="V464" i="3"/>
  <c r="X464" i="3"/>
  <c r="Z464" i="3"/>
  <c r="AB464" i="3"/>
  <c r="AD464" i="3"/>
  <c r="AF464" i="3"/>
  <c r="AH464" i="3"/>
  <c r="AJ464" i="3"/>
  <c r="AL464" i="3"/>
  <c r="AN464" i="3"/>
  <c r="AP464" i="3"/>
  <c r="AR464" i="3"/>
  <c r="AT464" i="3"/>
  <c r="AV464" i="3"/>
  <c r="AX464" i="3"/>
  <c r="AZ464" i="3"/>
  <c r="BB464" i="3"/>
  <c r="BD464" i="3"/>
  <c r="BF464" i="3"/>
  <c r="BH464" i="3"/>
  <c r="M466" i="3"/>
  <c r="O466" i="3"/>
  <c r="Q466" i="3"/>
  <c r="S466" i="3"/>
  <c r="U466" i="3"/>
  <c r="W466" i="3"/>
  <c r="Y466" i="3"/>
  <c r="AA466" i="3"/>
  <c r="AC466" i="3"/>
  <c r="AE466" i="3"/>
  <c r="AG466" i="3"/>
  <c r="AI466" i="3"/>
  <c r="AK466" i="3"/>
  <c r="AM466" i="3"/>
  <c r="AO466" i="3"/>
  <c r="AQ466" i="3"/>
  <c r="AS466" i="3"/>
  <c r="AU466" i="3"/>
  <c r="AW466" i="3"/>
  <c r="AY466" i="3"/>
  <c r="BA466" i="3"/>
  <c r="BC466" i="3"/>
  <c r="BE466" i="3"/>
  <c r="BG466" i="3"/>
  <c r="BI466" i="3"/>
  <c r="N466" i="3"/>
  <c r="P466" i="3"/>
  <c r="R466" i="3"/>
  <c r="T466" i="3"/>
  <c r="V466" i="3"/>
  <c r="X466" i="3"/>
  <c r="Z466" i="3"/>
  <c r="AB466" i="3"/>
  <c r="AD466" i="3"/>
  <c r="AF466" i="3"/>
  <c r="AH466" i="3"/>
  <c r="AJ466" i="3"/>
  <c r="AL466" i="3"/>
  <c r="AN466" i="3"/>
  <c r="AP466" i="3"/>
  <c r="AR466" i="3"/>
  <c r="AT466" i="3"/>
  <c r="AV466" i="3"/>
  <c r="AX466" i="3"/>
  <c r="AZ466" i="3"/>
  <c r="BB466" i="3"/>
  <c r="BD466" i="3"/>
  <c r="BF466" i="3"/>
  <c r="BH466" i="3"/>
  <c r="M468" i="3"/>
  <c r="O468" i="3"/>
  <c r="Q468" i="3"/>
  <c r="S468" i="3"/>
  <c r="U468" i="3"/>
  <c r="W468" i="3"/>
  <c r="Y468" i="3"/>
  <c r="AA468" i="3"/>
  <c r="AC468" i="3"/>
  <c r="AE468" i="3"/>
  <c r="AG468" i="3"/>
  <c r="AI468" i="3"/>
  <c r="AK468" i="3"/>
  <c r="AM468" i="3"/>
  <c r="AO468" i="3"/>
  <c r="AQ468" i="3"/>
  <c r="AS468" i="3"/>
  <c r="AU468" i="3"/>
  <c r="AW468" i="3"/>
  <c r="AY468" i="3"/>
  <c r="BA468" i="3"/>
  <c r="BC468" i="3"/>
  <c r="BE468" i="3"/>
  <c r="BG468" i="3"/>
  <c r="BI468" i="3"/>
  <c r="N468" i="3"/>
  <c r="P468" i="3"/>
  <c r="R468" i="3"/>
  <c r="T468" i="3"/>
  <c r="V468" i="3"/>
  <c r="X468" i="3"/>
  <c r="Z468" i="3"/>
  <c r="AB468" i="3"/>
  <c r="AD468" i="3"/>
  <c r="AF468" i="3"/>
  <c r="AH468" i="3"/>
  <c r="AJ468" i="3"/>
  <c r="AL468" i="3"/>
  <c r="AN468" i="3"/>
  <c r="AP468" i="3"/>
  <c r="AR468" i="3"/>
  <c r="AT468" i="3"/>
  <c r="AV468" i="3"/>
  <c r="AX468" i="3"/>
  <c r="AZ468" i="3"/>
  <c r="BB468" i="3"/>
  <c r="BD468" i="3"/>
  <c r="BF468" i="3"/>
  <c r="BH468" i="3"/>
  <c r="M470" i="3"/>
  <c r="O470" i="3"/>
  <c r="Q470" i="3"/>
  <c r="S470" i="3"/>
  <c r="U470" i="3"/>
  <c r="W470" i="3"/>
  <c r="Y470" i="3"/>
  <c r="AA470" i="3"/>
  <c r="AC470" i="3"/>
  <c r="AE470" i="3"/>
  <c r="AG470" i="3"/>
  <c r="AI470" i="3"/>
  <c r="AK470" i="3"/>
  <c r="AM470" i="3"/>
  <c r="AO470" i="3"/>
  <c r="AQ470" i="3"/>
  <c r="AS470" i="3"/>
  <c r="AU470" i="3"/>
  <c r="AW470" i="3"/>
  <c r="AY470" i="3"/>
  <c r="BA470" i="3"/>
  <c r="BC470" i="3"/>
  <c r="BE470" i="3"/>
  <c r="BG470" i="3"/>
  <c r="BI470" i="3"/>
  <c r="N470" i="3"/>
  <c r="P470" i="3"/>
  <c r="R470" i="3"/>
  <c r="T470" i="3"/>
  <c r="V470" i="3"/>
  <c r="X470" i="3"/>
  <c r="Z470" i="3"/>
  <c r="AB470" i="3"/>
  <c r="AD470" i="3"/>
  <c r="AF470" i="3"/>
  <c r="AH470" i="3"/>
  <c r="AJ470" i="3"/>
  <c r="AL470" i="3"/>
  <c r="AN470" i="3"/>
  <c r="AP470" i="3"/>
  <c r="AR470" i="3"/>
  <c r="AT470" i="3"/>
  <c r="AV470" i="3"/>
  <c r="AX470" i="3"/>
  <c r="AZ470" i="3"/>
  <c r="BB470" i="3"/>
  <c r="BD470" i="3"/>
  <c r="BF470" i="3"/>
  <c r="BH470" i="3"/>
  <c r="M472" i="3"/>
  <c r="O472" i="3"/>
  <c r="Q472" i="3"/>
  <c r="S472" i="3"/>
  <c r="U472" i="3"/>
  <c r="W472" i="3"/>
  <c r="Y472" i="3"/>
  <c r="AA472" i="3"/>
  <c r="AC472" i="3"/>
  <c r="AE472" i="3"/>
  <c r="AG472" i="3"/>
  <c r="AI472" i="3"/>
  <c r="AK472" i="3"/>
  <c r="AM472" i="3"/>
  <c r="AO472" i="3"/>
  <c r="AQ472" i="3"/>
  <c r="AS472" i="3"/>
  <c r="AU472" i="3"/>
  <c r="AW472" i="3"/>
  <c r="AY472" i="3"/>
  <c r="BA472" i="3"/>
  <c r="BC472" i="3"/>
  <c r="BE472" i="3"/>
  <c r="BG472" i="3"/>
  <c r="BI472" i="3"/>
  <c r="N472" i="3"/>
  <c r="P472" i="3"/>
  <c r="R472" i="3"/>
  <c r="T472" i="3"/>
  <c r="V472" i="3"/>
  <c r="X472" i="3"/>
  <c r="Z472" i="3"/>
  <c r="AB472" i="3"/>
  <c r="AD472" i="3"/>
  <c r="AF472" i="3"/>
  <c r="AH472" i="3"/>
  <c r="AJ472" i="3"/>
  <c r="AL472" i="3"/>
  <c r="AN472" i="3"/>
  <c r="AP472" i="3"/>
  <c r="AR472" i="3"/>
  <c r="AT472" i="3"/>
  <c r="AV472" i="3"/>
  <c r="AX472" i="3"/>
  <c r="AZ472" i="3"/>
  <c r="BB472" i="3"/>
  <c r="BD472" i="3"/>
  <c r="BF472" i="3"/>
  <c r="BH472" i="3"/>
  <c r="N474" i="3"/>
  <c r="P474" i="3"/>
  <c r="R474" i="3"/>
  <c r="T474" i="3"/>
  <c r="V474" i="3"/>
  <c r="X474" i="3"/>
  <c r="Z474" i="3"/>
  <c r="AB474" i="3"/>
  <c r="AD474" i="3"/>
  <c r="AF474" i="3"/>
  <c r="AH474" i="3"/>
  <c r="AJ474" i="3"/>
  <c r="AL474" i="3"/>
  <c r="AN474" i="3"/>
  <c r="AP474" i="3"/>
  <c r="AR474" i="3"/>
  <c r="AT474" i="3"/>
  <c r="AV474" i="3"/>
  <c r="AX474" i="3"/>
  <c r="AZ474" i="3"/>
  <c r="BB474" i="3"/>
  <c r="BD474" i="3"/>
  <c r="BF474" i="3"/>
  <c r="BH474" i="3"/>
  <c r="M474" i="3"/>
  <c r="O474" i="3"/>
  <c r="Q474" i="3"/>
  <c r="S474" i="3"/>
  <c r="U474" i="3"/>
  <c r="W474" i="3"/>
  <c r="Y474" i="3"/>
  <c r="AA474" i="3"/>
  <c r="AC474" i="3"/>
  <c r="AE474" i="3"/>
  <c r="AG474" i="3"/>
  <c r="AI474" i="3"/>
  <c r="AK474" i="3"/>
  <c r="AM474" i="3"/>
  <c r="AO474" i="3"/>
  <c r="AQ474" i="3"/>
  <c r="AS474" i="3"/>
  <c r="AU474" i="3"/>
  <c r="AW474" i="3"/>
  <c r="AY474" i="3"/>
  <c r="BA474" i="3"/>
  <c r="BC474" i="3"/>
  <c r="BE474" i="3"/>
  <c r="BG474" i="3"/>
  <c r="BI474" i="3"/>
  <c r="M476" i="3"/>
  <c r="O476" i="3"/>
  <c r="Q476" i="3"/>
  <c r="S476" i="3"/>
  <c r="U476" i="3"/>
  <c r="W476" i="3"/>
  <c r="Y476" i="3"/>
  <c r="AA476" i="3"/>
  <c r="AC476" i="3"/>
  <c r="AE476" i="3"/>
  <c r="AG476" i="3"/>
  <c r="AI476" i="3"/>
  <c r="AK476" i="3"/>
  <c r="AM476" i="3"/>
  <c r="AO476" i="3"/>
  <c r="AQ476" i="3"/>
  <c r="AS476" i="3"/>
  <c r="AU476" i="3"/>
  <c r="AW476" i="3"/>
  <c r="AY476" i="3"/>
  <c r="BA476" i="3"/>
  <c r="BC476" i="3"/>
  <c r="BE476" i="3"/>
  <c r="BG476" i="3"/>
  <c r="BI476" i="3"/>
  <c r="N476" i="3"/>
  <c r="P476" i="3"/>
  <c r="R476" i="3"/>
  <c r="T476" i="3"/>
  <c r="V476" i="3"/>
  <c r="X476" i="3"/>
  <c r="Z476" i="3"/>
  <c r="AB476" i="3"/>
  <c r="AD476" i="3"/>
  <c r="AF476" i="3"/>
  <c r="AH476" i="3"/>
  <c r="AJ476" i="3"/>
  <c r="AL476" i="3"/>
  <c r="AN476" i="3"/>
  <c r="AP476" i="3"/>
  <c r="AR476" i="3"/>
  <c r="AT476" i="3"/>
  <c r="AV476" i="3"/>
  <c r="AX476" i="3"/>
  <c r="AZ476" i="3"/>
  <c r="BB476" i="3"/>
  <c r="BD476" i="3"/>
  <c r="BF476" i="3"/>
  <c r="BH476" i="3"/>
  <c r="M479" i="3"/>
  <c r="O479" i="3"/>
  <c r="Q479" i="3"/>
  <c r="S479" i="3"/>
  <c r="U479" i="3"/>
  <c r="W479" i="3"/>
  <c r="Y479" i="3"/>
  <c r="AA479" i="3"/>
  <c r="AC479" i="3"/>
  <c r="AE479" i="3"/>
  <c r="AG479" i="3"/>
  <c r="AI479" i="3"/>
  <c r="AK479" i="3"/>
  <c r="AM479" i="3"/>
  <c r="AO479" i="3"/>
  <c r="AQ479" i="3"/>
  <c r="AS479" i="3"/>
  <c r="AU479" i="3"/>
  <c r="AW479" i="3"/>
  <c r="AY479" i="3"/>
  <c r="BA479" i="3"/>
  <c r="BC479" i="3"/>
  <c r="BE479" i="3"/>
  <c r="BG479" i="3"/>
  <c r="BI479" i="3"/>
  <c r="N479" i="3"/>
  <c r="P479" i="3"/>
  <c r="R479" i="3"/>
  <c r="T479" i="3"/>
  <c r="V479" i="3"/>
  <c r="X479" i="3"/>
  <c r="Z479" i="3"/>
  <c r="AB479" i="3"/>
  <c r="AD479" i="3"/>
  <c r="AF479" i="3"/>
  <c r="AH479" i="3"/>
  <c r="AJ479" i="3"/>
  <c r="AL479" i="3"/>
  <c r="AN479" i="3"/>
  <c r="AP479" i="3"/>
  <c r="AR479" i="3"/>
  <c r="AT479" i="3"/>
  <c r="AV479" i="3"/>
  <c r="AX479" i="3"/>
  <c r="AZ479" i="3"/>
  <c r="BB479" i="3"/>
  <c r="BD479" i="3"/>
  <c r="BF479" i="3"/>
  <c r="BH479" i="3"/>
  <c r="N481" i="3"/>
  <c r="P481" i="3"/>
  <c r="R481" i="3"/>
  <c r="T481" i="3"/>
  <c r="V481" i="3"/>
  <c r="X481" i="3"/>
  <c r="Z481" i="3"/>
  <c r="AB481" i="3"/>
  <c r="AD481" i="3"/>
  <c r="AF481" i="3"/>
  <c r="AH481" i="3"/>
  <c r="AJ481" i="3"/>
  <c r="AL481" i="3"/>
  <c r="AN481" i="3"/>
  <c r="AP481" i="3"/>
  <c r="AR481" i="3"/>
  <c r="AT481" i="3"/>
  <c r="AV481" i="3"/>
  <c r="AX481" i="3"/>
  <c r="AZ481" i="3"/>
  <c r="BB481" i="3"/>
  <c r="BD481" i="3"/>
  <c r="BF481" i="3"/>
  <c r="BH481" i="3"/>
  <c r="M481" i="3"/>
  <c r="O481" i="3"/>
  <c r="Q481" i="3"/>
  <c r="S481" i="3"/>
  <c r="U481" i="3"/>
  <c r="W481" i="3"/>
  <c r="Y481" i="3"/>
  <c r="AA481" i="3"/>
  <c r="AC481" i="3"/>
  <c r="AE481" i="3"/>
  <c r="AG481" i="3"/>
  <c r="AI481" i="3"/>
  <c r="AK481" i="3"/>
  <c r="AM481" i="3"/>
  <c r="AO481" i="3"/>
  <c r="AQ481" i="3"/>
  <c r="AS481" i="3"/>
  <c r="AU481" i="3"/>
  <c r="AW481" i="3"/>
  <c r="AY481" i="3"/>
  <c r="BA481" i="3"/>
  <c r="BC481" i="3"/>
  <c r="BE481" i="3"/>
  <c r="BG481" i="3"/>
  <c r="BI481" i="3"/>
  <c r="M483" i="3"/>
  <c r="O483" i="3"/>
  <c r="Q483" i="3"/>
  <c r="S483" i="3"/>
  <c r="U483" i="3"/>
  <c r="W483" i="3"/>
  <c r="Y483" i="3"/>
  <c r="AA483" i="3"/>
  <c r="AC483" i="3"/>
  <c r="AE483" i="3"/>
  <c r="AG483" i="3"/>
  <c r="AI483" i="3"/>
  <c r="AK483" i="3"/>
  <c r="AM483" i="3"/>
  <c r="AO483" i="3"/>
  <c r="AQ483" i="3"/>
  <c r="AS483" i="3"/>
  <c r="AU483" i="3"/>
  <c r="AW483" i="3"/>
  <c r="AY483" i="3"/>
  <c r="BA483" i="3"/>
  <c r="BC483" i="3"/>
  <c r="BE483" i="3"/>
  <c r="BG483" i="3"/>
  <c r="BI483" i="3"/>
  <c r="N483" i="3"/>
  <c r="P483" i="3"/>
  <c r="R483" i="3"/>
  <c r="T483" i="3"/>
  <c r="V483" i="3"/>
  <c r="X483" i="3"/>
  <c r="Z483" i="3"/>
  <c r="AB483" i="3"/>
  <c r="AD483" i="3"/>
  <c r="AF483" i="3"/>
  <c r="AH483" i="3"/>
  <c r="AJ483" i="3"/>
  <c r="AL483" i="3"/>
  <c r="AN483" i="3"/>
  <c r="AP483" i="3"/>
  <c r="AR483" i="3"/>
  <c r="AT483" i="3"/>
  <c r="AV483" i="3"/>
  <c r="AX483" i="3"/>
  <c r="AZ483" i="3"/>
  <c r="BB483" i="3"/>
  <c r="BD483" i="3"/>
  <c r="BF483" i="3"/>
  <c r="BH483" i="3"/>
  <c r="BL477" i="3"/>
  <c r="BM477" i="3"/>
  <c r="N392" i="3"/>
  <c r="P392" i="3"/>
  <c r="R392" i="3"/>
  <c r="T392" i="3"/>
  <c r="V392" i="3"/>
  <c r="X392" i="3"/>
  <c r="Z392" i="3"/>
  <c r="AB392" i="3"/>
  <c r="AD392" i="3"/>
  <c r="AF392" i="3"/>
  <c r="AH392" i="3"/>
  <c r="AJ392" i="3"/>
  <c r="AL392" i="3"/>
  <c r="AN392" i="3"/>
  <c r="AP392" i="3"/>
  <c r="AR392" i="3"/>
  <c r="AT392" i="3"/>
  <c r="AV392" i="3"/>
  <c r="AX392" i="3"/>
  <c r="AZ392" i="3"/>
  <c r="BB392" i="3"/>
  <c r="BD392" i="3"/>
  <c r="BF392" i="3"/>
  <c r="BH392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N396" i="3"/>
  <c r="P396" i="3"/>
  <c r="R396" i="3"/>
  <c r="T396" i="3"/>
  <c r="V396" i="3"/>
  <c r="X396" i="3"/>
  <c r="Z396" i="3"/>
  <c r="AB396" i="3"/>
  <c r="AD396" i="3"/>
  <c r="AF396" i="3"/>
  <c r="AH396" i="3"/>
  <c r="AJ396" i="3"/>
  <c r="AL396" i="3"/>
  <c r="AN396" i="3"/>
  <c r="AP396" i="3"/>
  <c r="AR396" i="3"/>
  <c r="AT396" i="3"/>
  <c r="AV396" i="3"/>
  <c r="AX396" i="3"/>
  <c r="AZ396" i="3"/>
  <c r="BB396" i="3"/>
  <c r="BD396" i="3"/>
  <c r="BF396" i="3"/>
  <c r="BH396" i="3"/>
  <c r="N411" i="3"/>
  <c r="P411" i="3"/>
  <c r="R411" i="3"/>
  <c r="T411" i="3"/>
  <c r="V411" i="3"/>
  <c r="X411" i="3"/>
  <c r="Z411" i="3"/>
  <c r="AB411" i="3"/>
  <c r="AD411" i="3"/>
  <c r="AF411" i="3"/>
  <c r="AH411" i="3"/>
  <c r="AJ411" i="3"/>
  <c r="AL411" i="3"/>
  <c r="AN411" i="3"/>
  <c r="AP411" i="3"/>
  <c r="AR411" i="3"/>
  <c r="AT411" i="3"/>
  <c r="AV411" i="3"/>
  <c r="AX411" i="3"/>
  <c r="AZ411" i="3"/>
  <c r="BB411" i="3"/>
  <c r="BD411" i="3"/>
  <c r="BF411" i="3"/>
  <c r="BH411" i="3"/>
  <c r="M411" i="3"/>
  <c r="O411" i="3"/>
  <c r="Q411" i="3"/>
  <c r="S411" i="3"/>
  <c r="U411" i="3"/>
  <c r="W411" i="3"/>
  <c r="Y411" i="3"/>
  <c r="AA411" i="3"/>
  <c r="AC411" i="3"/>
  <c r="AE411" i="3"/>
  <c r="AG411" i="3"/>
  <c r="AI411" i="3"/>
  <c r="AK411" i="3"/>
  <c r="AM411" i="3"/>
  <c r="AO411" i="3"/>
  <c r="AQ411" i="3"/>
  <c r="AS411" i="3"/>
  <c r="AU411" i="3"/>
  <c r="AW411" i="3"/>
  <c r="AY411" i="3"/>
  <c r="BA411" i="3"/>
  <c r="BC411" i="3"/>
  <c r="BE411" i="3"/>
  <c r="BG411" i="3"/>
  <c r="BI411" i="3"/>
  <c r="M412" i="3"/>
  <c r="O412" i="3"/>
  <c r="Q412" i="3"/>
  <c r="S412" i="3"/>
  <c r="U412" i="3"/>
  <c r="W412" i="3"/>
  <c r="Y412" i="3"/>
  <c r="AA412" i="3"/>
  <c r="AC412" i="3"/>
  <c r="AE412" i="3"/>
  <c r="AG412" i="3"/>
  <c r="AI412" i="3"/>
  <c r="AK412" i="3"/>
  <c r="AM412" i="3"/>
  <c r="AO412" i="3"/>
  <c r="AQ412" i="3"/>
  <c r="AS412" i="3"/>
  <c r="AU412" i="3"/>
  <c r="AW412" i="3"/>
  <c r="AY412" i="3"/>
  <c r="BA412" i="3"/>
  <c r="BC412" i="3"/>
  <c r="BE412" i="3"/>
  <c r="BG412" i="3"/>
  <c r="BI412" i="3"/>
  <c r="N412" i="3"/>
  <c r="P412" i="3"/>
  <c r="R412" i="3"/>
  <c r="T412" i="3"/>
  <c r="V412" i="3"/>
  <c r="X412" i="3"/>
  <c r="Z412" i="3"/>
  <c r="AB412" i="3"/>
  <c r="AD412" i="3"/>
  <c r="AF412" i="3"/>
  <c r="AH412" i="3"/>
  <c r="AJ412" i="3"/>
  <c r="AL412" i="3"/>
  <c r="AN412" i="3"/>
  <c r="AP412" i="3"/>
  <c r="AR412" i="3"/>
  <c r="AT412" i="3"/>
  <c r="AV412" i="3"/>
  <c r="AX412" i="3"/>
  <c r="AZ412" i="3"/>
  <c r="BB412" i="3"/>
  <c r="BD412" i="3"/>
  <c r="BF412" i="3"/>
  <c r="BH412" i="3"/>
  <c r="N418" i="3"/>
  <c r="P418" i="3"/>
  <c r="R418" i="3"/>
  <c r="T418" i="3"/>
  <c r="V418" i="3"/>
  <c r="X418" i="3"/>
  <c r="Z418" i="3"/>
  <c r="AB418" i="3"/>
  <c r="AD418" i="3"/>
  <c r="AF418" i="3"/>
  <c r="AH418" i="3"/>
  <c r="AJ418" i="3"/>
  <c r="AL418" i="3"/>
  <c r="AN418" i="3"/>
  <c r="AP418" i="3"/>
  <c r="AR418" i="3"/>
  <c r="AT418" i="3"/>
  <c r="AV418" i="3"/>
  <c r="AX418" i="3"/>
  <c r="AZ418" i="3"/>
  <c r="BB418" i="3"/>
  <c r="BD418" i="3"/>
  <c r="BF418" i="3"/>
  <c r="BH418" i="3"/>
  <c r="M418" i="3"/>
  <c r="O418" i="3"/>
  <c r="Q418" i="3"/>
  <c r="S418" i="3"/>
  <c r="U418" i="3"/>
  <c r="W418" i="3"/>
  <c r="Y418" i="3"/>
  <c r="AA418" i="3"/>
  <c r="AC418" i="3"/>
  <c r="AE418" i="3"/>
  <c r="AG418" i="3"/>
  <c r="AI418" i="3"/>
  <c r="AK418" i="3"/>
  <c r="AM418" i="3"/>
  <c r="AO418" i="3"/>
  <c r="AQ418" i="3"/>
  <c r="AS418" i="3"/>
  <c r="AU418" i="3"/>
  <c r="AW418" i="3"/>
  <c r="AY418" i="3"/>
  <c r="BA418" i="3"/>
  <c r="BC418" i="3"/>
  <c r="BE418" i="3"/>
  <c r="BG418" i="3"/>
  <c r="BI418" i="3"/>
  <c r="N419" i="3"/>
  <c r="P419" i="3"/>
  <c r="R419" i="3"/>
  <c r="T419" i="3"/>
  <c r="V419" i="3"/>
  <c r="X419" i="3"/>
  <c r="Z419" i="3"/>
  <c r="AB419" i="3"/>
  <c r="AD419" i="3"/>
  <c r="AF419" i="3"/>
  <c r="AH419" i="3"/>
  <c r="AJ419" i="3"/>
  <c r="AL419" i="3"/>
  <c r="AN419" i="3"/>
  <c r="AP419" i="3"/>
  <c r="AR419" i="3"/>
  <c r="AT419" i="3"/>
  <c r="AV419" i="3"/>
  <c r="AX419" i="3"/>
  <c r="AZ419" i="3"/>
  <c r="BB419" i="3"/>
  <c r="BD419" i="3"/>
  <c r="BF419" i="3"/>
  <c r="BH419" i="3"/>
  <c r="M419" i="3"/>
  <c r="O419" i="3"/>
  <c r="Q419" i="3"/>
  <c r="S419" i="3"/>
  <c r="U419" i="3"/>
  <c r="W419" i="3"/>
  <c r="Y419" i="3"/>
  <c r="AA419" i="3"/>
  <c r="AC419" i="3"/>
  <c r="AE419" i="3"/>
  <c r="AG419" i="3"/>
  <c r="AI419" i="3"/>
  <c r="AK419" i="3"/>
  <c r="AM419" i="3"/>
  <c r="AO419" i="3"/>
  <c r="AQ419" i="3"/>
  <c r="AS419" i="3"/>
  <c r="AU419" i="3"/>
  <c r="AW419" i="3"/>
  <c r="AY419" i="3"/>
  <c r="BA419" i="3"/>
  <c r="BC419" i="3"/>
  <c r="BE419" i="3"/>
  <c r="BG419" i="3"/>
  <c r="BI419" i="3"/>
  <c r="N420" i="3"/>
  <c r="P420" i="3"/>
  <c r="R420" i="3"/>
  <c r="T420" i="3"/>
  <c r="V420" i="3"/>
  <c r="X420" i="3"/>
  <c r="Z420" i="3"/>
  <c r="AB420" i="3"/>
  <c r="AD420" i="3"/>
  <c r="AF420" i="3"/>
  <c r="AH420" i="3"/>
  <c r="AJ420" i="3"/>
  <c r="AL420" i="3"/>
  <c r="AN420" i="3"/>
  <c r="AP420" i="3"/>
  <c r="AR420" i="3"/>
  <c r="AT420" i="3"/>
  <c r="AV420" i="3"/>
  <c r="AX420" i="3"/>
  <c r="AZ420" i="3"/>
  <c r="BB420" i="3"/>
  <c r="BD420" i="3"/>
  <c r="BF420" i="3"/>
  <c r="BH420" i="3"/>
  <c r="M420" i="3"/>
  <c r="O420" i="3"/>
  <c r="Q420" i="3"/>
  <c r="S420" i="3"/>
  <c r="U420" i="3"/>
  <c r="W420" i="3"/>
  <c r="Y420" i="3"/>
  <c r="AA420" i="3"/>
  <c r="AC420" i="3"/>
  <c r="AE420" i="3"/>
  <c r="AG420" i="3"/>
  <c r="AI420" i="3"/>
  <c r="AK420" i="3"/>
  <c r="AM420" i="3"/>
  <c r="AO420" i="3"/>
  <c r="AQ420" i="3"/>
  <c r="AS420" i="3"/>
  <c r="AU420" i="3"/>
  <c r="AW420" i="3"/>
  <c r="AY420" i="3"/>
  <c r="BA420" i="3"/>
  <c r="BC420" i="3"/>
  <c r="BE420" i="3"/>
  <c r="BG420" i="3"/>
  <c r="BI420" i="3"/>
  <c r="M430" i="3"/>
  <c r="O430" i="3"/>
  <c r="Q430" i="3"/>
  <c r="S430" i="3"/>
  <c r="U430" i="3"/>
  <c r="W430" i="3"/>
  <c r="Y430" i="3"/>
  <c r="AA430" i="3"/>
  <c r="AC430" i="3"/>
  <c r="AE430" i="3"/>
  <c r="AG430" i="3"/>
  <c r="AI430" i="3"/>
  <c r="AK430" i="3"/>
  <c r="AM430" i="3"/>
  <c r="AO430" i="3"/>
  <c r="AQ430" i="3"/>
  <c r="AS430" i="3"/>
  <c r="AU430" i="3"/>
  <c r="AW430" i="3"/>
  <c r="AY430" i="3"/>
  <c r="BA430" i="3"/>
  <c r="BC430" i="3"/>
  <c r="BE430" i="3"/>
  <c r="BG430" i="3"/>
  <c r="BI430" i="3"/>
  <c r="N430" i="3"/>
  <c r="P430" i="3"/>
  <c r="R430" i="3"/>
  <c r="T430" i="3"/>
  <c r="V430" i="3"/>
  <c r="X430" i="3"/>
  <c r="Z430" i="3"/>
  <c r="AB430" i="3"/>
  <c r="AD430" i="3"/>
  <c r="AF430" i="3"/>
  <c r="AH430" i="3"/>
  <c r="AJ430" i="3"/>
  <c r="AL430" i="3"/>
  <c r="AN430" i="3"/>
  <c r="AP430" i="3"/>
  <c r="AR430" i="3"/>
  <c r="AT430" i="3"/>
  <c r="AV430" i="3"/>
  <c r="AX430" i="3"/>
  <c r="AZ430" i="3"/>
  <c r="BB430" i="3"/>
  <c r="BD430" i="3"/>
  <c r="BF430" i="3"/>
  <c r="BH430" i="3"/>
  <c r="M431" i="3"/>
  <c r="O431" i="3"/>
  <c r="Q431" i="3"/>
  <c r="S431" i="3"/>
  <c r="U431" i="3"/>
  <c r="W431" i="3"/>
  <c r="Y431" i="3"/>
  <c r="AA431" i="3"/>
  <c r="AC431" i="3"/>
  <c r="AE431" i="3"/>
  <c r="AG431" i="3"/>
  <c r="AI431" i="3"/>
  <c r="AK431" i="3"/>
  <c r="AM431" i="3"/>
  <c r="AO431" i="3"/>
  <c r="AQ431" i="3"/>
  <c r="AS431" i="3"/>
  <c r="AU431" i="3"/>
  <c r="AW431" i="3"/>
  <c r="AY431" i="3"/>
  <c r="BA431" i="3"/>
  <c r="BC431" i="3"/>
  <c r="BE431" i="3"/>
  <c r="BG431" i="3"/>
  <c r="BI431" i="3"/>
  <c r="N431" i="3"/>
  <c r="P431" i="3"/>
  <c r="R431" i="3"/>
  <c r="T431" i="3"/>
  <c r="V431" i="3"/>
  <c r="X431" i="3"/>
  <c r="Z431" i="3"/>
  <c r="AB431" i="3"/>
  <c r="AD431" i="3"/>
  <c r="AF431" i="3"/>
  <c r="AH431" i="3"/>
  <c r="AJ431" i="3"/>
  <c r="AL431" i="3"/>
  <c r="AN431" i="3"/>
  <c r="AP431" i="3"/>
  <c r="AR431" i="3"/>
  <c r="AT431" i="3"/>
  <c r="AV431" i="3"/>
  <c r="AX431" i="3"/>
  <c r="AZ431" i="3"/>
  <c r="BB431" i="3"/>
  <c r="BD431" i="3"/>
  <c r="BF431" i="3"/>
  <c r="BH431" i="3"/>
  <c r="N432" i="3"/>
  <c r="P432" i="3"/>
  <c r="R432" i="3"/>
  <c r="T432" i="3"/>
  <c r="V432" i="3"/>
  <c r="X432" i="3"/>
  <c r="Z432" i="3"/>
  <c r="AB432" i="3"/>
  <c r="AD432" i="3"/>
  <c r="AF432" i="3"/>
  <c r="AH432" i="3"/>
  <c r="AJ432" i="3"/>
  <c r="AL432" i="3"/>
  <c r="AN432" i="3"/>
  <c r="AP432" i="3"/>
  <c r="AR432" i="3"/>
  <c r="AT432" i="3"/>
  <c r="AV432" i="3"/>
  <c r="AX432" i="3"/>
  <c r="AZ432" i="3"/>
  <c r="BB432" i="3"/>
  <c r="BD432" i="3"/>
  <c r="BF432" i="3"/>
  <c r="BH432" i="3"/>
  <c r="M432" i="3"/>
  <c r="O432" i="3"/>
  <c r="Q432" i="3"/>
  <c r="S432" i="3"/>
  <c r="U432" i="3"/>
  <c r="W432" i="3"/>
  <c r="Y432" i="3"/>
  <c r="AA432" i="3"/>
  <c r="AC432" i="3"/>
  <c r="AE432" i="3"/>
  <c r="AG432" i="3"/>
  <c r="AI432" i="3"/>
  <c r="AK432" i="3"/>
  <c r="AM432" i="3"/>
  <c r="AO432" i="3"/>
  <c r="AQ432" i="3"/>
  <c r="AS432" i="3"/>
  <c r="AU432" i="3"/>
  <c r="AW432" i="3"/>
  <c r="AY432" i="3"/>
  <c r="BA432" i="3"/>
  <c r="BC432" i="3"/>
  <c r="BE432" i="3"/>
  <c r="BG432" i="3"/>
  <c r="BI432" i="3"/>
  <c r="N438" i="3"/>
  <c r="P438" i="3"/>
  <c r="R438" i="3"/>
  <c r="T438" i="3"/>
  <c r="V438" i="3"/>
  <c r="X438" i="3"/>
  <c r="Z438" i="3"/>
  <c r="AB438" i="3"/>
  <c r="AD438" i="3"/>
  <c r="AF438" i="3"/>
  <c r="AH438" i="3"/>
  <c r="AJ438" i="3"/>
  <c r="AL438" i="3"/>
  <c r="AN438" i="3"/>
  <c r="AP438" i="3"/>
  <c r="AR438" i="3"/>
  <c r="AT438" i="3"/>
  <c r="AV438" i="3"/>
  <c r="AX438" i="3"/>
  <c r="AZ438" i="3"/>
  <c r="BB438" i="3"/>
  <c r="BD438" i="3"/>
  <c r="BF438" i="3"/>
  <c r="BH438" i="3"/>
  <c r="M438" i="3"/>
  <c r="O438" i="3"/>
  <c r="Q438" i="3"/>
  <c r="S438" i="3"/>
  <c r="U438" i="3"/>
  <c r="W438" i="3"/>
  <c r="Y438" i="3"/>
  <c r="AA438" i="3"/>
  <c r="AC438" i="3"/>
  <c r="AE438" i="3"/>
  <c r="AG438" i="3"/>
  <c r="AI438" i="3"/>
  <c r="AK438" i="3"/>
  <c r="AM438" i="3"/>
  <c r="AO438" i="3"/>
  <c r="AQ438" i="3"/>
  <c r="AS438" i="3"/>
  <c r="AU438" i="3"/>
  <c r="AW438" i="3"/>
  <c r="AY438" i="3"/>
  <c r="BA438" i="3"/>
  <c r="BC438" i="3"/>
  <c r="BE438" i="3"/>
  <c r="BG438" i="3"/>
  <c r="BI438" i="3"/>
  <c r="N439" i="3"/>
  <c r="P439" i="3"/>
  <c r="R439" i="3"/>
  <c r="T439" i="3"/>
  <c r="V439" i="3"/>
  <c r="X439" i="3"/>
  <c r="Z439" i="3"/>
  <c r="AB439" i="3"/>
  <c r="AD439" i="3"/>
  <c r="AF439" i="3"/>
  <c r="AH439" i="3"/>
  <c r="AJ439" i="3"/>
  <c r="AL439" i="3"/>
  <c r="AN439" i="3"/>
  <c r="AP439" i="3"/>
  <c r="AR439" i="3"/>
  <c r="AT439" i="3"/>
  <c r="AV439" i="3"/>
  <c r="AX439" i="3"/>
  <c r="AZ439" i="3"/>
  <c r="BB439" i="3"/>
  <c r="BD439" i="3"/>
  <c r="BF439" i="3"/>
  <c r="BH439" i="3"/>
  <c r="M439" i="3"/>
  <c r="O439" i="3"/>
  <c r="Q439" i="3"/>
  <c r="S439" i="3"/>
  <c r="U439" i="3"/>
  <c r="W439" i="3"/>
  <c r="Y439" i="3"/>
  <c r="AA439" i="3"/>
  <c r="AC439" i="3"/>
  <c r="AE439" i="3"/>
  <c r="AG439" i="3"/>
  <c r="AI439" i="3"/>
  <c r="AK439" i="3"/>
  <c r="AM439" i="3"/>
  <c r="AO439" i="3"/>
  <c r="AQ439" i="3"/>
  <c r="AS439" i="3"/>
  <c r="AU439" i="3"/>
  <c r="AW439" i="3"/>
  <c r="AY439" i="3"/>
  <c r="BA439" i="3"/>
  <c r="BC439" i="3"/>
  <c r="BE439" i="3"/>
  <c r="BG439" i="3"/>
  <c r="BI439" i="3"/>
  <c r="M440" i="3"/>
  <c r="O440" i="3"/>
  <c r="Q440" i="3"/>
  <c r="S440" i="3"/>
  <c r="U440" i="3"/>
  <c r="W440" i="3"/>
  <c r="Y440" i="3"/>
  <c r="AA440" i="3"/>
  <c r="AC440" i="3"/>
  <c r="AE440" i="3"/>
  <c r="AG440" i="3"/>
  <c r="AI440" i="3"/>
  <c r="AK440" i="3"/>
  <c r="AM440" i="3"/>
  <c r="AO440" i="3"/>
  <c r="AQ440" i="3"/>
  <c r="AS440" i="3"/>
  <c r="AU440" i="3"/>
  <c r="AW440" i="3"/>
  <c r="AY440" i="3"/>
  <c r="BA440" i="3"/>
  <c r="BC440" i="3"/>
  <c r="BE440" i="3"/>
  <c r="BG440" i="3"/>
  <c r="BI440" i="3"/>
  <c r="N440" i="3"/>
  <c r="P440" i="3"/>
  <c r="R440" i="3"/>
  <c r="T440" i="3"/>
  <c r="V440" i="3"/>
  <c r="X440" i="3"/>
  <c r="Z440" i="3"/>
  <c r="AB440" i="3"/>
  <c r="AD440" i="3"/>
  <c r="AF440" i="3"/>
  <c r="AH440" i="3"/>
  <c r="AJ440" i="3"/>
  <c r="AL440" i="3"/>
  <c r="AN440" i="3"/>
  <c r="AP440" i="3"/>
  <c r="AR440" i="3"/>
  <c r="AT440" i="3"/>
  <c r="AV440" i="3"/>
  <c r="AX440" i="3"/>
  <c r="AZ440" i="3"/>
  <c r="BB440" i="3"/>
  <c r="BD440" i="3"/>
  <c r="BF440" i="3"/>
  <c r="BH440" i="3"/>
  <c r="N441" i="3"/>
  <c r="P441" i="3"/>
  <c r="R441" i="3"/>
  <c r="T441" i="3"/>
  <c r="V441" i="3"/>
  <c r="X441" i="3"/>
  <c r="Z441" i="3"/>
  <c r="AB441" i="3"/>
  <c r="AD441" i="3"/>
  <c r="AF441" i="3"/>
  <c r="AH441" i="3"/>
  <c r="AJ441" i="3"/>
  <c r="AL441" i="3"/>
  <c r="AN441" i="3"/>
  <c r="AP441" i="3"/>
  <c r="AR441" i="3"/>
  <c r="AT441" i="3"/>
  <c r="AV441" i="3"/>
  <c r="AX441" i="3"/>
  <c r="AZ441" i="3"/>
  <c r="BB441" i="3"/>
  <c r="BD441" i="3"/>
  <c r="BF441" i="3"/>
  <c r="BH441" i="3"/>
  <c r="M441" i="3"/>
  <c r="O441" i="3"/>
  <c r="Q441" i="3"/>
  <c r="S441" i="3"/>
  <c r="U441" i="3"/>
  <c r="W441" i="3"/>
  <c r="Y441" i="3"/>
  <c r="AA441" i="3"/>
  <c r="AC441" i="3"/>
  <c r="AE441" i="3"/>
  <c r="AG441" i="3"/>
  <c r="AI441" i="3"/>
  <c r="AK441" i="3"/>
  <c r="AM441" i="3"/>
  <c r="AO441" i="3"/>
  <c r="AQ441" i="3"/>
  <c r="AS441" i="3"/>
  <c r="AU441" i="3"/>
  <c r="AW441" i="3"/>
  <c r="AY441" i="3"/>
  <c r="BA441" i="3"/>
  <c r="BC441" i="3"/>
  <c r="BE441" i="3"/>
  <c r="BG441" i="3"/>
  <c r="BI441" i="3"/>
  <c r="BH458" i="3"/>
  <c r="BD458" i="3"/>
  <c r="AZ458" i="3"/>
  <c r="AV458" i="3"/>
  <c r="AR458" i="3"/>
  <c r="AN458" i="3"/>
  <c r="AJ458" i="3"/>
  <c r="AF458" i="3"/>
  <c r="AB458" i="3"/>
  <c r="X458" i="3"/>
  <c r="T458" i="3"/>
  <c r="P458" i="3"/>
  <c r="BK458" i="3" s="1"/>
  <c r="BI458" i="3"/>
  <c r="BE458" i="3"/>
  <c r="BA458" i="3"/>
  <c r="AW458" i="3"/>
  <c r="AS458" i="3"/>
  <c r="AO458" i="3"/>
  <c r="AK458" i="3"/>
  <c r="AG458" i="3"/>
  <c r="AC458" i="3"/>
  <c r="Y458" i="3"/>
  <c r="U458" i="3"/>
  <c r="Q458" i="3"/>
  <c r="BH460" i="3"/>
  <c r="BD460" i="3"/>
  <c r="AZ460" i="3"/>
  <c r="AV460" i="3"/>
  <c r="AR460" i="3"/>
  <c r="AN460" i="3"/>
  <c r="AJ460" i="3"/>
  <c r="AF460" i="3"/>
  <c r="AB460" i="3"/>
  <c r="X460" i="3"/>
  <c r="T460" i="3"/>
  <c r="P460" i="3"/>
  <c r="BK460" i="3" s="1"/>
  <c r="BI460" i="3"/>
  <c r="BE460" i="3"/>
  <c r="BA460" i="3"/>
  <c r="AW460" i="3"/>
  <c r="AS460" i="3"/>
  <c r="AO460" i="3"/>
  <c r="AK460" i="3"/>
  <c r="AG460" i="3"/>
  <c r="AC460" i="3"/>
  <c r="Y460" i="3"/>
  <c r="U460" i="3"/>
  <c r="Q460" i="3"/>
  <c r="BH462" i="3"/>
  <c r="BD462" i="3"/>
  <c r="AZ462" i="3"/>
  <c r="AV462" i="3"/>
  <c r="AR462" i="3"/>
  <c r="AN462" i="3"/>
  <c r="AJ462" i="3"/>
  <c r="AF462" i="3"/>
  <c r="AB462" i="3"/>
  <c r="X462" i="3"/>
  <c r="T462" i="3"/>
  <c r="P462" i="3"/>
  <c r="BK462" i="3" s="1"/>
  <c r="BI462" i="3"/>
  <c r="BE462" i="3"/>
  <c r="BA462" i="3"/>
  <c r="AW462" i="3"/>
  <c r="AS462" i="3"/>
  <c r="AO462" i="3"/>
  <c r="AK462" i="3"/>
  <c r="AG462" i="3"/>
  <c r="AC462" i="3"/>
  <c r="Y462" i="3"/>
  <c r="U462" i="3"/>
  <c r="Q462" i="3"/>
  <c r="BH394" i="3"/>
  <c r="BD394" i="3"/>
  <c r="AZ394" i="3"/>
  <c r="AV394" i="3"/>
  <c r="AR394" i="3"/>
  <c r="AN394" i="3"/>
  <c r="AJ394" i="3"/>
  <c r="AF394" i="3"/>
  <c r="AB394" i="3"/>
  <c r="X394" i="3"/>
  <c r="T394" i="3"/>
  <c r="P394" i="3"/>
  <c r="BI394" i="3"/>
  <c r="BE394" i="3"/>
  <c r="BA394" i="3"/>
  <c r="AW394" i="3"/>
  <c r="AS394" i="3"/>
  <c r="AO394" i="3"/>
  <c r="AK394" i="3"/>
  <c r="AG394" i="3"/>
  <c r="AC394" i="3"/>
  <c r="Y394" i="3"/>
  <c r="U394" i="3"/>
  <c r="Q394" i="3"/>
  <c r="BF390" i="3"/>
  <c r="BB390" i="3"/>
  <c r="AX390" i="3"/>
  <c r="AT390" i="3"/>
  <c r="AP390" i="3"/>
  <c r="AL390" i="3"/>
  <c r="AH390" i="3"/>
  <c r="AD390" i="3"/>
  <c r="Z390" i="3"/>
  <c r="V390" i="3"/>
  <c r="R390" i="3"/>
  <c r="N390" i="3"/>
  <c r="BG390" i="3"/>
  <c r="BC390" i="3"/>
  <c r="AY390" i="3"/>
  <c r="AU390" i="3"/>
  <c r="AQ390" i="3"/>
  <c r="AM390" i="3"/>
  <c r="AI390" i="3"/>
  <c r="AE390" i="3"/>
  <c r="AA390" i="3"/>
  <c r="W390" i="3"/>
  <c r="S390" i="3"/>
  <c r="BI398" i="3"/>
  <c r="BE398" i="3"/>
  <c r="BA398" i="3"/>
  <c r="AW398" i="3"/>
  <c r="AS398" i="3"/>
  <c r="AO398" i="3"/>
  <c r="AK398" i="3"/>
  <c r="AG398" i="3"/>
  <c r="AC398" i="3"/>
  <c r="Y398" i="3"/>
  <c r="U398" i="3"/>
  <c r="Q398" i="3"/>
  <c r="M398" i="3"/>
  <c r="BN398" i="3" s="1"/>
  <c r="BF398" i="3"/>
  <c r="BB398" i="3"/>
  <c r="AX398" i="3"/>
  <c r="AT398" i="3"/>
  <c r="AP398" i="3"/>
  <c r="AL398" i="3"/>
  <c r="AH398" i="3"/>
  <c r="AD398" i="3"/>
  <c r="Z398" i="3"/>
  <c r="V398" i="3"/>
  <c r="R398" i="3"/>
  <c r="K311" i="3"/>
  <c r="K310" i="3"/>
  <c r="K309" i="3"/>
  <c r="K307" i="3"/>
  <c r="L308" i="3"/>
  <c r="K302" i="3"/>
  <c r="K291" i="3"/>
  <c r="K274" i="3"/>
  <c r="K313" i="3"/>
  <c r="K312" i="3"/>
  <c r="L307" i="3"/>
  <c r="BH307" i="3" s="1"/>
  <c r="L306" i="3"/>
  <c r="BA306" i="3" s="1"/>
  <c r="L305" i="3"/>
  <c r="M305" i="3" s="1"/>
  <c r="L304" i="3"/>
  <c r="BC304" i="3" s="1"/>
  <c r="L303" i="3"/>
  <c r="AK303" i="3" s="1"/>
  <c r="L301" i="3"/>
  <c r="Z301" i="3" s="1"/>
  <c r="K299" i="3"/>
  <c r="K298" i="3"/>
  <c r="L297" i="3"/>
  <c r="P297" i="3" s="1"/>
  <c r="L296" i="3"/>
  <c r="W296" i="3" s="1"/>
  <c r="L295" i="3"/>
  <c r="L294" i="3"/>
  <c r="P294" i="3" s="1"/>
  <c r="L293" i="3"/>
  <c r="L292" i="3"/>
  <c r="O292" i="3" s="1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L277" i="3"/>
  <c r="O277" i="3" s="1"/>
  <c r="L275" i="3"/>
  <c r="L273" i="3"/>
  <c r="M271" i="3"/>
  <c r="O271" i="3"/>
  <c r="Q271" i="3"/>
  <c r="S271" i="3"/>
  <c r="U271" i="3"/>
  <c r="W271" i="3"/>
  <c r="Y271" i="3"/>
  <c r="AA271" i="3"/>
  <c r="AC271" i="3"/>
  <c r="AE271" i="3"/>
  <c r="AG271" i="3"/>
  <c r="AI271" i="3"/>
  <c r="AK271" i="3"/>
  <c r="AM271" i="3"/>
  <c r="AO271" i="3"/>
  <c r="AQ271" i="3"/>
  <c r="AS271" i="3"/>
  <c r="AU271" i="3"/>
  <c r="AW271" i="3"/>
  <c r="AY271" i="3"/>
  <c r="BA271" i="3"/>
  <c r="BC271" i="3"/>
  <c r="BE271" i="3"/>
  <c r="BG271" i="3"/>
  <c r="BI271" i="3"/>
  <c r="N271" i="3"/>
  <c r="R271" i="3"/>
  <c r="V271" i="3"/>
  <c r="Z271" i="3"/>
  <c r="AD271" i="3"/>
  <c r="AH271" i="3"/>
  <c r="AL271" i="3"/>
  <c r="AP271" i="3"/>
  <c r="AT271" i="3"/>
  <c r="AX271" i="3"/>
  <c r="BB271" i="3"/>
  <c r="BF271" i="3"/>
  <c r="P271" i="3"/>
  <c r="T271" i="3"/>
  <c r="X271" i="3"/>
  <c r="AB271" i="3"/>
  <c r="AF271" i="3"/>
  <c r="AJ271" i="3"/>
  <c r="AN271" i="3"/>
  <c r="AR271" i="3"/>
  <c r="AV271" i="3"/>
  <c r="AZ271" i="3"/>
  <c r="BD271" i="3"/>
  <c r="BH271" i="3"/>
  <c r="AR307" i="3"/>
  <c r="BI306" i="3"/>
  <c r="AS306" i="3"/>
  <c r="AC306" i="3"/>
  <c r="M306" i="3"/>
  <c r="BH305" i="3"/>
  <c r="BD305" i="3"/>
  <c r="AZ305" i="3"/>
  <c r="AV305" i="3"/>
  <c r="AR305" i="3"/>
  <c r="AN305" i="3"/>
  <c r="AJ305" i="3"/>
  <c r="AF305" i="3"/>
  <c r="AB305" i="3"/>
  <c r="X305" i="3"/>
  <c r="T305" i="3"/>
  <c r="P305" i="3"/>
  <c r="AU304" i="3"/>
  <c r="AA304" i="3"/>
  <c r="BI303" i="3"/>
  <c r="BA303" i="3"/>
  <c r="AS303" i="3"/>
  <c r="L313" i="3"/>
  <c r="L312" i="3"/>
  <c r="L311" i="3"/>
  <c r="M311" i="3" s="1"/>
  <c r="L310" i="3"/>
  <c r="L309" i="3"/>
  <c r="N309" i="3" s="1"/>
  <c r="K308" i="3"/>
  <c r="X304" i="3"/>
  <c r="O303" i="3"/>
  <c r="S303" i="3"/>
  <c r="W303" i="3"/>
  <c r="AA303" i="3"/>
  <c r="AE303" i="3"/>
  <c r="N303" i="3"/>
  <c r="R303" i="3"/>
  <c r="V303" i="3"/>
  <c r="Z303" i="3"/>
  <c r="AD303" i="3"/>
  <c r="AH303" i="3"/>
  <c r="AL303" i="3"/>
  <c r="AP303" i="3"/>
  <c r="AT303" i="3"/>
  <c r="AX303" i="3"/>
  <c r="BB303" i="3"/>
  <c r="BF303" i="3"/>
  <c r="L302" i="3"/>
  <c r="R301" i="3"/>
  <c r="AH301" i="3"/>
  <c r="AX301" i="3"/>
  <c r="Q301" i="3"/>
  <c r="AG301" i="3"/>
  <c r="AW301" i="3"/>
  <c r="L300" i="3"/>
  <c r="M300" i="3" s="1"/>
  <c r="L299" i="3"/>
  <c r="L298" i="3"/>
  <c r="N297" i="3"/>
  <c r="R297" i="3"/>
  <c r="V297" i="3"/>
  <c r="Z297" i="3"/>
  <c r="AD297" i="3"/>
  <c r="AF297" i="3"/>
  <c r="AH297" i="3"/>
  <c r="AJ297" i="3"/>
  <c r="AL297" i="3"/>
  <c r="AN297" i="3"/>
  <c r="AP297" i="3"/>
  <c r="AR297" i="3"/>
  <c r="AT297" i="3"/>
  <c r="AV297" i="3"/>
  <c r="AX297" i="3"/>
  <c r="AZ297" i="3"/>
  <c r="BB297" i="3"/>
  <c r="BD297" i="3"/>
  <c r="BF297" i="3"/>
  <c r="BH297" i="3"/>
  <c r="M297" i="3"/>
  <c r="O297" i="3"/>
  <c r="Q297" i="3"/>
  <c r="S297" i="3"/>
  <c r="U297" i="3"/>
  <c r="W297" i="3"/>
  <c r="Y297" i="3"/>
  <c r="AA297" i="3"/>
  <c r="AC297" i="3"/>
  <c r="AE297" i="3"/>
  <c r="AG297" i="3"/>
  <c r="AI297" i="3"/>
  <c r="AK297" i="3"/>
  <c r="AM297" i="3"/>
  <c r="AO297" i="3"/>
  <c r="AQ297" i="3"/>
  <c r="AS297" i="3"/>
  <c r="AU297" i="3"/>
  <c r="AW297" i="3"/>
  <c r="AY297" i="3"/>
  <c r="BA297" i="3"/>
  <c r="BC297" i="3"/>
  <c r="BE297" i="3"/>
  <c r="BG297" i="3"/>
  <c r="BI297" i="3"/>
  <c r="O296" i="3"/>
  <c r="AE296" i="3"/>
  <c r="AU296" i="3"/>
  <c r="N296" i="3"/>
  <c r="AD296" i="3"/>
  <c r="AR296" i="3"/>
  <c r="AZ296" i="3"/>
  <c r="BH296" i="3"/>
  <c r="M295" i="3"/>
  <c r="O295" i="3"/>
  <c r="Q295" i="3"/>
  <c r="S295" i="3"/>
  <c r="U295" i="3"/>
  <c r="W295" i="3"/>
  <c r="Y295" i="3"/>
  <c r="AA295" i="3"/>
  <c r="AC295" i="3"/>
  <c r="AE295" i="3"/>
  <c r="AG295" i="3"/>
  <c r="AI295" i="3"/>
  <c r="AK295" i="3"/>
  <c r="AM295" i="3"/>
  <c r="AO295" i="3"/>
  <c r="AQ295" i="3"/>
  <c r="AS295" i="3"/>
  <c r="AU295" i="3"/>
  <c r="AW295" i="3"/>
  <c r="AY295" i="3"/>
  <c r="BA295" i="3"/>
  <c r="BC295" i="3"/>
  <c r="BE295" i="3"/>
  <c r="BG295" i="3"/>
  <c r="BI295" i="3"/>
  <c r="N295" i="3"/>
  <c r="P295" i="3"/>
  <c r="R295" i="3"/>
  <c r="T295" i="3"/>
  <c r="V295" i="3"/>
  <c r="X295" i="3"/>
  <c r="Z295" i="3"/>
  <c r="AB295" i="3"/>
  <c r="AD295" i="3"/>
  <c r="AF295" i="3"/>
  <c r="AH295" i="3"/>
  <c r="AJ295" i="3"/>
  <c r="AL295" i="3"/>
  <c r="AN295" i="3"/>
  <c r="AP295" i="3"/>
  <c r="AR295" i="3"/>
  <c r="AT295" i="3"/>
  <c r="AV295" i="3"/>
  <c r="AX295" i="3"/>
  <c r="AZ295" i="3"/>
  <c r="BB295" i="3"/>
  <c r="BD295" i="3"/>
  <c r="BF295" i="3"/>
  <c r="BH295" i="3"/>
  <c r="N294" i="3"/>
  <c r="V294" i="3"/>
  <c r="AD294" i="3"/>
  <c r="AL294" i="3"/>
  <c r="AT294" i="3"/>
  <c r="BB294" i="3"/>
  <c r="M294" i="3"/>
  <c r="U294" i="3"/>
  <c r="AC294" i="3"/>
  <c r="AK294" i="3"/>
  <c r="AS294" i="3"/>
  <c r="BA294" i="3"/>
  <c r="BI294" i="3"/>
  <c r="N293" i="3"/>
  <c r="P293" i="3"/>
  <c r="R293" i="3"/>
  <c r="T293" i="3"/>
  <c r="V293" i="3"/>
  <c r="X293" i="3"/>
  <c r="Z293" i="3"/>
  <c r="AB293" i="3"/>
  <c r="AD293" i="3"/>
  <c r="AF293" i="3"/>
  <c r="AH293" i="3"/>
  <c r="AJ293" i="3"/>
  <c r="AL293" i="3"/>
  <c r="AN293" i="3"/>
  <c r="AP293" i="3"/>
  <c r="AR293" i="3"/>
  <c r="AT293" i="3"/>
  <c r="AV293" i="3"/>
  <c r="AX293" i="3"/>
  <c r="AZ293" i="3"/>
  <c r="BB293" i="3"/>
  <c r="BD293" i="3"/>
  <c r="BF293" i="3"/>
  <c r="BH293" i="3"/>
  <c r="M293" i="3"/>
  <c r="O293" i="3"/>
  <c r="Q293" i="3"/>
  <c r="S293" i="3"/>
  <c r="U293" i="3"/>
  <c r="W293" i="3"/>
  <c r="Y293" i="3"/>
  <c r="AA293" i="3"/>
  <c r="AC293" i="3"/>
  <c r="AE293" i="3"/>
  <c r="AG293" i="3"/>
  <c r="AI293" i="3"/>
  <c r="AK293" i="3"/>
  <c r="AM293" i="3"/>
  <c r="AO293" i="3"/>
  <c r="AQ293" i="3"/>
  <c r="AS293" i="3"/>
  <c r="AU293" i="3"/>
  <c r="AW293" i="3"/>
  <c r="AY293" i="3"/>
  <c r="BA293" i="3"/>
  <c r="BC293" i="3"/>
  <c r="BE293" i="3"/>
  <c r="BG293" i="3"/>
  <c r="BI293" i="3"/>
  <c r="M292" i="3"/>
  <c r="U292" i="3"/>
  <c r="AC292" i="3"/>
  <c r="AK292" i="3"/>
  <c r="AS292" i="3"/>
  <c r="AY292" i="3"/>
  <c r="BC292" i="3"/>
  <c r="BG292" i="3"/>
  <c r="N292" i="3"/>
  <c r="R292" i="3"/>
  <c r="V292" i="3"/>
  <c r="Z292" i="3"/>
  <c r="AD292" i="3"/>
  <c r="AH292" i="3"/>
  <c r="AL292" i="3"/>
  <c r="AP292" i="3"/>
  <c r="AT292" i="3"/>
  <c r="AX292" i="3"/>
  <c r="BB292" i="3"/>
  <c r="BF292" i="3"/>
  <c r="L291" i="3"/>
  <c r="M291" i="3" s="1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M277" i="3"/>
  <c r="Q277" i="3"/>
  <c r="U277" i="3"/>
  <c r="Y277" i="3"/>
  <c r="AC277" i="3"/>
  <c r="AG277" i="3"/>
  <c r="AK277" i="3"/>
  <c r="AO277" i="3"/>
  <c r="AS277" i="3"/>
  <c r="AW277" i="3"/>
  <c r="BA277" i="3"/>
  <c r="BE277" i="3"/>
  <c r="BI277" i="3"/>
  <c r="R277" i="3"/>
  <c r="Z277" i="3"/>
  <c r="AH277" i="3"/>
  <c r="AP277" i="3"/>
  <c r="AX277" i="3"/>
  <c r="BF277" i="3"/>
  <c r="T277" i="3"/>
  <c r="AB277" i="3"/>
  <c r="AJ277" i="3"/>
  <c r="AR277" i="3"/>
  <c r="AZ277" i="3"/>
  <c r="BH277" i="3"/>
  <c r="L276" i="3"/>
  <c r="P276" i="3" s="1"/>
  <c r="N275" i="3"/>
  <c r="P275" i="3"/>
  <c r="R275" i="3"/>
  <c r="T275" i="3"/>
  <c r="V275" i="3"/>
  <c r="X275" i="3"/>
  <c r="Z275" i="3"/>
  <c r="AB275" i="3"/>
  <c r="AD275" i="3"/>
  <c r="AF275" i="3"/>
  <c r="AH275" i="3"/>
  <c r="AJ275" i="3"/>
  <c r="AL275" i="3"/>
  <c r="AN275" i="3"/>
  <c r="AP275" i="3"/>
  <c r="AR275" i="3"/>
  <c r="AT275" i="3"/>
  <c r="AV275" i="3"/>
  <c r="AX275" i="3"/>
  <c r="AZ275" i="3"/>
  <c r="BB275" i="3"/>
  <c r="BD275" i="3"/>
  <c r="BF275" i="3"/>
  <c r="BH275" i="3"/>
  <c r="M275" i="3"/>
  <c r="O275" i="3"/>
  <c r="Q275" i="3"/>
  <c r="S275" i="3"/>
  <c r="U275" i="3"/>
  <c r="W275" i="3"/>
  <c r="Y275" i="3"/>
  <c r="AA275" i="3"/>
  <c r="AC275" i="3"/>
  <c r="AE275" i="3"/>
  <c r="AG275" i="3"/>
  <c r="AI275" i="3"/>
  <c r="AK275" i="3"/>
  <c r="AM275" i="3"/>
  <c r="AO275" i="3"/>
  <c r="AQ275" i="3"/>
  <c r="AS275" i="3"/>
  <c r="AU275" i="3"/>
  <c r="AW275" i="3"/>
  <c r="AY275" i="3"/>
  <c r="BA275" i="3"/>
  <c r="BC275" i="3"/>
  <c r="BE275" i="3"/>
  <c r="BG275" i="3"/>
  <c r="BI275" i="3"/>
  <c r="L274" i="3"/>
  <c r="P274" i="3" s="1"/>
  <c r="N273" i="3"/>
  <c r="P273" i="3"/>
  <c r="R273" i="3"/>
  <c r="T273" i="3"/>
  <c r="V273" i="3"/>
  <c r="X273" i="3"/>
  <c r="Z273" i="3"/>
  <c r="AB273" i="3"/>
  <c r="AD273" i="3"/>
  <c r="AF273" i="3"/>
  <c r="AH273" i="3"/>
  <c r="AJ273" i="3"/>
  <c r="AL273" i="3"/>
  <c r="AN273" i="3"/>
  <c r="AP273" i="3"/>
  <c r="AR273" i="3"/>
  <c r="AT273" i="3"/>
  <c r="AV273" i="3"/>
  <c r="AX273" i="3"/>
  <c r="AZ273" i="3"/>
  <c r="BB273" i="3"/>
  <c r="BD273" i="3"/>
  <c r="BF273" i="3"/>
  <c r="BH273" i="3"/>
  <c r="M273" i="3"/>
  <c r="Q273" i="3"/>
  <c r="U273" i="3"/>
  <c r="Y273" i="3"/>
  <c r="AC273" i="3"/>
  <c r="AG273" i="3"/>
  <c r="AK273" i="3"/>
  <c r="AO273" i="3"/>
  <c r="AS273" i="3"/>
  <c r="AW273" i="3"/>
  <c r="BA273" i="3"/>
  <c r="BE273" i="3"/>
  <c r="BI273" i="3"/>
  <c r="O273" i="3"/>
  <c r="S273" i="3"/>
  <c r="W273" i="3"/>
  <c r="AA273" i="3"/>
  <c r="AE273" i="3"/>
  <c r="AI273" i="3"/>
  <c r="AM273" i="3"/>
  <c r="AQ273" i="3"/>
  <c r="AU273" i="3"/>
  <c r="AY273" i="3"/>
  <c r="BC273" i="3"/>
  <c r="BG273" i="3"/>
  <c r="L272" i="3"/>
  <c r="M272" i="3" s="1"/>
  <c r="BI311" i="3"/>
  <c r="BG311" i="3"/>
  <c r="BE311" i="3"/>
  <c r="BC311" i="3"/>
  <c r="BA311" i="3"/>
  <c r="AY311" i="3"/>
  <c r="AW311" i="3"/>
  <c r="AU311" i="3"/>
  <c r="AS311" i="3"/>
  <c r="AQ311" i="3"/>
  <c r="AO311" i="3"/>
  <c r="AM311" i="3"/>
  <c r="AK311" i="3"/>
  <c r="AI311" i="3"/>
  <c r="AG311" i="3"/>
  <c r="AE311" i="3"/>
  <c r="AC311" i="3"/>
  <c r="AA311" i="3"/>
  <c r="Y311" i="3"/>
  <c r="W311" i="3"/>
  <c r="U311" i="3"/>
  <c r="S311" i="3"/>
  <c r="Q311" i="3"/>
  <c r="O311" i="3"/>
  <c r="BH310" i="3"/>
  <c r="BF310" i="3"/>
  <c r="BD310" i="3"/>
  <c r="BB310" i="3"/>
  <c r="AZ310" i="3"/>
  <c r="AX310" i="3"/>
  <c r="AV310" i="3"/>
  <c r="AT310" i="3"/>
  <c r="AR310" i="3"/>
  <c r="AP310" i="3"/>
  <c r="AN310" i="3"/>
  <c r="AL310" i="3"/>
  <c r="AJ310" i="3"/>
  <c r="AH310" i="3"/>
  <c r="AF310" i="3"/>
  <c r="AD310" i="3"/>
  <c r="AB310" i="3"/>
  <c r="Z310" i="3"/>
  <c r="X310" i="3"/>
  <c r="V310" i="3"/>
  <c r="T310" i="3"/>
  <c r="R310" i="3"/>
  <c r="P310" i="3"/>
  <c r="BH309" i="3"/>
  <c r="BF309" i="3"/>
  <c r="BD309" i="3"/>
  <c r="BB309" i="3"/>
  <c r="AZ309" i="3"/>
  <c r="AX309" i="3"/>
  <c r="AV309" i="3"/>
  <c r="AT309" i="3"/>
  <c r="AR309" i="3"/>
  <c r="AP309" i="3"/>
  <c r="AN309" i="3"/>
  <c r="AL309" i="3"/>
  <c r="AJ309" i="3"/>
  <c r="AH309" i="3"/>
  <c r="AF309" i="3"/>
  <c r="AD309" i="3"/>
  <c r="AB309" i="3"/>
  <c r="Z309" i="3"/>
  <c r="X309" i="3"/>
  <c r="V309" i="3"/>
  <c r="T309" i="3"/>
  <c r="R309" i="3"/>
  <c r="P309" i="3"/>
  <c r="BI307" i="3"/>
  <c r="BG307" i="3"/>
  <c r="BE307" i="3"/>
  <c r="BC307" i="3"/>
  <c r="BA307" i="3"/>
  <c r="AY307" i="3"/>
  <c r="AW307" i="3"/>
  <c r="AU307" i="3"/>
  <c r="AS307" i="3"/>
  <c r="AQ307" i="3"/>
  <c r="AO307" i="3"/>
  <c r="AM307" i="3"/>
  <c r="AK307" i="3"/>
  <c r="AI307" i="3"/>
  <c r="AG307" i="3"/>
  <c r="AE307" i="3"/>
  <c r="AC307" i="3"/>
  <c r="AA307" i="3"/>
  <c r="Y307" i="3"/>
  <c r="W307" i="3"/>
  <c r="U307" i="3"/>
  <c r="S307" i="3"/>
  <c r="Q307" i="3"/>
  <c r="O307" i="3"/>
  <c r="BH306" i="3"/>
  <c r="BF306" i="3"/>
  <c r="BD306" i="3"/>
  <c r="BB306" i="3"/>
  <c r="AZ306" i="3"/>
  <c r="AX306" i="3"/>
  <c r="AV306" i="3"/>
  <c r="AT306" i="3"/>
  <c r="AR306" i="3"/>
  <c r="AP306" i="3"/>
  <c r="AN306" i="3"/>
  <c r="AL306" i="3"/>
  <c r="AJ306" i="3"/>
  <c r="AH306" i="3"/>
  <c r="AF306" i="3"/>
  <c r="AD306" i="3"/>
  <c r="AB306" i="3"/>
  <c r="Z306" i="3"/>
  <c r="X306" i="3"/>
  <c r="V306" i="3"/>
  <c r="T306" i="3"/>
  <c r="R306" i="3"/>
  <c r="P306" i="3"/>
  <c r="BI305" i="3"/>
  <c r="BG305" i="3"/>
  <c r="BE305" i="3"/>
  <c r="BC305" i="3"/>
  <c r="BA305" i="3"/>
  <c r="AY305" i="3"/>
  <c r="AW305" i="3"/>
  <c r="AU305" i="3"/>
  <c r="AS305" i="3"/>
  <c r="AQ305" i="3"/>
  <c r="AO305" i="3"/>
  <c r="AM305" i="3"/>
  <c r="AK305" i="3"/>
  <c r="AI305" i="3"/>
  <c r="AG305" i="3"/>
  <c r="AE305" i="3"/>
  <c r="AC305" i="3"/>
  <c r="AA305" i="3"/>
  <c r="Y305" i="3"/>
  <c r="W305" i="3"/>
  <c r="U305" i="3"/>
  <c r="S305" i="3"/>
  <c r="Q305" i="3"/>
  <c r="O305" i="3"/>
  <c r="BH304" i="3"/>
  <c r="BF304" i="3"/>
  <c r="BD304" i="3"/>
  <c r="BB304" i="3"/>
  <c r="AZ304" i="3"/>
  <c r="AX304" i="3"/>
  <c r="AV304" i="3"/>
  <c r="AT304" i="3"/>
  <c r="AR304" i="3"/>
  <c r="AP304" i="3"/>
  <c r="AN304" i="3"/>
  <c r="AL304" i="3"/>
  <c r="AJ304" i="3"/>
  <c r="AG304" i="3"/>
  <c r="AC304" i="3"/>
  <c r="Y304" i="3"/>
  <c r="U304" i="3"/>
  <c r="Q304" i="3"/>
  <c r="M304" i="3"/>
  <c r="BG303" i="3"/>
  <c r="BC303" i="3"/>
  <c r="AY303" i="3"/>
  <c r="AU303" i="3"/>
  <c r="AQ303" i="3"/>
  <c r="AM303" i="3"/>
  <c r="AI303" i="3"/>
  <c r="BK271" i="3"/>
  <c r="BJ271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K197" i="3" l="1"/>
  <c r="L123" i="3"/>
  <c r="L119" i="3"/>
  <c r="BK275" i="3"/>
  <c r="BJ275" i="3"/>
  <c r="BN462" i="3"/>
  <c r="AB297" i="3"/>
  <c r="X297" i="3"/>
  <c r="T297" i="3"/>
  <c r="BH303" i="3"/>
  <c r="BD303" i="3"/>
  <c r="AZ303" i="3"/>
  <c r="AV303" i="3"/>
  <c r="AR303" i="3"/>
  <c r="AN303" i="3"/>
  <c r="AJ303" i="3"/>
  <c r="AF303" i="3"/>
  <c r="AB303" i="3"/>
  <c r="X303" i="3"/>
  <c r="T303" i="3"/>
  <c r="P303" i="3"/>
  <c r="AG303" i="3"/>
  <c r="AC303" i="3"/>
  <c r="Y303" i="3"/>
  <c r="U303" i="3"/>
  <c r="Q303" i="3"/>
  <c r="BJ303" i="3" s="1"/>
  <c r="M303" i="3"/>
  <c r="AO303" i="3"/>
  <c r="AW303" i="3"/>
  <c r="BE303" i="3"/>
  <c r="N305" i="3"/>
  <c r="R305" i="3"/>
  <c r="V305" i="3"/>
  <c r="Z305" i="3"/>
  <c r="BM305" i="3" s="1"/>
  <c r="AD305" i="3"/>
  <c r="AH305" i="3"/>
  <c r="AL305" i="3"/>
  <c r="AP305" i="3"/>
  <c r="AT305" i="3"/>
  <c r="AX305" i="3"/>
  <c r="BB305" i="3"/>
  <c r="BF305" i="3"/>
  <c r="AB307" i="3"/>
  <c r="BN271" i="3"/>
  <c r="AZ307" i="3"/>
  <c r="BJ398" i="3"/>
  <c r="BM390" i="3"/>
  <c r="BL390" i="3"/>
  <c r="BL391" i="3"/>
  <c r="BJ391" i="3"/>
  <c r="BK351" i="3"/>
  <c r="BK327" i="3"/>
  <c r="BM478" i="3"/>
  <c r="BK389" i="3"/>
  <c r="BK385" i="3"/>
  <c r="BK377" i="3"/>
  <c r="BK369" i="3"/>
  <c r="BK361" i="3"/>
  <c r="BK345" i="3"/>
  <c r="BK337" i="3"/>
  <c r="BJ462" i="3"/>
  <c r="BM441" i="3"/>
  <c r="BL441" i="3"/>
  <c r="BK440" i="3"/>
  <c r="BN440" i="3"/>
  <c r="BM439" i="3"/>
  <c r="BL439" i="3"/>
  <c r="BK438" i="3"/>
  <c r="BN438" i="3"/>
  <c r="BJ438" i="3"/>
  <c r="BM432" i="3"/>
  <c r="BL432" i="3"/>
  <c r="BK432" i="3"/>
  <c r="BN431" i="3"/>
  <c r="BK431" i="3"/>
  <c r="BJ430" i="3"/>
  <c r="BM430" i="3"/>
  <c r="BL430" i="3"/>
  <c r="BK420" i="3"/>
  <c r="BN420" i="3"/>
  <c r="BJ420" i="3"/>
  <c r="BM419" i="3"/>
  <c r="BL419" i="3"/>
  <c r="BM418" i="3"/>
  <c r="BK418" i="3"/>
  <c r="BN418" i="3"/>
  <c r="BJ418" i="3"/>
  <c r="BJ412" i="3"/>
  <c r="BL412" i="3"/>
  <c r="BJ411" i="3"/>
  <c r="BN411" i="3"/>
  <c r="BK411" i="3"/>
  <c r="BJ396" i="3"/>
  <c r="BM396" i="3"/>
  <c r="BL396" i="3"/>
  <c r="BN392" i="3"/>
  <c r="BK392" i="3"/>
  <c r="BJ392" i="3"/>
  <c r="BK483" i="3"/>
  <c r="BM483" i="3"/>
  <c r="BL483" i="3"/>
  <c r="BK481" i="3"/>
  <c r="BN481" i="3"/>
  <c r="BM479" i="3"/>
  <c r="BL479" i="3"/>
  <c r="BM476" i="3"/>
  <c r="BJ476" i="3"/>
  <c r="BN476" i="3"/>
  <c r="BK476" i="3"/>
  <c r="BJ472" i="3"/>
  <c r="BK472" i="3"/>
  <c r="BM470" i="3"/>
  <c r="BL470" i="3"/>
  <c r="BJ468" i="3"/>
  <c r="BN468" i="3"/>
  <c r="BK468" i="3"/>
  <c r="BM466" i="3"/>
  <c r="BL466" i="3"/>
  <c r="BJ464" i="3"/>
  <c r="BN464" i="3"/>
  <c r="BK464" i="3"/>
  <c r="BL395" i="3"/>
  <c r="BL456" i="3"/>
  <c r="BK456" i="3"/>
  <c r="BN456" i="3"/>
  <c r="BJ456" i="3"/>
  <c r="BJ448" i="3"/>
  <c r="BM448" i="3"/>
  <c r="BL448" i="3"/>
  <c r="BK397" i="3"/>
  <c r="BN397" i="3"/>
  <c r="BM457" i="3"/>
  <c r="BJ457" i="3"/>
  <c r="BL457" i="3"/>
  <c r="BN449" i="3"/>
  <c r="BK449" i="3"/>
  <c r="BJ454" i="3"/>
  <c r="BM454" i="3"/>
  <c r="BL454" i="3"/>
  <c r="BL446" i="3"/>
  <c r="BN446" i="3"/>
  <c r="BK446" i="3"/>
  <c r="BL393" i="3"/>
  <c r="BJ393" i="3"/>
  <c r="BM393" i="3"/>
  <c r="BN383" i="3"/>
  <c r="BL383" i="3"/>
  <c r="BJ383" i="3"/>
  <c r="BM379" i="3"/>
  <c r="BL379" i="3"/>
  <c r="BK379" i="3"/>
  <c r="BN375" i="3"/>
  <c r="BJ375" i="3"/>
  <c r="BM371" i="3"/>
  <c r="BL371" i="3"/>
  <c r="BK371" i="3"/>
  <c r="BN367" i="3"/>
  <c r="BJ367" i="3"/>
  <c r="BM363" i="3"/>
  <c r="BL363" i="3"/>
  <c r="BK363" i="3"/>
  <c r="BM359" i="3"/>
  <c r="BL359" i="3"/>
  <c r="BJ359" i="3"/>
  <c r="BJ355" i="3"/>
  <c r="BM355" i="3"/>
  <c r="BL355" i="3"/>
  <c r="BM351" i="3"/>
  <c r="BN351" i="3"/>
  <c r="BJ347" i="3"/>
  <c r="BL347" i="3"/>
  <c r="BN343" i="3"/>
  <c r="BJ343" i="3"/>
  <c r="BL339" i="3"/>
  <c r="BM339" i="3"/>
  <c r="BK339" i="3"/>
  <c r="BN335" i="3"/>
  <c r="BJ335" i="3"/>
  <c r="BJ331" i="3"/>
  <c r="BL331" i="3"/>
  <c r="BM327" i="3"/>
  <c r="BN327" i="3"/>
  <c r="BJ323" i="3"/>
  <c r="BL323" i="3"/>
  <c r="BN382" i="3"/>
  <c r="BK382" i="3"/>
  <c r="BJ378" i="3"/>
  <c r="BM378" i="3"/>
  <c r="BL378" i="3"/>
  <c r="BK374" i="3"/>
  <c r="BN374" i="3"/>
  <c r="BJ370" i="3"/>
  <c r="BM370" i="3"/>
  <c r="BL370" i="3"/>
  <c r="BN366" i="3"/>
  <c r="BK366" i="3"/>
  <c r="BJ362" i="3"/>
  <c r="BM362" i="3"/>
  <c r="BL362" i="3"/>
  <c r="BK358" i="3"/>
  <c r="BN358" i="3"/>
  <c r="BN350" i="3"/>
  <c r="BK350" i="3"/>
  <c r="BM350" i="3"/>
  <c r="BL350" i="3"/>
  <c r="BJ350" i="3"/>
  <c r="BN342" i="3"/>
  <c r="BK342" i="3"/>
  <c r="BM338" i="3"/>
  <c r="BL338" i="3"/>
  <c r="BJ338" i="3"/>
  <c r="BN334" i="3"/>
  <c r="BK334" i="3"/>
  <c r="BL326" i="3"/>
  <c r="BN326" i="3"/>
  <c r="BK398" i="3"/>
  <c r="BL398" i="3"/>
  <c r="BK390" i="3"/>
  <c r="BN390" i="3"/>
  <c r="BM394" i="3"/>
  <c r="BM462" i="3"/>
  <c r="BM460" i="3"/>
  <c r="BM458" i="3"/>
  <c r="BM451" i="3"/>
  <c r="BL451" i="3"/>
  <c r="BK443" i="3"/>
  <c r="BN443" i="3"/>
  <c r="BL433" i="3"/>
  <c r="BN425" i="3"/>
  <c r="BK425" i="3"/>
  <c r="BM424" i="3"/>
  <c r="BL424" i="3"/>
  <c r="BK423" i="3"/>
  <c r="BN423" i="3"/>
  <c r="BJ423" i="3"/>
  <c r="BL422" i="3"/>
  <c r="BM416" i="3"/>
  <c r="BK416" i="3"/>
  <c r="BN416" i="3"/>
  <c r="BJ416" i="3"/>
  <c r="BM415" i="3"/>
  <c r="BL415" i="3"/>
  <c r="BM414" i="3"/>
  <c r="BN414" i="3"/>
  <c r="BK414" i="3"/>
  <c r="BM482" i="3"/>
  <c r="BJ482" i="3"/>
  <c r="BN482" i="3"/>
  <c r="BK482" i="3"/>
  <c r="BL482" i="3"/>
  <c r="BL480" i="3"/>
  <c r="BJ478" i="3"/>
  <c r="BN478" i="3"/>
  <c r="BK478" i="3"/>
  <c r="BL478" i="3"/>
  <c r="BM475" i="3"/>
  <c r="BL475" i="3"/>
  <c r="BK473" i="3"/>
  <c r="BN473" i="3"/>
  <c r="BJ473" i="3"/>
  <c r="BM471" i="3"/>
  <c r="BL471" i="3"/>
  <c r="BJ471" i="3"/>
  <c r="BK471" i="3"/>
  <c r="BM469" i="3"/>
  <c r="BL469" i="3"/>
  <c r="BM467" i="3"/>
  <c r="BL467" i="3"/>
  <c r="BJ467" i="3"/>
  <c r="BK467" i="3"/>
  <c r="BN465" i="3"/>
  <c r="BN395" i="3"/>
  <c r="BK395" i="3"/>
  <c r="BM395" i="3"/>
  <c r="BM391" i="3"/>
  <c r="BN452" i="3"/>
  <c r="BJ452" i="3"/>
  <c r="BL444" i="3"/>
  <c r="BM444" i="3"/>
  <c r="BN389" i="3"/>
  <c r="BM453" i="3"/>
  <c r="BJ453" i="3"/>
  <c r="BL453" i="3"/>
  <c r="BK445" i="3"/>
  <c r="BN445" i="3"/>
  <c r="BJ445" i="3"/>
  <c r="BJ450" i="3"/>
  <c r="BM450" i="3"/>
  <c r="BN442" i="3"/>
  <c r="BK442" i="3"/>
  <c r="BJ442" i="3"/>
  <c r="BN387" i="3"/>
  <c r="BK387" i="3"/>
  <c r="BN385" i="3"/>
  <c r="BJ381" i="3"/>
  <c r="BM381" i="3"/>
  <c r="BL381" i="3"/>
  <c r="BN377" i="3"/>
  <c r="BJ373" i="3"/>
  <c r="BM373" i="3"/>
  <c r="BL373" i="3"/>
  <c r="BN369" i="3"/>
  <c r="BJ365" i="3"/>
  <c r="BM365" i="3"/>
  <c r="BL365" i="3"/>
  <c r="BN361" i="3"/>
  <c r="BJ357" i="3"/>
  <c r="BM357" i="3"/>
  <c r="BL357" i="3"/>
  <c r="BN353" i="3"/>
  <c r="BJ353" i="3"/>
  <c r="BL349" i="3"/>
  <c r="BM349" i="3"/>
  <c r="BK349" i="3"/>
  <c r="BM345" i="3"/>
  <c r="BN345" i="3"/>
  <c r="BJ341" i="3"/>
  <c r="BL341" i="3"/>
  <c r="BM337" i="3"/>
  <c r="BN337" i="3"/>
  <c r="BM333" i="3"/>
  <c r="BN333" i="3"/>
  <c r="BN329" i="3"/>
  <c r="BJ329" i="3"/>
  <c r="BL325" i="3"/>
  <c r="BM325" i="3"/>
  <c r="BK325" i="3"/>
  <c r="BK388" i="3"/>
  <c r="BN388" i="3"/>
  <c r="BJ388" i="3"/>
  <c r="BJ386" i="3"/>
  <c r="BM386" i="3"/>
  <c r="BL386" i="3"/>
  <c r="BN384" i="3"/>
  <c r="BK384" i="3"/>
  <c r="BJ384" i="3"/>
  <c r="BM380" i="3"/>
  <c r="BL380" i="3"/>
  <c r="BK376" i="3"/>
  <c r="BN376" i="3"/>
  <c r="BJ376" i="3"/>
  <c r="BM372" i="3"/>
  <c r="BL372" i="3"/>
  <c r="BN368" i="3"/>
  <c r="BK368" i="3"/>
  <c r="BJ368" i="3"/>
  <c r="BM364" i="3"/>
  <c r="BL364" i="3"/>
  <c r="BK360" i="3"/>
  <c r="BN360" i="3"/>
  <c r="BM356" i="3"/>
  <c r="BL356" i="3"/>
  <c r="BN352" i="3"/>
  <c r="BK352" i="3"/>
  <c r="BM348" i="3"/>
  <c r="BL348" i="3"/>
  <c r="BJ348" i="3"/>
  <c r="BN344" i="3"/>
  <c r="BK344" i="3"/>
  <c r="BM344" i="3"/>
  <c r="BL344" i="3"/>
  <c r="BJ344" i="3"/>
  <c r="BN336" i="3"/>
  <c r="BK336" i="3"/>
  <c r="BM336" i="3"/>
  <c r="BL336" i="3"/>
  <c r="BJ336" i="3"/>
  <c r="BM332" i="3"/>
  <c r="BL332" i="3"/>
  <c r="BJ332" i="3"/>
  <c r="BN328" i="3"/>
  <c r="BK328" i="3"/>
  <c r="BM324" i="3"/>
  <c r="BL324" i="3"/>
  <c r="BJ324" i="3"/>
  <c r="BN318" i="3"/>
  <c r="BM318" i="3"/>
  <c r="BL318" i="3"/>
  <c r="BJ318" i="3"/>
  <c r="BJ273" i="3"/>
  <c r="BK273" i="3"/>
  <c r="BD277" i="3"/>
  <c r="AV277" i="3"/>
  <c r="AN277" i="3"/>
  <c r="AF277" i="3"/>
  <c r="X277" i="3"/>
  <c r="P277" i="3"/>
  <c r="BB277" i="3"/>
  <c r="AT277" i="3"/>
  <c r="AL277" i="3"/>
  <c r="AD277" i="3"/>
  <c r="V277" i="3"/>
  <c r="N277" i="3"/>
  <c r="BG277" i="3"/>
  <c r="BC277" i="3"/>
  <c r="AY277" i="3"/>
  <c r="AU277" i="3"/>
  <c r="AQ277" i="3"/>
  <c r="AM277" i="3"/>
  <c r="AI277" i="3"/>
  <c r="AE277" i="3"/>
  <c r="AA277" i="3"/>
  <c r="W277" i="3"/>
  <c r="S277" i="3"/>
  <c r="BK277" i="3" s="1"/>
  <c r="BH292" i="3"/>
  <c r="BD292" i="3"/>
  <c r="AZ292" i="3"/>
  <c r="AV292" i="3"/>
  <c r="AR292" i="3"/>
  <c r="AN292" i="3"/>
  <c r="AJ292" i="3"/>
  <c r="AF292" i="3"/>
  <c r="AB292" i="3"/>
  <c r="X292" i="3"/>
  <c r="T292" i="3"/>
  <c r="P292" i="3"/>
  <c r="BK292" i="3" s="1"/>
  <c r="BI292" i="3"/>
  <c r="BE292" i="3"/>
  <c r="BA292" i="3"/>
  <c r="AW292" i="3"/>
  <c r="AO292" i="3"/>
  <c r="AG292" i="3"/>
  <c r="Y292" i="3"/>
  <c r="Q292" i="3"/>
  <c r="BJ292" i="3" s="1"/>
  <c r="BE294" i="3"/>
  <c r="AW294" i="3"/>
  <c r="AO294" i="3"/>
  <c r="AG294" i="3"/>
  <c r="Y294" i="3"/>
  <c r="Q294" i="3"/>
  <c r="BF294" i="3"/>
  <c r="AX294" i="3"/>
  <c r="AP294" i="3"/>
  <c r="AH294" i="3"/>
  <c r="Z294" i="3"/>
  <c r="R294" i="3"/>
  <c r="BD296" i="3"/>
  <c r="AV296" i="3"/>
  <c r="AL296" i="3"/>
  <c r="V296" i="3"/>
  <c r="BC296" i="3"/>
  <c r="AM296" i="3"/>
  <c r="BE301" i="3"/>
  <c r="AO301" i="3"/>
  <c r="Y301" i="3"/>
  <c r="BF301" i="3"/>
  <c r="AP301" i="3"/>
  <c r="AF304" i="3"/>
  <c r="P304" i="3"/>
  <c r="AM304" i="3"/>
  <c r="U306" i="3"/>
  <c r="AK306" i="3"/>
  <c r="T307" i="3"/>
  <c r="AJ307" i="3"/>
  <c r="BJ390" i="3"/>
  <c r="BK394" i="3"/>
  <c r="BK441" i="3"/>
  <c r="BN441" i="3"/>
  <c r="BJ441" i="3"/>
  <c r="BJ440" i="3"/>
  <c r="BM440" i="3"/>
  <c r="BL440" i="3"/>
  <c r="BK439" i="3"/>
  <c r="BN439" i="3"/>
  <c r="BJ439" i="3"/>
  <c r="BM438" i="3"/>
  <c r="BL438" i="3"/>
  <c r="BN432" i="3"/>
  <c r="BJ432" i="3"/>
  <c r="BJ431" i="3"/>
  <c r="BM431" i="3"/>
  <c r="BL431" i="3"/>
  <c r="BK430" i="3"/>
  <c r="BN430" i="3"/>
  <c r="BM420" i="3"/>
  <c r="BL420" i="3"/>
  <c r="BK419" i="3"/>
  <c r="BN419" i="3"/>
  <c r="BJ419" i="3"/>
  <c r="BL418" i="3"/>
  <c r="BM412" i="3"/>
  <c r="BK412" i="3"/>
  <c r="BN412" i="3"/>
  <c r="BM411" i="3"/>
  <c r="BL411" i="3"/>
  <c r="BN396" i="3"/>
  <c r="BK396" i="3"/>
  <c r="BM392" i="3"/>
  <c r="BL392" i="3"/>
  <c r="BJ483" i="3"/>
  <c r="BN483" i="3"/>
  <c r="BM481" i="3"/>
  <c r="BL481" i="3"/>
  <c r="BJ481" i="3"/>
  <c r="BJ479" i="3"/>
  <c r="BK479" i="3"/>
  <c r="BN479" i="3"/>
  <c r="BL476" i="3"/>
  <c r="BM474" i="3"/>
  <c r="BJ474" i="3"/>
  <c r="BN474" i="3"/>
  <c r="BK474" i="3"/>
  <c r="BL474" i="3"/>
  <c r="BN472" i="3"/>
  <c r="BM472" i="3"/>
  <c r="BL472" i="3"/>
  <c r="BJ470" i="3"/>
  <c r="BN470" i="3"/>
  <c r="BK470" i="3"/>
  <c r="BM468" i="3"/>
  <c r="BL468" i="3"/>
  <c r="BJ466" i="3"/>
  <c r="BN466" i="3"/>
  <c r="BK466" i="3"/>
  <c r="BM464" i="3"/>
  <c r="BL464" i="3"/>
  <c r="BN391" i="3"/>
  <c r="BM456" i="3"/>
  <c r="BK448" i="3"/>
  <c r="BN448" i="3"/>
  <c r="BJ397" i="3"/>
  <c r="BM397" i="3"/>
  <c r="BL397" i="3"/>
  <c r="BN457" i="3"/>
  <c r="BK457" i="3"/>
  <c r="BM449" i="3"/>
  <c r="BJ449" i="3"/>
  <c r="BL449" i="3"/>
  <c r="BN454" i="3"/>
  <c r="BK454" i="3"/>
  <c r="BJ446" i="3"/>
  <c r="BM446" i="3"/>
  <c r="BK393" i="3"/>
  <c r="BN393" i="3"/>
  <c r="BM383" i="3"/>
  <c r="BK383" i="3"/>
  <c r="BN379" i="3"/>
  <c r="BJ379" i="3"/>
  <c r="BM375" i="3"/>
  <c r="BL375" i="3"/>
  <c r="BK375" i="3"/>
  <c r="BN371" i="3"/>
  <c r="BJ371" i="3"/>
  <c r="BM367" i="3"/>
  <c r="BL367" i="3"/>
  <c r="BK367" i="3"/>
  <c r="BN363" i="3"/>
  <c r="BJ363" i="3"/>
  <c r="BN359" i="3"/>
  <c r="BK359" i="3"/>
  <c r="BN355" i="3"/>
  <c r="BK355" i="3"/>
  <c r="BJ351" i="3"/>
  <c r="BL351" i="3"/>
  <c r="BM347" i="3"/>
  <c r="BK347" i="3"/>
  <c r="BN347" i="3"/>
  <c r="BL343" i="3"/>
  <c r="BM343" i="3"/>
  <c r="BK343" i="3"/>
  <c r="BN339" i="3"/>
  <c r="BJ339" i="3"/>
  <c r="BL335" i="3"/>
  <c r="BM335" i="3"/>
  <c r="BK335" i="3"/>
  <c r="BM331" i="3"/>
  <c r="BK331" i="3"/>
  <c r="BN331" i="3"/>
  <c r="BJ327" i="3"/>
  <c r="BL327" i="3"/>
  <c r="BM323" i="3"/>
  <c r="BK323" i="3"/>
  <c r="BN323" i="3"/>
  <c r="BJ382" i="3"/>
  <c r="BM382" i="3"/>
  <c r="BL382" i="3"/>
  <c r="BN378" i="3"/>
  <c r="BK378" i="3"/>
  <c r="BJ374" i="3"/>
  <c r="BM374" i="3"/>
  <c r="BL374" i="3"/>
  <c r="BK370" i="3"/>
  <c r="BN370" i="3"/>
  <c r="BJ366" i="3"/>
  <c r="BM366" i="3"/>
  <c r="BL366" i="3"/>
  <c r="BN362" i="3"/>
  <c r="BK362" i="3"/>
  <c r="BJ358" i="3"/>
  <c r="BM358" i="3"/>
  <c r="BL358" i="3"/>
  <c r="BN354" i="3"/>
  <c r="BK354" i="3"/>
  <c r="BM354" i="3"/>
  <c r="BL354" i="3"/>
  <c r="BJ354" i="3"/>
  <c r="BM346" i="3"/>
  <c r="BL346" i="3"/>
  <c r="BJ346" i="3"/>
  <c r="BN346" i="3"/>
  <c r="BK346" i="3"/>
  <c r="BM342" i="3"/>
  <c r="BL342" i="3"/>
  <c r="BJ342" i="3"/>
  <c r="BN338" i="3"/>
  <c r="BK338" i="3"/>
  <c r="BM334" i="3"/>
  <c r="BL334" i="3"/>
  <c r="BJ334" i="3"/>
  <c r="BN330" i="3"/>
  <c r="BK330" i="3"/>
  <c r="BM330" i="3"/>
  <c r="BL330" i="3"/>
  <c r="BJ330" i="3"/>
  <c r="BK326" i="3"/>
  <c r="BM326" i="3"/>
  <c r="BJ326" i="3"/>
  <c r="BN322" i="3"/>
  <c r="BK322" i="3"/>
  <c r="BM322" i="3"/>
  <c r="BL322" i="3"/>
  <c r="BJ322" i="3"/>
  <c r="BM398" i="3"/>
  <c r="BL394" i="3"/>
  <c r="BJ394" i="3"/>
  <c r="BL462" i="3"/>
  <c r="BL460" i="3"/>
  <c r="BJ460" i="3"/>
  <c r="BL458" i="3"/>
  <c r="BJ458" i="3"/>
  <c r="BK451" i="3"/>
  <c r="BN451" i="3"/>
  <c r="BJ451" i="3"/>
  <c r="BJ443" i="3"/>
  <c r="BM443" i="3"/>
  <c r="BL443" i="3"/>
  <c r="BK433" i="3"/>
  <c r="BN433" i="3"/>
  <c r="BM433" i="3"/>
  <c r="BJ433" i="3"/>
  <c r="BJ425" i="3"/>
  <c r="BM425" i="3"/>
  <c r="BL425" i="3"/>
  <c r="BK424" i="3"/>
  <c r="BN424" i="3"/>
  <c r="BJ424" i="3"/>
  <c r="BM423" i="3"/>
  <c r="BL423" i="3"/>
  <c r="BM422" i="3"/>
  <c r="BK422" i="3"/>
  <c r="BN422" i="3"/>
  <c r="BJ422" i="3"/>
  <c r="BL416" i="3"/>
  <c r="BJ415" i="3"/>
  <c r="BN415" i="3"/>
  <c r="BK415" i="3"/>
  <c r="BJ414" i="3"/>
  <c r="BL414" i="3"/>
  <c r="BM480" i="3"/>
  <c r="BJ480" i="3"/>
  <c r="BN480" i="3"/>
  <c r="BK480" i="3"/>
  <c r="BJ475" i="3"/>
  <c r="BK475" i="3"/>
  <c r="BN475" i="3"/>
  <c r="BM473" i="3"/>
  <c r="BL473" i="3"/>
  <c r="BN471" i="3"/>
  <c r="BN469" i="3"/>
  <c r="BJ469" i="3"/>
  <c r="BK469" i="3"/>
  <c r="BN467" i="3"/>
  <c r="BM465" i="3"/>
  <c r="BL465" i="3"/>
  <c r="BJ465" i="3"/>
  <c r="BK465" i="3"/>
  <c r="BJ395" i="3"/>
  <c r="BK391" i="3"/>
  <c r="BL452" i="3"/>
  <c r="BM452" i="3"/>
  <c r="BK452" i="3"/>
  <c r="BK444" i="3"/>
  <c r="BN444" i="3"/>
  <c r="BJ444" i="3"/>
  <c r="BL389" i="3"/>
  <c r="BJ389" i="3"/>
  <c r="BM389" i="3"/>
  <c r="BK453" i="3"/>
  <c r="BN453" i="3"/>
  <c r="BM445" i="3"/>
  <c r="BL445" i="3"/>
  <c r="BL450" i="3"/>
  <c r="BK450" i="3"/>
  <c r="BN450" i="3"/>
  <c r="BM442" i="3"/>
  <c r="BL442" i="3"/>
  <c r="BM387" i="3"/>
  <c r="BL387" i="3"/>
  <c r="BJ387" i="3"/>
  <c r="BL385" i="3"/>
  <c r="BJ385" i="3"/>
  <c r="BM385" i="3"/>
  <c r="BK381" i="3"/>
  <c r="BN381" i="3"/>
  <c r="BJ377" i="3"/>
  <c r="BM377" i="3"/>
  <c r="BL377" i="3"/>
  <c r="BK373" i="3"/>
  <c r="BN373" i="3"/>
  <c r="BJ369" i="3"/>
  <c r="BM369" i="3"/>
  <c r="BL369" i="3"/>
  <c r="BK365" i="3"/>
  <c r="BN365" i="3"/>
  <c r="BJ361" i="3"/>
  <c r="BM361" i="3"/>
  <c r="BL361" i="3"/>
  <c r="BK357" i="3"/>
  <c r="BN357" i="3"/>
  <c r="BL353" i="3"/>
  <c r="BM353" i="3"/>
  <c r="BK353" i="3"/>
  <c r="BN349" i="3"/>
  <c r="BJ349" i="3"/>
  <c r="BJ345" i="3"/>
  <c r="BL345" i="3"/>
  <c r="BM341" i="3"/>
  <c r="BK341" i="3"/>
  <c r="BN341" i="3"/>
  <c r="BJ337" i="3"/>
  <c r="BL337" i="3"/>
  <c r="BK333" i="3"/>
  <c r="BL333" i="3"/>
  <c r="BJ333" i="3"/>
  <c r="BL329" i="3"/>
  <c r="BM329" i="3"/>
  <c r="BK329" i="3"/>
  <c r="BN325" i="3"/>
  <c r="BJ325" i="3"/>
  <c r="BM388" i="3"/>
  <c r="BL388" i="3"/>
  <c r="BK386" i="3"/>
  <c r="BN386" i="3"/>
  <c r="BM384" i="3"/>
  <c r="BL384" i="3"/>
  <c r="BK380" i="3"/>
  <c r="BN380" i="3"/>
  <c r="BJ380" i="3"/>
  <c r="BM376" i="3"/>
  <c r="BL376" i="3"/>
  <c r="BK372" i="3"/>
  <c r="BN372" i="3"/>
  <c r="BJ372" i="3"/>
  <c r="BM368" i="3"/>
  <c r="BL368" i="3"/>
  <c r="BK364" i="3"/>
  <c r="BN364" i="3"/>
  <c r="BJ364" i="3"/>
  <c r="BJ360" i="3"/>
  <c r="BM360" i="3"/>
  <c r="BL360" i="3"/>
  <c r="BN356" i="3"/>
  <c r="BK356" i="3"/>
  <c r="BJ356" i="3"/>
  <c r="BM352" i="3"/>
  <c r="BL352" i="3"/>
  <c r="BJ352" i="3"/>
  <c r="BN348" i="3"/>
  <c r="BK348" i="3"/>
  <c r="BN340" i="3"/>
  <c r="BK340" i="3"/>
  <c r="BM340" i="3"/>
  <c r="BL340" i="3"/>
  <c r="BJ340" i="3"/>
  <c r="BN332" i="3"/>
  <c r="BK332" i="3"/>
  <c r="BM328" i="3"/>
  <c r="BL328" i="3"/>
  <c r="BJ328" i="3"/>
  <c r="BN324" i="3"/>
  <c r="BK324" i="3"/>
  <c r="BK318" i="3"/>
  <c r="BN460" i="3"/>
  <c r="BN458" i="3"/>
  <c r="BN394" i="3"/>
  <c r="L191" i="3"/>
  <c r="L187" i="3"/>
  <c r="L155" i="3"/>
  <c r="L151" i="3"/>
  <c r="M296" i="3"/>
  <c r="BK296" i="3" s="1"/>
  <c r="Q296" i="3"/>
  <c r="U296" i="3"/>
  <c r="Y296" i="3"/>
  <c r="AC296" i="3"/>
  <c r="AG296" i="3"/>
  <c r="AK296" i="3"/>
  <c r="AO296" i="3"/>
  <c r="AS296" i="3"/>
  <c r="AW296" i="3"/>
  <c r="BA296" i="3"/>
  <c r="BE296" i="3"/>
  <c r="BI296" i="3"/>
  <c r="P296" i="3"/>
  <c r="T296" i="3"/>
  <c r="X296" i="3"/>
  <c r="AB296" i="3"/>
  <c r="AF296" i="3"/>
  <c r="AJ296" i="3"/>
  <c r="AN296" i="3"/>
  <c r="P301" i="3"/>
  <c r="T301" i="3"/>
  <c r="X301" i="3"/>
  <c r="AB301" i="3"/>
  <c r="AF301" i="3"/>
  <c r="AJ301" i="3"/>
  <c r="AN301" i="3"/>
  <c r="AR301" i="3"/>
  <c r="AV301" i="3"/>
  <c r="AZ301" i="3"/>
  <c r="BD301" i="3"/>
  <c r="BH301" i="3"/>
  <c r="O301" i="3"/>
  <c r="BN301" i="3" s="1"/>
  <c r="S301" i="3"/>
  <c r="W301" i="3"/>
  <c r="BJ301" i="3" s="1"/>
  <c r="AA301" i="3"/>
  <c r="AE301" i="3"/>
  <c r="AI301" i="3"/>
  <c r="AM301" i="3"/>
  <c r="AQ301" i="3"/>
  <c r="AU301" i="3"/>
  <c r="AY301" i="3"/>
  <c r="BC301" i="3"/>
  <c r="BG301" i="3"/>
  <c r="O304" i="3"/>
  <c r="BL304" i="3" s="1"/>
  <c r="BI304" i="3"/>
  <c r="BE304" i="3"/>
  <c r="BA304" i="3"/>
  <c r="AW304" i="3"/>
  <c r="AS304" i="3"/>
  <c r="AO304" i="3"/>
  <c r="AK304" i="3"/>
  <c r="AE304" i="3"/>
  <c r="W304" i="3"/>
  <c r="N304" i="3"/>
  <c r="BN304" i="3" s="1"/>
  <c r="R304" i="3"/>
  <c r="V304" i="3"/>
  <c r="Z304" i="3"/>
  <c r="AD304" i="3"/>
  <c r="AH304" i="3"/>
  <c r="N306" i="3"/>
  <c r="BN306" i="3" s="1"/>
  <c r="BG306" i="3"/>
  <c r="BC306" i="3"/>
  <c r="AY306" i="3"/>
  <c r="AU306" i="3"/>
  <c r="AQ306" i="3"/>
  <c r="AM306" i="3"/>
  <c r="AI306" i="3"/>
  <c r="AE306" i="3"/>
  <c r="AA306" i="3"/>
  <c r="W306" i="3"/>
  <c r="S306" i="3"/>
  <c r="O306" i="3"/>
  <c r="BF307" i="3"/>
  <c r="BB307" i="3"/>
  <c r="AX307" i="3"/>
  <c r="AT307" i="3"/>
  <c r="BL307" i="3" s="1"/>
  <c r="AP307" i="3"/>
  <c r="AL307" i="3"/>
  <c r="AH307" i="3"/>
  <c r="AD307" i="3"/>
  <c r="Z307" i="3"/>
  <c r="V307" i="3"/>
  <c r="R307" i="3"/>
  <c r="N307" i="3"/>
  <c r="K267" i="3"/>
  <c r="K266" i="3"/>
  <c r="L265" i="3"/>
  <c r="L135" i="3"/>
  <c r="AU292" i="3"/>
  <c r="AQ292" i="3"/>
  <c r="AM292" i="3"/>
  <c r="AI292" i="3"/>
  <c r="AE292" i="3"/>
  <c r="AA292" i="3"/>
  <c r="W292" i="3"/>
  <c r="S292" i="3"/>
  <c r="BG294" i="3"/>
  <c r="BC294" i="3"/>
  <c r="AY294" i="3"/>
  <c r="AU294" i="3"/>
  <c r="AQ294" i="3"/>
  <c r="AM294" i="3"/>
  <c r="AI294" i="3"/>
  <c r="AE294" i="3"/>
  <c r="AA294" i="3"/>
  <c r="W294" i="3"/>
  <c r="S294" i="3"/>
  <c r="BK294" i="3" s="1"/>
  <c r="O294" i="3"/>
  <c r="BH294" i="3"/>
  <c r="BD294" i="3"/>
  <c r="AZ294" i="3"/>
  <c r="AV294" i="3"/>
  <c r="AR294" i="3"/>
  <c r="AN294" i="3"/>
  <c r="AJ294" i="3"/>
  <c r="AF294" i="3"/>
  <c r="AB294" i="3"/>
  <c r="X294" i="3"/>
  <c r="T294" i="3"/>
  <c r="BJ294" i="3" s="1"/>
  <c r="BF296" i="3"/>
  <c r="BB296" i="3"/>
  <c r="AX296" i="3"/>
  <c r="AT296" i="3"/>
  <c r="AP296" i="3"/>
  <c r="AH296" i="3"/>
  <c r="Z296" i="3"/>
  <c r="R296" i="3"/>
  <c r="BG296" i="3"/>
  <c r="AY296" i="3"/>
  <c r="AQ296" i="3"/>
  <c r="AI296" i="3"/>
  <c r="AA296" i="3"/>
  <c r="S296" i="3"/>
  <c r="BI301" i="3"/>
  <c r="BA301" i="3"/>
  <c r="AS301" i="3"/>
  <c r="AK301" i="3"/>
  <c r="AC301" i="3"/>
  <c r="U301" i="3"/>
  <c r="M301" i="3"/>
  <c r="BB301" i="3"/>
  <c r="AT301" i="3"/>
  <c r="AL301" i="3"/>
  <c r="AD301" i="3"/>
  <c r="V301" i="3"/>
  <c r="N301" i="3"/>
  <c r="AB304" i="3"/>
  <c r="T304" i="3"/>
  <c r="BG310" i="3"/>
  <c r="S304" i="3"/>
  <c r="AI304" i="3"/>
  <c r="AQ304" i="3"/>
  <c r="AY304" i="3"/>
  <c r="BG304" i="3"/>
  <c r="Q306" i="3"/>
  <c r="Y306" i="3"/>
  <c r="AG306" i="3"/>
  <c r="AO306" i="3"/>
  <c r="AW306" i="3"/>
  <c r="BE306" i="3"/>
  <c r="P307" i="3"/>
  <c r="X307" i="3"/>
  <c r="AF307" i="3"/>
  <c r="AN307" i="3"/>
  <c r="AV307" i="3"/>
  <c r="BD307" i="3"/>
  <c r="P302" i="3"/>
  <c r="M307" i="3"/>
  <c r="L263" i="3"/>
  <c r="K263" i="3"/>
  <c r="L259" i="3"/>
  <c r="L202" i="3"/>
  <c r="L195" i="3"/>
  <c r="L190" i="3"/>
  <c r="L188" i="3"/>
  <c r="L181" i="3"/>
  <c r="L167" i="3"/>
  <c r="L143" i="3"/>
  <c r="L141" i="3"/>
  <c r="L138" i="3"/>
  <c r="L136" i="3"/>
  <c r="L127" i="3"/>
  <c r="L125" i="3"/>
  <c r="L122" i="3"/>
  <c r="L120" i="3"/>
  <c r="K116" i="3"/>
  <c r="BN305" i="3"/>
  <c r="BM277" i="3"/>
  <c r="BL292" i="3"/>
  <c r="BJ295" i="3"/>
  <c r="BK295" i="3"/>
  <c r="BL296" i="3"/>
  <c r="BK303" i="3"/>
  <c r="M308" i="3"/>
  <c r="O308" i="3"/>
  <c r="Q308" i="3"/>
  <c r="S308" i="3"/>
  <c r="U308" i="3"/>
  <c r="W308" i="3"/>
  <c r="Y308" i="3"/>
  <c r="AA308" i="3"/>
  <c r="AC308" i="3"/>
  <c r="AE308" i="3"/>
  <c r="AG308" i="3"/>
  <c r="AI308" i="3"/>
  <c r="AK308" i="3"/>
  <c r="AM308" i="3"/>
  <c r="AO308" i="3"/>
  <c r="AQ308" i="3"/>
  <c r="AS308" i="3"/>
  <c r="AU308" i="3"/>
  <c r="AW308" i="3"/>
  <c r="AY308" i="3"/>
  <c r="BA308" i="3"/>
  <c r="BC308" i="3"/>
  <c r="BE308" i="3"/>
  <c r="BG308" i="3"/>
  <c r="BI308" i="3"/>
  <c r="N308" i="3"/>
  <c r="P308" i="3"/>
  <c r="R308" i="3"/>
  <c r="T308" i="3"/>
  <c r="V308" i="3"/>
  <c r="X308" i="3"/>
  <c r="Z308" i="3"/>
  <c r="AB308" i="3"/>
  <c r="AD308" i="3"/>
  <c r="AF308" i="3"/>
  <c r="AH308" i="3"/>
  <c r="AJ308" i="3"/>
  <c r="AL308" i="3"/>
  <c r="AN308" i="3"/>
  <c r="AP308" i="3"/>
  <c r="AR308" i="3"/>
  <c r="AT308" i="3"/>
  <c r="AV308" i="3"/>
  <c r="AX308" i="3"/>
  <c r="AZ308" i="3"/>
  <c r="BB308" i="3"/>
  <c r="BD308" i="3"/>
  <c r="BF308" i="3"/>
  <c r="BH308" i="3"/>
  <c r="BK306" i="3"/>
  <c r="BJ307" i="3"/>
  <c r="O309" i="3"/>
  <c r="S309" i="3"/>
  <c r="W309" i="3"/>
  <c r="AA309" i="3"/>
  <c r="AE309" i="3"/>
  <c r="AI309" i="3"/>
  <c r="AM309" i="3"/>
  <c r="AQ309" i="3"/>
  <c r="AU309" i="3"/>
  <c r="AY309" i="3"/>
  <c r="BC309" i="3"/>
  <c r="BG309" i="3"/>
  <c r="M310" i="3"/>
  <c r="Q310" i="3"/>
  <c r="U310" i="3"/>
  <c r="Y310" i="3"/>
  <c r="AC310" i="3"/>
  <c r="AG310" i="3"/>
  <c r="AK310" i="3"/>
  <c r="AO310" i="3"/>
  <c r="AS310" i="3"/>
  <c r="AW310" i="3"/>
  <c r="BA310" i="3"/>
  <c r="BE310" i="3"/>
  <c r="BI310" i="3"/>
  <c r="P311" i="3"/>
  <c r="T311" i="3"/>
  <c r="X311" i="3"/>
  <c r="AB311" i="3"/>
  <c r="AF311" i="3"/>
  <c r="AJ311" i="3"/>
  <c r="AN311" i="3"/>
  <c r="AR311" i="3"/>
  <c r="AV311" i="3"/>
  <c r="AZ311" i="3"/>
  <c r="BD311" i="3"/>
  <c r="BH311" i="3"/>
  <c r="BL271" i="3"/>
  <c r="N279" i="3"/>
  <c r="P279" i="3"/>
  <c r="R279" i="3"/>
  <c r="T279" i="3"/>
  <c r="V279" i="3"/>
  <c r="X279" i="3"/>
  <c r="Z279" i="3"/>
  <c r="AB279" i="3"/>
  <c r="AD279" i="3"/>
  <c r="AF279" i="3"/>
  <c r="AH279" i="3"/>
  <c r="AJ279" i="3"/>
  <c r="AL279" i="3"/>
  <c r="AN279" i="3"/>
  <c r="AP279" i="3"/>
  <c r="AR279" i="3"/>
  <c r="AT279" i="3"/>
  <c r="AV279" i="3"/>
  <c r="AX279" i="3"/>
  <c r="AZ279" i="3"/>
  <c r="BB279" i="3"/>
  <c r="BD279" i="3"/>
  <c r="BF279" i="3"/>
  <c r="BH279" i="3"/>
  <c r="M279" i="3"/>
  <c r="O279" i="3"/>
  <c r="Q279" i="3"/>
  <c r="S279" i="3"/>
  <c r="U279" i="3"/>
  <c r="W279" i="3"/>
  <c r="Y279" i="3"/>
  <c r="AA279" i="3"/>
  <c r="AC279" i="3"/>
  <c r="AE279" i="3"/>
  <c r="AG279" i="3"/>
  <c r="AI279" i="3"/>
  <c r="AK279" i="3"/>
  <c r="AM279" i="3"/>
  <c r="AO279" i="3"/>
  <c r="AQ279" i="3"/>
  <c r="AS279" i="3"/>
  <c r="AU279" i="3"/>
  <c r="AW279" i="3"/>
  <c r="AY279" i="3"/>
  <c r="BA279" i="3"/>
  <c r="BC279" i="3"/>
  <c r="BE279" i="3"/>
  <c r="BG279" i="3"/>
  <c r="BI279" i="3"/>
  <c r="M281" i="3"/>
  <c r="O281" i="3"/>
  <c r="Q281" i="3"/>
  <c r="S281" i="3"/>
  <c r="U281" i="3"/>
  <c r="W281" i="3"/>
  <c r="Y281" i="3"/>
  <c r="AA281" i="3"/>
  <c r="AC281" i="3"/>
  <c r="AE281" i="3"/>
  <c r="AG281" i="3"/>
  <c r="AI281" i="3"/>
  <c r="AK281" i="3"/>
  <c r="AM281" i="3"/>
  <c r="AO281" i="3"/>
  <c r="AQ281" i="3"/>
  <c r="AS281" i="3"/>
  <c r="AU281" i="3"/>
  <c r="AW281" i="3"/>
  <c r="AY281" i="3"/>
  <c r="BA281" i="3"/>
  <c r="BC281" i="3"/>
  <c r="BE281" i="3"/>
  <c r="BG281" i="3"/>
  <c r="BI281" i="3"/>
  <c r="N281" i="3"/>
  <c r="P281" i="3"/>
  <c r="R281" i="3"/>
  <c r="T281" i="3"/>
  <c r="V281" i="3"/>
  <c r="X281" i="3"/>
  <c r="Z281" i="3"/>
  <c r="AB281" i="3"/>
  <c r="AD281" i="3"/>
  <c r="AF281" i="3"/>
  <c r="AH281" i="3"/>
  <c r="AJ281" i="3"/>
  <c r="AL281" i="3"/>
  <c r="AN281" i="3"/>
  <c r="AP281" i="3"/>
  <c r="AR281" i="3"/>
  <c r="AT281" i="3"/>
  <c r="AV281" i="3"/>
  <c r="AX281" i="3"/>
  <c r="AZ281" i="3"/>
  <c r="BB281" i="3"/>
  <c r="BD281" i="3"/>
  <c r="BF281" i="3"/>
  <c r="BH281" i="3"/>
  <c r="N283" i="3"/>
  <c r="P283" i="3"/>
  <c r="R283" i="3"/>
  <c r="T283" i="3"/>
  <c r="V283" i="3"/>
  <c r="X283" i="3"/>
  <c r="Z283" i="3"/>
  <c r="AB283" i="3"/>
  <c r="AD283" i="3"/>
  <c r="AF283" i="3"/>
  <c r="AH283" i="3"/>
  <c r="AJ283" i="3"/>
  <c r="AL283" i="3"/>
  <c r="AN283" i="3"/>
  <c r="AP283" i="3"/>
  <c r="AR283" i="3"/>
  <c r="AT283" i="3"/>
  <c r="AV283" i="3"/>
  <c r="AX283" i="3"/>
  <c r="AZ283" i="3"/>
  <c r="BB283" i="3"/>
  <c r="BD283" i="3"/>
  <c r="BF283" i="3"/>
  <c r="BH283" i="3"/>
  <c r="M283" i="3"/>
  <c r="O283" i="3"/>
  <c r="Q283" i="3"/>
  <c r="S283" i="3"/>
  <c r="U283" i="3"/>
  <c r="W283" i="3"/>
  <c r="Y283" i="3"/>
  <c r="AA283" i="3"/>
  <c r="AC283" i="3"/>
  <c r="AE283" i="3"/>
  <c r="AG283" i="3"/>
  <c r="AI283" i="3"/>
  <c r="AK283" i="3"/>
  <c r="AM283" i="3"/>
  <c r="AO283" i="3"/>
  <c r="AQ283" i="3"/>
  <c r="AS283" i="3"/>
  <c r="AU283" i="3"/>
  <c r="AW283" i="3"/>
  <c r="AY283" i="3"/>
  <c r="BA283" i="3"/>
  <c r="BC283" i="3"/>
  <c r="BE283" i="3"/>
  <c r="BG283" i="3"/>
  <c r="BI283" i="3"/>
  <c r="M285" i="3"/>
  <c r="O285" i="3"/>
  <c r="Q285" i="3"/>
  <c r="S285" i="3"/>
  <c r="U285" i="3"/>
  <c r="W285" i="3"/>
  <c r="Y285" i="3"/>
  <c r="AA285" i="3"/>
  <c r="AC285" i="3"/>
  <c r="AE285" i="3"/>
  <c r="AG285" i="3"/>
  <c r="AI285" i="3"/>
  <c r="AK285" i="3"/>
  <c r="AM285" i="3"/>
  <c r="AO285" i="3"/>
  <c r="AQ285" i="3"/>
  <c r="AS285" i="3"/>
  <c r="AU285" i="3"/>
  <c r="AW285" i="3"/>
  <c r="AY285" i="3"/>
  <c r="BA285" i="3"/>
  <c r="BC285" i="3"/>
  <c r="BE285" i="3"/>
  <c r="BG285" i="3"/>
  <c r="BI285" i="3"/>
  <c r="N285" i="3"/>
  <c r="P285" i="3"/>
  <c r="R285" i="3"/>
  <c r="T285" i="3"/>
  <c r="V285" i="3"/>
  <c r="X285" i="3"/>
  <c r="Z285" i="3"/>
  <c r="AB285" i="3"/>
  <c r="AD285" i="3"/>
  <c r="AF285" i="3"/>
  <c r="AH285" i="3"/>
  <c r="AJ285" i="3"/>
  <c r="AL285" i="3"/>
  <c r="AN285" i="3"/>
  <c r="AP285" i="3"/>
  <c r="AR285" i="3"/>
  <c r="AT285" i="3"/>
  <c r="AV285" i="3"/>
  <c r="AX285" i="3"/>
  <c r="AZ285" i="3"/>
  <c r="BB285" i="3"/>
  <c r="BD285" i="3"/>
  <c r="BF285" i="3"/>
  <c r="BH285" i="3"/>
  <c r="N287" i="3"/>
  <c r="P287" i="3"/>
  <c r="R287" i="3"/>
  <c r="T287" i="3"/>
  <c r="V287" i="3"/>
  <c r="X287" i="3"/>
  <c r="Z287" i="3"/>
  <c r="AB287" i="3"/>
  <c r="AD287" i="3"/>
  <c r="AF287" i="3"/>
  <c r="AH287" i="3"/>
  <c r="AJ287" i="3"/>
  <c r="AL287" i="3"/>
  <c r="AN287" i="3"/>
  <c r="AP287" i="3"/>
  <c r="AR287" i="3"/>
  <c r="AT287" i="3"/>
  <c r="AV287" i="3"/>
  <c r="AX287" i="3"/>
  <c r="AZ287" i="3"/>
  <c r="BB287" i="3"/>
  <c r="BD287" i="3"/>
  <c r="BF287" i="3"/>
  <c r="BH287" i="3"/>
  <c r="M287" i="3"/>
  <c r="O287" i="3"/>
  <c r="Q287" i="3"/>
  <c r="S287" i="3"/>
  <c r="U287" i="3"/>
  <c r="W287" i="3"/>
  <c r="Y287" i="3"/>
  <c r="AA287" i="3"/>
  <c r="AC287" i="3"/>
  <c r="AE287" i="3"/>
  <c r="AG287" i="3"/>
  <c r="AI287" i="3"/>
  <c r="AK287" i="3"/>
  <c r="AM287" i="3"/>
  <c r="AO287" i="3"/>
  <c r="AQ287" i="3"/>
  <c r="AS287" i="3"/>
  <c r="AU287" i="3"/>
  <c r="AW287" i="3"/>
  <c r="AY287" i="3"/>
  <c r="BA287" i="3"/>
  <c r="BC287" i="3"/>
  <c r="BE287" i="3"/>
  <c r="BG287" i="3"/>
  <c r="BI287" i="3"/>
  <c r="M289" i="3"/>
  <c r="O289" i="3"/>
  <c r="Q289" i="3"/>
  <c r="S289" i="3"/>
  <c r="U289" i="3"/>
  <c r="W289" i="3"/>
  <c r="Y289" i="3"/>
  <c r="AA289" i="3"/>
  <c r="AC289" i="3"/>
  <c r="AE289" i="3"/>
  <c r="AG289" i="3"/>
  <c r="AI289" i="3"/>
  <c r="AK289" i="3"/>
  <c r="AM289" i="3"/>
  <c r="AO289" i="3"/>
  <c r="AQ289" i="3"/>
  <c r="AS289" i="3"/>
  <c r="AU289" i="3"/>
  <c r="AW289" i="3"/>
  <c r="AY289" i="3"/>
  <c r="BA289" i="3"/>
  <c r="BC289" i="3"/>
  <c r="BE289" i="3"/>
  <c r="BG289" i="3"/>
  <c r="BI289" i="3"/>
  <c r="N289" i="3"/>
  <c r="P289" i="3"/>
  <c r="BN289" i="3" s="1"/>
  <c r="R289" i="3"/>
  <c r="T289" i="3"/>
  <c r="V289" i="3"/>
  <c r="X289" i="3"/>
  <c r="Z289" i="3"/>
  <c r="AB289" i="3"/>
  <c r="AD289" i="3"/>
  <c r="AF289" i="3"/>
  <c r="AH289" i="3"/>
  <c r="AJ289" i="3"/>
  <c r="AL289" i="3"/>
  <c r="AN289" i="3"/>
  <c r="AP289" i="3"/>
  <c r="AR289" i="3"/>
  <c r="AT289" i="3"/>
  <c r="AV289" i="3"/>
  <c r="AX289" i="3"/>
  <c r="AZ289" i="3"/>
  <c r="BB289" i="3"/>
  <c r="BD289" i="3"/>
  <c r="BF289" i="3"/>
  <c r="BH289" i="3"/>
  <c r="N298" i="3"/>
  <c r="P298" i="3"/>
  <c r="R298" i="3"/>
  <c r="T298" i="3"/>
  <c r="V298" i="3"/>
  <c r="X298" i="3"/>
  <c r="Z298" i="3"/>
  <c r="AB298" i="3"/>
  <c r="AD298" i="3"/>
  <c r="AF298" i="3"/>
  <c r="AH298" i="3"/>
  <c r="AJ298" i="3"/>
  <c r="AL298" i="3"/>
  <c r="AN298" i="3"/>
  <c r="AP298" i="3"/>
  <c r="AR298" i="3"/>
  <c r="AT298" i="3"/>
  <c r="AV298" i="3"/>
  <c r="AX298" i="3"/>
  <c r="AZ298" i="3"/>
  <c r="BB298" i="3"/>
  <c r="BD298" i="3"/>
  <c r="BF298" i="3"/>
  <c r="BH298" i="3"/>
  <c r="M298" i="3"/>
  <c r="O298" i="3"/>
  <c r="Q298" i="3"/>
  <c r="S298" i="3"/>
  <c r="U298" i="3"/>
  <c r="W298" i="3"/>
  <c r="Y298" i="3"/>
  <c r="AA298" i="3"/>
  <c r="AC298" i="3"/>
  <c r="AE298" i="3"/>
  <c r="AG298" i="3"/>
  <c r="AI298" i="3"/>
  <c r="AK298" i="3"/>
  <c r="AM298" i="3"/>
  <c r="AO298" i="3"/>
  <c r="AQ298" i="3"/>
  <c r="AS298" i="3"/>
  <c r="AU298" i="3"/>
  <c r="AW298" i="3"/>
  <c r="AY298" i="3"/>
  <c r="BA298" i="3"/>
  <c r="BC298" i="3"/>
  <c r="BE298" i="3"/>
  <c r="BG298" i="3"/>
  <c r="BI298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BH274" i="3"/>
  <c r="BD274" i="3"/>
  <c r="AZ274" i="3"/>
  <c r="AV274" i="3"/>
  <c r="AR274" i="3"/>
  <c r="AN274" i="3"/>
  <c r="AJ274" i="3"/>
  <c r="AF274" i="3"/>
  <c r="Y274" i="3"/>
  <c r="Q274" i="3"/>
  <c r="BI274" i="3"/>
  <c r="BE274" i="3"/>
  <c r="BA274" i="3"/>
  <c r="AW274" i="3"/>
  <c r="AS274" i="3"/>
  <c r="AO274" i="3"/>
  <c r="AK274" i="3"/>
  <c r="AG274" i="3"/>
  <c r="AA274" i="3"/>
  <c r="S274" i="3"/>
  <c r="AD274" i="3"/>
  <c r="Z274" i="3"/>
  <c r="V274" i="3"/>
  <c r="R274" i="3"/>
  <c r="N274" i="3"/>
  <c r="BF291" i="3"/>
  <c r="BB291" i="3"/>
  <c r="AX291" i="3"/>
  <c r="AT291" i="3"/>
  <c r="AP291" i="3"/>
  <c r="AL291" i="3"/>
  <c r="AH291" i="3"/>
  <c r="AD291" i="3"/>
  <c r="Z291" i="3"/>
  <c r="V291" i="3"/>
  <c r="R291" i="3"/>
  <c r="N291" i="3"/>
  <c r="BG291" i="3"/>
  <c r="BC291" i="3"/>
  <c r="AY291" i="3"/>
  <c r="AU291" i="3"/>
  <c r="AQ291" i="3"/>
  <c r="AM291" i="3"/>
  <c r="AI291" i="3"/>
  <c r="AE291" i="3"/>
  <c r="AA291" i="3"/>
  <c r="W291" i="3"/>
  <c r="S291" i="3"/>
  <c r="O291" i="3"/>
  <c r="BI302" i="3"/>
  <c r="BE302" i="3"/>
  <c r="BA302" i="3"/>
  <c r="AW302" i="3"/>
  <c r="AS302" i="3"/>
  <c r="AO302" i="3"/>
  <c r="AK302" i="3"/>
  <c r="AG302" i="3"/>
  <c r="AC302" i="3"/>
  <c r="Y302" i="3"/>
  <c r="U302" i="3"/>
  <c r="Q302" i="3"/>
  <c r="M302" i="3"/>
  <c r="BF302" i="3"/>
  <c r="BB302" i="3"/>
  <c r="AX302" i="3"/>
  <c r="AT302" i="3"/>
  <c r="AP302" i="3"/>
  <c r="AL302" i="3"/>
  <c r="AH302" i="3"/>
  <c r="AD302" i="3"/>
  <c r="Z302" i="3"/>
  <c r="V302" i="3"/>
  <c r="R302" i="3"/>
  <c r="N302" i="3"/>
  <c r="BB272" i="3"/>
  <c r="AT272" i="3"/>
  <c r="AL272" i="3"/>
  <c r="AD272" i="3"/>
  <c r="V272" i="3"/>
  <c r="N272" i="3"/>
  <c r="BD272" i="3"/>
  <c r="AV272" i="3"/>
  <c r="AN272" i="3"/>
  <c r="AF272" i="3"/>
  <c r="X272" i="3"/>
  <c r="P272" i="3"/>
  <c r="BG272" i="3"/>
  <c r="BC272" i="3"/>
  <c r="AY272" i="3"/>
  <c r="AU272" i="3"/>
  <c r="AQ272" i="3"/>
  <c r="AM272" i="3"/>
  <c r="AI272" i="3"/>
  <c r="AE272" i="3"/>
  <c r="AA272" i="3"/>
  <c r="W272" i="3"/>
  <c r="S272" i="3"/>
  <c r="O272" i="3"/>
  <c r="BG276" i="3"/>
  <c r="AY276" i="3"/>
  <c r="AQ276" i="3"/>
  <c r="AI276" i="3"/>
  <c r="AA276" i="3"/>
  <c r="S276" i="3"/>
  <c r="BE276" i="3"/>
  <c r="AW276" i="3"/>
  <c r="AO276" i="3"/>
  <c r="AG276" i="3"/>
  <c r="Y276" i="3"/>
  <c r="Q276" i="3"/>
  <c r="M276" i="3"/>
  <c r="BF276" i="3"/>
  <c r="BB276" i="3"/>
  <c r="AX276" i="3"/>
  <c r="AT276" i="3"/>
  <c r="AP276" i="3"/>
  <c r="AL276" i="3"/>
  <c r="AH276" i="3"/>
  <c r="AD276" i="3"/>
  <c r="Z276" i="3"/>
  <c r="V276" i="3"/>
  <c r="R276" i="3"/>
  <c r="N276" i="3"/>
  <c r="BF300" i="3"/>
  <c r="BB300" i="3"/>
  <c r="AX300" i="3"/>
  <c r="AT300" i="3"/>
  <c r="AP300" i="3"/>
  <c r="AL300" i="3"/>
  <c r="AH300" i="3"/>
  <c r="AD300" i="3"/>
  <c r="Z300" i="3"/>
  <c r="V300" i="3"/>
  <c r="R300" i="3"/>
  <c r="N300" i="3"/>
  <c r="BG300" i="3"/>
  <c r="BC300" i="3"/>
  <c r="AY300" i="3"/>
  <c r="AU300" i="3"/>
  <c r="AQ300" i="3"/>
  <c r="AM300" i="3"/>
  <c r="AI300" i="3"/>
  <c r="AE300" i="3"/>
  <c r="AA300" i="3"/>
  <c r="W300" i="3"/>
  <c r="S300" i="3"/>
  <c r="O300" i="3"/>
  <c r="N310" i="3"/>
  <c r="L175" i="3"/>
  <c r="L170" i="3"/>
  <c r="L168" i="3"/>
  <c r="L159" i="3"/>
  <c r="L157" i="3"/>
  <c r="L154" i="3"/>
  <c r="L152" i="3"/>
  <c r="BK304" i="3"/>
  <c r="BN307" i="3"/>
  <c r="BL273" i="3"/>
  <c r="BM273" i="3"/>
  <c r="BN273" i="3"/>
  <c r="BL275" i="3"/>
  <c r="BM275" i="3"/>
  <c r="BN275" i="3"/>
  <c r="BL277" i="3"/>
  <c r="BN292" i="3"/>
  <c r="BM293" i="3"/>
  <c r="BN293" i="3"/>
  <c r="BL293" i="3"/>
  <c r="BJ293" i="3"/>
  <c r="BK293" i="3"/>
  <c r="BN294" i="3"/>
  <c r="BL294" i="3"/>
  <c r="BM295" i="3"/>
  <c r="BN295" i="3"/>
  <c r="BL295" i="3"/>
  <c r="BN296" i="3"/>
  <c r="BM297" i="3"/>
  <c r="BN297" i="3"/>
  <c r="BL297" i="3"/>
  <c r="BJ297" i="3"/>
  <c r="BK297" i="3"/>
  <c r="BM301" i="3"/>
  <c r="BL301" i="3"/>
  <c r="BK301" i="3"/>
  <c r="BM303" i="3"/>
  <c r="BN303" i="3"/>
  <c r="BL303" i="3"/>
  <c r="BM304" i="3"/>
  <c r="BJ304" i="3"/>
  <c r="BK305" i="3"/>
  <c r="BJ305" i="3"/>
  <c r="BL305" i="3"/>
  <c r="M309" i="3"/>
  <c r="Q309" i="3"/>
  <c r="U309" i="3"/>
  <c r="Y309" i="3"/>
  <c r="AC309" i="3"/>
  <c r="AG309" i="3"/>
  <c r="AK309" i="3"/>
  <c r="AO309" i="3"/>
  <c r="AS309" i="3"/>
  <c r="AW309" i="3"/>
  <c r="BA309" i="3"/>
  <c r="BE309" i="3"/>
  <c r="BI309" i="3"/>
  <c r="O310" i="3"/>
  <c r="S310" i="3"/>
  <c r="W310" i="3"/>
  <c r="AA310" i="3"/>
  <c r="AE310" i="3"/>
  <c r="AI310" i="3"/>
  <c r="AM310" i="3"/>
  <c r="AQ310" i="3"/>
  <c r="AU310" i="3"/>
  <c r="AY310" i="3"/>
  <c r="BC310" i="3"/>
  <c r="N311" i="3"/>
  <c r="BN311" i="3" s="1"/>
  <c r="R311" i="3"/>
  <c r="V311" i="3"/>
  <c r="Z311" i="3"/>
  <c r="AD311" i="3"/>
  <c r="AH311" i="3"/>
  <c r="AL311" i="3"/>
  <c r="AP311" i="3"/>
  <c r="AT311" i="3"/>
  <c r="AX311" i="3"/>
  <c r="BB311" i="3"/>
  <c r="BF311" i="3"/>
  <c r="BM271" i="3"/>
  <c r="M278" i="3"/>
  <c r="O278" i="3"/>
  <c r="Q278" i="3"/>
  <c r="S278" i="3"/>
  <c r="U278" i="3"/>
  <c r="W278" i="3"/>
  <c r="Y278" i="3"/>
  <c r="AA278" i="3"/>
  <c r="AC278" i="3"/>
  <c r="AE278" i="3"/>
  <c r="AG278" i="3"/>
  <c r="AI278" i="3"/>
  <c r="AK278" i="3"/>
  <c r="AM278" i="3"/>
  <c r="AO278" i="3"/>
  <c r="AQ278" i="3"/>
  <c r="AS278" i="3"/>
  <c r="AU278" i="3"/>
  <c r="AW278" i="3"/>
  <c r="AY278" i="3"/>
  <c r="BA278" i="3"/>
  <c r="BC278" i="3"/>
  <c r="BE278" i="3"/>
  <c r="BG278" i="3"/>
  <c r="BI278" i="3"/>
  <c r="P278" i="3"/>
  <c r="T278" i="3"/>
  <c r="X278" i="3"/>
  <c r="AB278" i="3"/>
  <c r="AF278" i="3"/>
  <c r="AJ278" i="3"/>
  <c r="AN278" i="3"/>
  <c r="AR278" i="3"/>
  <c r="AV278" i="3"/>
  <c r="AZ278" i="3"/>
  <c r="BD278" i="3"/>
  <c r="BH278" i="3"/>
  <c r="N278" i="3"/>
  <c r="R278" i="3"/>
  <c r="V278" i="3"/>
  <c r="Z278" i="3"/>
  <c r="AD278" i="3"/>
  <c r="AH278" i="3"/>
  <c r="AL278" i="3"/>
  <c r="AP278" i="3"/>
  <c r="AT278" i="3"/>
  <c r="AX278" i="3"/>
  <c r="BB278" i="3"/>
  <c r="BF278" i="3"/>
  <c r="N280" i="3"/>
  <c r="P280" i="3"/>
  <c r="R280" i="3"/>
  <c r="T280" i="3"/>
  <c r="V280" i="3"/>
  <c r="X280" i="3"/>
  <c r="Z280" i="3"/>
  <c r="AB280" i="3"/>
  <c r="AD280" i="3"/>
  <c r="AF280" i="3"/>
  <c r="AH280" i="3"/>
  <c r="AJ280" i="3"/>
  <c r="AL280" i="3"/>
  <c r="AN280" i="3"/>
  <c r="AP280" i="3"/>
  <c r="AR280" i="3"/>
  <c r="AT280" i="3"/>
  <c r="AV280" i="3"/>
  <c r="AX280" i="3"/>
  <c r="AZ280" i="3"/>
  <c r="BB280" i="3"/>
  <c r="BD280" i="3"/>
  <c r="BF280" i="3"/>
  <c r="BH280" i="3"/>
  <c r="M280" i="3"/>
  <c r="O280" i="3"/>
  <c r="Q280" i="3"/>
  <c r="S280" i="3"/>
  <c r="U280" i="3"/>
  <c r="W280" i="3"/>
  <c r="Y280" i="3"/>
  <c r="AA280" i="3"/>
  <c r="AC280" i="3"/>
  <c r="AE280" i="3"/>
  <c r="AG280" i="3"/>
  <c r="AI280" i="3"/>
  <c r="AK280" i="3"/>
  <c r="AM280" i="3"/>
  <c r="AO280" i="3"/>
  <c r="AQ280" i="3"/>
  <c r="AS280" i="3"/>
  <c r="AU280" i="3"/>
  <c r="AW280" i="3"/>
  <c r="AY280" i="3"/>
  <c r="BA280" i="3"/>
  <c r="BC280" i="3"/>
  <c r="BE280" i="3"/>
  <c r="BG280" i="3"/>
  <c r="BI280" i="3"/>
  <c r="M282" i="3"/>
  <c r="O282" i="3"/>
  <c r="Q282" i="3"/>
  <c r="S282" i="3"/>
  <c r="U282" i="3"/>
  <c r="W282" i="3"/>
  <c r="Y282" i="3"/>
  <c r="AA282" i="3"/>
  <c r="AC282" i="3"/>
  <c r="AE282" i="3"/>
  <c r="AG282" i="3"/>
  <c r="AI282" i="3"/>
  <c r="AK282" i="3"/>
  <c r="AM282" i="3"/>
  <c r="AO282" i="3"/>
  <c r="AQ282" i="3"/>
  <c r="AS282" i="3"/>
  <c r="AU282" i="3"/>
  <c r="AW282" i="3"/>
  <c r="AY282" i="3"/>
  <c r="BA282" i="3"/>
  <c r="BC282" i="3"/>
  <c r="BE282" i="3"/>
  <c r="BG282" i="3"/>
  <c r="BI282" i="3"/>
  <c r="N282" i="3"/>
  <c r="P282" i="3"/>
  <c r="R282" i="3"/>
  <c r="T282" i="3"/>
  <c r="V282" i="3"/>
  <c r="X282" i="3"/>
  <c r="Z282" i="3"/>
  <c r="AB282" i="3"/>
  <c r="AD282" i="3"/>
  <c r="AF282" i="3"/>
  <c r="AH282" i="3"/>
  <c r="AJ282" i="3"/>
  <c r="AL282" i="3"/>
  <c r="AN282" i="3"/>
  <c r="AP282" i="3"/>
  <c r="AR282" i="3"/>
  <c r="AT282" i="3"/>
  <c r="AV282" i="3"/>
  <c r="AX282" i="3"/>
  <c r="AZ282" i="3"/>
  <c r="BB282" i="3"/>
  <c r="BD282" i="3"/>
  <c r="BF282" i="3"/>
  <c r="BH282" i="3"/>
  <c r="N284" i="3"/>
  <c r="P284" i="3"/>
  <c r="R284" i="3"/>
  <c r="T284" i="3"/>
  <c r="M284" i="3"/>
  <c r="O284" i="3"/>
  <c r="Q284" i="3"/>
  <c r="S284" i="3"/>
  <c r="U284" i="3"/>
  <c r="W284" i="3"/>
  <c r="Y284" i="3"/>
  <c r="V284" i="3"/>
  <c r="Z284" i="3"/>
  <c r="AB284" i="3"/>
  <c r="AD284" i="3"/>
  <c r="AF284" i="3"/>
  <c r="AH284" i="3"/>
  <c r="AJ284" i="3"/>
  <c r="AL284" i="3"/>
  <c r="AN284" i="3"/>
  <c r="AP284" i="3"/>
  <c r="AR284" i="3"/>
  <c r="AT284" i="3"/>
  <c r="AV284" i="3"/>
  <c r="AX284" i="3"/>
  <c r="AZ284" i="3"/>
  <c r="BB284" i="3"/>
  <c r="BD284" i="3"/>
  <c r="BF284" i="3"/>
  <c r="BH284" i="3"/>
  <c r="X284" i="3"/>
  <c r="AA284" i="3"/>
  <c r="AC284" i="3"/>
  <c r="AE284" i="3"/>
  <c r="AG284" i="3"/>
  <c r="AI284" i="3"/>
  <c r="AK284" i="3"/>
  <c r="AM284" i="3"/>
  <c r="AO284" i="3"/>
  <c r="AQ284" i="3"/>
  <c r="AS284" i="3"/>
  <c r="AU284" i="3"/>
  <c r="AW284" i="3"/>
  <c r="AY284" i="3"/>
  <c r="BA284" i="3"/>
  <c r="BC284" i="3"/>
  <c r="BE284" i="3"/>
  <c r="BG284" i="3"/>
  <c r="BI284" i="3"/>
  <c r="M286" i="3"/>
  <c r="O286" i="3"/>
  <c r="Q286" i="3"/>
  <c r="S286" i="3"/>
  <c r="U286" i="3"/>
  <c r="W286" i="3"/>
  <c r="Y286" i="3"/>
  <c r="AA286" i="3"/>
  <c r="AC286" i="3"/>
  <c r="AE286" i="3"/>
  <c r="AG286" i="3"/>
  <c r="AI286" i="3"/>
  <c r="AK286" i="3"/>
  <c r="AM286" i="3"/>
  <c r="AO286" i="3"/>
  <c r="AQ286" i="3"/>
  <c r="AS286" i="3"/>
  <c r="AU286" i="3"/>
  <c r="AW286" i="3"/>
  <c r="AY286" i="3"/>
  <c r="BA286" i="3"/>
  <c r="BC286" i="3"/>
  <c r="BE286" i="3"/>
  <c r="BG286" i="3"/>
  <c r="BI286" i="3"/>
  <c r="N286" i="3"/>
  <c r="P286" i="3"/>
  <c r="R286" i="3"/>
  <c r="T286" i="3"/>
  <c r="V286" i="3"/>
  <c r="X286" i="3"/>
  <c r="Z286" i="3"/>
  <c r="AB286" i="3"/>
  <c r="AD286" i="3"/>
  <c r="AF286" i="3"/>
  <c r="AH286" i="3"/>
  <c r="AJ286" i="3"/>
  <c r="AL286" i="3"/>
  <c r="AN286" i="3"/>
  <c r="AP286" i="3"/>
  <c r="AR286" i="3"/>
  <c r="AT286" i="3"/>
  <c r="AV286" i="3"/>
  <c r="AX286" i="3"/>
  <c r="AZ286" i="3"/>
  <c r="BB286" i="3"/>
  <c r="BD286" i="3"/>
  <c r="BF286" i="3"/>
  <c r="BH286" i="3"/>
  <c r="N288" i="3"/>
  <c r="P288" i="3"/>
  <c r="R288" i="3"/>
  <c r="T288" i="3"/>
  <c r="V288" i="3"/>
  <c r="X288" i="3"/>
  <c r="Z288" i="3"/>
  <c r="AB288" i="3"/>
  <c r="AD288" i="3"/>
  <c r="AF288" i="3"/>
  <c r="AH288" i="3"/>
  <c r="AJ288" i="3"/>
  <c r="AL288" i="3"/>
  <c r="AN288" i="3"/>
  <c r="AP288" i="3"/>
  <c r="AR288" i="3"/>
  <c r="AT288" i="3"/>
  <c r="AV288" i="3"/>
  <c r="AX288" i="3"/>
  <c r="AZ288" i="3"/>
  <c r="BB288" i="3"/>
  <c r="BD288" i="3"/>
  <c r="BF288" i="3"/>
  <c r="BH288" i="3"/>
  <c r="M288" i="3"/>
  <c r="O288" i="3"/>
  <c r="Q288" i="3"/>
  <c r="S288" i="3"/>
  <c r="U288" i="3"/>
  <c r="W288" i="3"/>
  <c r="Y288" i="3"/>
  <c r="AA288" i="3"/>
  <c r="AC288" i="3"/>
  <c r="AE288" i="3"/>
  <c r="AG288" i="3"/>
  <c r="AI288" i="3"/>
  <c r="AK288" i="3"/>
  <c r="AM288" i="3"/>
  <c r="AO288" i="3"/>
  <c r="AQ288" i="3"/>
  <c r="AS288" i="3"/>
  <c r="AU288" i="3"/>
  <c r="AW288" i="3"/>
  <c r="AY288" i="3"/>
  <c r="BA288" i="3"/>
  <c r="BC288" i="3"/>
  <c r="BE288" i="3"/>
  <c r="BG288" i="3"/>
  <c r="BI288" i="3"/>
  <c r="M290" i="3"/>
  <c r="O290" i="3"/>
  <c r="Q290" i="3"/>
  <c r="S290" i="3"/>
  <c r="U290" i="3"/>
  <c r="W290" i="3"/>
  <c r="Y290" i="3"/>
  <c r="AA290" i="3"/>
  <c r="AC290" i="3"/>
  <c r="AE290" i="3"/>
  <c r="AG290" i="3"/>
  <c r="AI290" i="3"/>
  <c r="AK290" i="3"/>
  <c r="AM290" i="3"/>
  <c r="AO290" i="3"/>
  <c r="AQ290" i="3"/>
  <c r="AS290" i="3"/>
  <c r="AU290" i="3"/>
  <c r="AW290" i="3"/>
  <c r="AY290" i="3"/>
  <c r="BA290" i="3"/>
  <c r="BC290" i="3"/>
  <c r="BE290" i="3"/>
  <c r="BG290" i="3"/>
  <c r="N290" i="3"/>
  <c r="P290" i="3"/>
  <c r="R290" i="3"/>
  <c r="T290" i="3"/>
  <c r="V290" i="3"/>
  <c r="X290" i="3"/>
  <c r="Z290" i="3"/>
  <c r="AB290" i="3"/>
  <c r="AD290" i="3"/>
  <c r="AF290" i="3"/>
  <c r="AH290" i="3"/>
  <c r="AJ290" i="3"/>
  <c r="AL290" i="3"/>
  <c r="AN290" i="3"/>
  <c r="AP290" i="3"/>
  <c r="AR290" i="3"/>
  <c r="AT290" i="3"/>
  <c r="AV290" i="3"/>
  <c r="AX290" i="3"/>
  <c r="AZ290" i="3"/>
  <c r="BB290" i="3"/>
  <c r="BD290" i="3"/>
  <c r="BF290" i="3"/>
  <c r="BH290" i="3"/>
  <c r="BI290" i="3"/>
  <c r="M299" i="3"/>
  <c r="O299" i="3"/>
  <c r="Q299" i="3"/>
  <c r="S299" i="3"/>
  <c r="U299" i="3"/>
  <c r="W299" i="3"/>
  <c r="Y299" i="3"/>
  <c r="AA299" i="3"/>
  <c r="AC299" i="3"/>
  <c r="AE299" i="3"/>
  <c r="AG299" i="3"/>
  <c r="AI299" i="3"/>
  <c r="AK299" i="3"/>
  <c r="AM299" i="3"/>
  <c r="AO299" i="3"/>
  <c r="AQ299" i="3"/>
  <c r="AS299" i="3"/>
  <c r="AU299" i="3"/>
  <c r="AW299" i="3"/>
  <c r="AY299" i="3"/>
  <c r="BA299" i="3"/>
  <c r="BC299" i="3"/>
  <c r="BE299" i="3"/>
  <c r="BG299" i="3"/>
  <c r="BI299" i="3"/>
  <c r="N299" i="3"/>
  <c r="P299" i="3"/>
  <c r="R299" i="3"/>
  <c r="T299" i="3"/>
  <c r="V299" i="3"/>
  <c r="X299" i="3"/>
  <c r="Z299" i="3"/>
  <c r="AB299" i="3"/>
  <c r="AD299" i="3"/>
  <c r="AF299" i="3"/>
  <c r="AH299" i="3"/>
  <c r="AJ299" i="3"/>
  <c r="AL299" i="3"/>
  <c r="AN299" i="3"/>
  <c r="AP299" i="3"/>
  <c r="AR299" i="3"/>
  <c r="AT299" i="3"/>
  <c r="AV299" i="3"/>
  <c r="AX299" i="3"/>
  <c r="AZ299" i="3"/>
  <c r="BB299" i="3"/>
  <c r="BD299" i="3"/>
  <c r="BF299" i="3"/>
  <c r="BH299" i="3"/>
  <c r="N313" i="3"/>
  <c r="P313" i="3"/>
  <c r="R313" i="3"/>
  <c r="T313" i="3"/>
  <c r="V313" i="3"/>
  <c r="X313" i="3"/>
  <c r="Z313" i="3"/>
  <c r="AB313" i="3"/>
  <c r="AD313" i="3"/>
  <c r="AF313" i="3"/>
  <c r="AH313" i="3"/>
  <c r="AJ313" i="3"/>
  <c r="AL313" i="3"/>
  <c r="AN313" i="3"/>
  <c r="AP313" i="3"/>
  <c r="AR313" i="3"/>
  <c r="AT313" i="3"/>
  <c r="AV313" i="3"/>
  <c r="AX313" i="3"/>
  <c r="AZ313" i="3"/>
  <c r="BB313" i="3"/>
  <c r="BD313" i="3"/>
  <c r="BF313" i="3"/>
  <c r="BH313" i="3"/>
  <c r="M313" i="3"/>
  <c r="O313" i="3"/>
  <c r="Q313" i="3"/>
  <c r="S313" i="3"/>
  <c r="U313" i="3"/>
  <c r="W313" i="3"/>
  <c r="Y313" i="3"/>
  <c r="AA313" i="3"/>
  <c r="AC313" i="3"/>
  <c r="AE313" i="3"/>
  <c r="AG313" i="3"/>
  <c r="AI313" i="3"/>
  <c r="AK313" i="3"/>
  <c r="AM313" i="3"/>
  <c r="AO313" i="3"/>
  <c r="AQ313" i="3"/>
  <c r="AS313" i="3"/>
  <c r="AU313" i="3"/>
  <c r="AW313" i="3"/>
  <c r="AY313" i="3"/>
  <c r="BA313" i="3"/>
  <c r="BC313" i="3"/>
  <c r="BE313" i="3"/>
  <c r="BG313" i="3"/>
  <c r="BI313" i="3"/>
  <c r="BF274" i="3"/>
  <c r="BB274" i="3"/>
  <c r="AX274" i="3"/>
  <c r="AT274" i="3"/>
  <c r="AP274" i="3"/>
  <c r="AL274" i="3"/>
  <c r="AH274" i="3"/>
  <c r="AC274" i="3"/>
  <c r="U274" i="3"/>
  <c r="M274" i="3"/>
  <c r="BG274" i="3"/>
  <c r="BC274" i="3"/>
  <c r="AY274" i="3"/>
  <c r="AU274" i="3"/>
  <c r="AQ274" i="3"/>
  <c r="AM274" i="3"/>
  <c r="AI274" i="3"/>
  <c r="AE274" i="3"/>
  <c r="W274" i="3"/>
  <c r="O274" i="3"/>
  <c r="AB274" i="3"/>
  <c r="X274" i="3"/>
  <c r="T274" i="3"/>
  <c r="BH291" i="3"/>
  <c r="BD291" i="3"/>
  <c r="AZ291" i="3"/>
  <c r="AV291" i="3"/>
  <c r="AR291" i="3"/>
  <c r="AN291" i="3"/>
  <c r="AJ291" i="3"/>
  <c r="AF291" i="3"/>
  <c r="AB291" i="3"/>
  <c r="X291" i="3"/>
  <c r="T291" i="3"/>
  <c r="P291" i="3"/>
  <c r="BI291" i="3"/>
  <c r="BE291" i="3"/>
  <c r="BA291" i="3"/>
  <c r="AW291" i="3"/>
  <c r="AS291" i="3"/>
  <c r="AO291" i="3"/>
  <c r="AK291" i="3"/>
  <c r="AG291" i="3"/>
  <c r="AC291" i="3"/>
  <c r="Y291" i="3"/>
  <c r="U291" i="3"/>
  <c r="Q291" i="3"/>
  <c r="BG302" i="3"/>
  <c r="BC302" i="3"/>
  <c r="AY302" i="3"/>
  <c r="AU302" i="3"/>
  <c r="AQ302" i="3"/>
  <c r="AM302" i="3"/>
  <c r="AI302" i="3"/>
  <c r="AE302" i="3"/>
  <c r="AA302" i="3"/>
  <c r="W302" i="3"/>
  <c r="S302" i="3"/>
  <c r="O302" i="3"/>
  <c r="BH302" i="3"/>
  <c r="BD302" i="3"/>
  <c r="AZ302" i="3"/>
  <c r="AV302" i="3"/>
  <c r="AR302" i="3"/>
  <c r="AN302" i="3"/>
  <c r="AJ302" i="3"/>
  <c r="AF302" i="3"/>
  <c r="AB302" i="3"/>
  <c r="X302" i="3"/>
  <c r="T302" i="3"/>
  <c r="BF272" i="3"/>
  <c r="AX272" i="3"/>
  <c r="AP272" i="3"/>
  <c r="AH272" i="3"/>
  <c r="Z272" i="3"/>
  <c r="R272" i="3"/>
  <c r="BH272" i="3"/>
  <c r="AZ272" i="3"/>
  <c r="AR272" i="3"/>
  <c r="AJ272" i="3"/>
  <c r="AB272" i="3"/>
  <c r="T272" i="3"/>
  <c r="BI272" i="3"/>
  <c r="BE272" i="3"/>
  <c r="BA272" i="3"/>
  <c r="AW272" i="3"/>
  <c r="AS272" i="3"/>
  <c r="AO272" i="3"/>
  <c r="AK272" i="3"/>
  <c r="AG272" i="3"/>
  <c r="AC272" i="3"/>
  <c r="Y272" i="3"/>
  <c r="U272" i="3"/>
  <c r="Q272" i="3"/>
  <c r="BC276" i="3"/>
  <c r="AU276" i="3"/>
  <c r="AM276" i="3"/>
  <c r="AE276" i="3"/>
  <c r="W276" i="3"/>
  <c r="BI276" i="3"/>
  <c r="BA276" i="3"/>
  <c r="AS276" i="3"/>
  <c r="AK276" i="3"/>
  <c r="AC276" i="3"/>
  <c r="U276" i="3"/>
  <c r="O276" i="3"/>
  <c r="BH276" i="3"/>
  <c r="BD276" i="3"/>
  <c r="AZ276" i="3"/>
  <c r="AV276" i="3"/>
  <c r="AR276" i="3"/>
  <c r="AN276" i="3"/>
  <c r="AJ276" i="3"/>
  <c r="AF276" i="3"/>
  <c r="AB276" i="3"/>
  <c r="X276" i="3"/>
  <c r="T276" i="3"/>
  <c r="BH300" i="3"/>
  <c r="BD300" i="3"/>
  <c r="AZ300" i="3"/>
  <c r="AV300" i="3"/>
  <c r="AR300" i="3"/>
  <c r="AN300" i="3"/>
  <c r="AJ300" i="3"/>
  <c r="AF300" i="3"/>
  <c r="AB300" i="3"/>
  <c r="X300" i="3"/>
  <c r="T300" i="3"/>
  <c r="P300" i="3"/>
  <c r="BI300" i="3"/>
  <c r="BE300" i="3"/>
  <c r="BA300" i="3"/>
  <c r="AW300" i="3"/>
  <c r="AS300" i="3"/>
  <c r="AO300" i="3"/>
  <c r="AK300" i="3"/>
  <c r="AG300" i="3"/>
  <c r="AC300" i="3"/>
  <c r="Y300" i="3"/>
  <c r="U300" i="3"/>
  <c r="Q300" i="3"/>
  <c r="K175" i="3"/>
  <c r="L173" i="3"/>
  <c r="K173" i="3"/>
  <c r="L166" i="3"/>
  <c r="L164" i="3"/>
  <c r="L163" i="3"/>
  <c r="K158" i="3"/>
  <c r="K156" i="3"/>
  <c r="L145" i="3"/>
  <c r="K143" i="3"/>
  <c r="K141" i="3"/>
  <c r="L134" i="3"/>
  <c r="L132" i="3"/>
  <c r="L131" i="3"/>
  <c r="K126" i="3"/>
  <c r="K124" i="3"/>
  <c r="L113" i="3"/>
  <c r="K261" i="3"/>
  <c r="K259" i="3"/>
  <c r="O259" i="3" s="1"/>
  <c r="K264" i="3"/>
  <c r="K262" i="3"/>
  <c r="K167" i="3"/>
  <c r="S167" i="3" s="1"/>
  <c r="K165" i="3"/>
  <c r="K150" i="3"/>
  <c r="K148" i="3"/>
  <c r="K135" i="3"/>
  <c r="K133" i="3"/>
  <c r="K118" i="3"/>
  <c r="K258" i="3"/>
  <c r="K204" i="3"/>
  <c r="AX204" i="3" s="1"/>
  <c r="K202" i="3"/>
  <c r="L200" i="3"/>
  <c r="K200" i="3"/>
  <c r="L198" i="3"/>
  <c r="K198" i="3"/>
  <c r="L193" i="3"/>
  <c r="K193" i="3"/>
  <c r="L186" i="3"/>
  <c r="L184" i="3"/>
  <c r="L183" i="3"/>
  <c r="L179" i="3"/>
  <c r="L161" i="3"/>
  <c r="K159" i="3"/>
  <c r="K157" i="3"/>
  <c r="L150" i="3"/>
  <c r="L148" i="3"/>
  <c r="L147" i="3"/>
  <c r="K142" i="3"/>
  <c r="K140" i="3"/>
  <c r="L129" i="3"/>
  <c r="K127" i="3"/>
  <c r="K125" i="3"/>
  <c r="L118" i="3"/>
  <c r="L116" i="3"/>
  <c r="L115" i="3"/>
  <c r="L111" i="3"/>
  <c r="K260" i="3"/>
  <c r="K265" i="3"/>
  <c r="AO265" i="3" s="1"/>
  <c r="K257" i="3"/>
  <c r="K185" i="3"/>
  <c r="BD185" i="3" s="1"/>
  <c r="K181" i="3"/>
  <c r="L171" i="3"/>
  <c r="K166" i="3"/>
  <c r="K164" i="3"/>
  <c r="K151" i="3"/>
  <c r="K149" i="3"/>
  <c r="L139" i="3"/>
  <c r="K134" i="3"/>
  <c r="K132" i="3"/>
  <c r="K119" i="3"/>
  <c r="K117" i="3"/>
  <c r="K111" i="3"/>
  <c r="AK111" i="3" s="1"/>
  <c r="V265" i="3"/>
  <c r="AM265" i="3"/>
  <c r="BD265" i="3"/>
  <c r="R111" i="3"/>
  <c r="AI111" i="3"/>
  <c r="AZ111" i="3"/>
  <c r="L189" i="3"/>
  <c r="K189" i="3"/>
  <c r="L182" i="3"/>
  <c r="L180" i="3"/>
  <c r="K171" i="3"/>
  <c r="K169" i="3"/>
  <c r="K162" i="3"/>
  <c r="K160" i="3"/>
  <c r="K155" i="3"/>
  <c r="K153" i="3"/>
  <c r="K146" i="3"/>
  <c r="K144" i="3"/>
  <c r="K139" i="3"/>
  <c r="K137" i="3"/>
  <c r="K130" i="3"/>
  <c r="K128" i="3"/>
  <c r="K123" i="3"/>
  <c r="K121" i="3"/>
  <c r="K114" i="3"/>
  <c r="K112" i="3"/>
  <c r="BF263" i="3"/>
  <c r="BB263" i="3"/>
  <c r="AX263" i="3"/>
  <c r="AT263" i="3"/>
  <c r="AP263" i="3"/>
  <c r="AL263" i="3"/>
  <c r="AH263" i="3"/>
  <c r="AD263" i="3"/>
  <c r="Z263" i="3"/>
  <c r="V263" i="3"/>
  <c r="R263" i="3"/>
  <c r="N263" i="3"/>
  <c r="BF259" i="3"/>
  <c r="BB259" i="3"/>
  <c r="AX259" i="3"/>
  <c r="AT259" i="3"/>
  <c r="AP259" i="3"/>
  <c r="AL259" i="3"/>
  <c r="AH259" i="3"/>
  <c r="AD259" i="3"/>
  <c r="Z259" i="3"/>
  <c r="V259" i="3"/>
  <c r="R259" i="3"/>
  <c r="N259" i="3"/>
  <c r="L110" i="3"/>
  <c r="K110" i="3"/>
  <c r="L108" i="3"/>
  <c r="K108" i="3"/>
  <c r="L106" i="3"/>
  <c r="K106" i="3"/>
  <c r="L270" i="3"/>
  <c r="K270" i="3"/>
  <c r="L268" i="3"/>
  <c r="K268" i="3"/>
  <c r="L266" i="3"/>
  <c r="P266" i="3" s="1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K215" i="3"/>
  <c r="L213" i="3"/>
  <c r="K213" i="3"/>
  <c r="L211" i="3"/>
  <c r="K211" i="3"/>
  <c r="L209" i="3"/>
  <c r="K209" i="3"/>
  <c r="L207" i="3"/>
  <c r="K207" i="3"/>
  <c r="L205" i="3"/>
  <c r="K205" i="3"/>
  <c r="L203" i="3"/>
  <c r="K203" i="3"/>
  <c r="L201" i="3"/>
  <c r="K201" i="3"/>
  <c r="L199" i="3"/>
  <c r="K199" i="3"/>
  <c r="L196" i="3"/>
  <c r="L185" i="3"/>
  <c r="AM185" i="3"/>
  <c r="R185" i="3"/>
  <c r="N181" i="3"/>
  <c r="R181" i="3"/>
  <c r="V181" i="3"/>
  <c r="Z181" i="3"/>
  <c r="AD181" i="3"/>
  <c r="AH181" i="3"/>
  <c r="AL181" i="3"/>
  <c r="AP181" i="3"/>
  <c r="AT181" i="3"/>
  <c r="AX181" i="3"/>
  <c r="BB181" i="3"/>
  <c r="BF181" i="3"/>
  <c r="O181" i="3"/>
  <c r="S181" i="3"/>
  <c r="W181" i="3"/>
  <c r="AA181" i="3"/>
  <c r="AE181" i="3"/>
  <c r="AI181" i="3"/>
  <c r="AM181" i="3"/>
  <c r="AQ181" i="3"/>
  <c r="AU181" i="3"/>
  <c r="AY181" i="3"/>
  <c r="BC181" i="3"/>
  <c r="BG181" i="3"/>
  <c r="P181" i="3"/>
  <c r="T181" i="3"/>
  <c r="X181" i="3"/>
  <c r="AB181" i="3"/>
  <c r="AF181" i="3"/>
  <c r="AJ181" i="3"/>
  <c r="AN181" i="3"/>
  <c r="AR181" i="3"/>
  <c r="AV181" i="3"/>
  <c r="AZ181" i="3"/>
  <c r="BD181" i="3"/>
  <c r="BH181" i="3"/>
  <c r="M181" i="3"/>
  <c r="Q181" i="3"/>
  <c r="U181" i="3"/>
  <c r="Y181" i="3"/>
  <c r="AC181" i="3"/>
  <c r="AG181" i="3"/>
  <c r="AK181" i="3"/>
  <c r="AO181" i="3"/>
  <c r="AS181" i="3"/>
  <c r="AW181" i="3"/>
  <c r="BA181" i="3"/>
  <c r="BE181" i="3"/>
  <c r="BI181" i="3"/>
  <c r="L178" i="3"/>
  <c r="L176" i="3"/>
  <c r="L169" i="3"/>
  <c r="AI167" i="3"/>
  <c r="T167" i="3"/>
  <c r="AZ167" i="3"/>
  <c r="AG167" i="3"/>
  <c r="N167" i="3"/>
  <c r="AT167" i="3"/>
  <c r="L162" i="3"/>
  <c r="L160" i="3"/>
  <c r="L153" i="3"/>
  <c r="O151" i="3"/>
  <c r="S151" i="3"/>
  <c r="W151" i="3"/>
  <c r="AA151" i="3"/>
  <c r="AE151" i="3"/>
  <c r="AI151" i="3"/>
  <c r="AM151" i="3"/>
  <c r="AQ151" i="3"/>
  <c r="AU151" i="3"/>
  <c r="AY151" i="3"/>
  <c r="BC151" i="3"/>
  <c r="BG151" i="3"/>
  <c r="P151" i="3"/>
  <c r="T151" i="3"/>
  <c r="X151" i="3"/>
  <c r="AB151" i="3"/>
  <c r="AF151" i="3"/>
  <c r="AJ151" i="3"/>
  <c r="AN151" i="3"/>
  <c r="AR151" i="3"/>
  <c r="AV151" i="3"/>
  <c r="AZ151" i="3"/>
  <c r="BD151" i="3"/>
  <c r="BH151" i="3"/>
  <c r="M151" i="3"/>
  <c r="Q151" i="3"/>
  <c r="U151" i="3"/>
  <c r="Y151" i="3"/>
  <c r="AC151" i="3"/>
  <c r="AG151" i="3"/>
  <c r="AK151" i="3"/>
  <c r="AO151" i="3"/>
  <c r="AS151" i="3"/>
  <c r="AW151" i="3"/>
  <c r="BA151" i="3"/>
  <c r="BE151" i="3"/>
  <c r="BI151" i="3"/>
  <c r="N151" i="3"/>
  <c r="R151" i="3"/>
  <c r="V151" i="3"/>
  <c r="Z151" i="3"/>
  <c r="AD151" i="3"/>
  <c r="AH151" i="3"/>
  <c r="AL151" i="3"/>
  <c r="AP151" i="3"/>
  <c r="AT151" i="3"/>
  <c r="AX151" i="3"/>
  <c r="BB151" i="3"/>
  <c r="BF151" i="3"/>
  <c r="L146" i="3"/>
  <c r="L144" i="3"/>
  <c r="L137" i="3"/>
  <c r="Z135" i="3"/>
  <c r="AP135" i="3"/>
  <c r="BF135" i="3"/>
  <c r="AA135" i="3"/>
  <c r="AQ135" i="3"/>
  <c r="BC135" i="3"/>
  <c r="P135" i="3"/>
  <c r="X135" i="3"/>
  <c r="AF135" i="3"/>
  <c r="AN135" i="3"/>
  <c r="AV135" i="3"/>
  <c r="BD135" i="3"/>
  <c r="M135" i="3"/>
  <c r="U135" i="3"/>
  <c r="AC135" i="3"/>
  <c r="AK135" i="3"/>
  <c r="AS135" i="3"/>
  <c r="BA135" i="3"/>
  <c r="BI135" i="3"/>
  <c r="L130" i="3"/>
  <c r="L128" i="3"/>
  <c r="L121" i="3"/>
  <c r="O119" i="3"/>
  <c r="W119" i="3"/>
  <c r="AE119" i="3"/>
  <c r="AM119" i="3"/>
  <c r="AU119" i="3"/>
  <c r="BC119" i="3"/>
  <c r="P119" i="3"/>
  <c r="X119" i="3"/>
  <c r="AF119" i="3"/>
  <c r="AN119" i="3"/>
  <c r="AV119" i="3"/>
  <c r="BD119" i="3"/>
  <c r="M119" i="3"/>
  <c r="U119" i="3"/>
  <c r="AC119" i="3"/>
  <c r="AK119" i="3"/>
  <c r="AS119" i="3"/>
  <c r="BA119" i="3"/>
  <c r="BI119" i="3"/>
  <c r="R119" i="3"/>
  <c r="Z119" i="3"/>
  <c r="AH119" i="3"/>
  <c r="AP119" i="3"/>
  <c r="AX119" i="3"/>
  <c r="BF119" i="3"/>
  <c r="L114" i="3"/>
  <c r="L112" i="3"/>
  <c r="BF266" i="3"/>
  <c r="BB266" i="3"/>
  <c r="AX266" i="3"/>
  <c r="AT266" i="3"/>
  <c r="AP266" i="3"/>
  <c r="AL266" i="3"/>
  <c r="AH266" i="3"/>
  <c r="AD266" i="3"/>
  <c r="Z266" i="3"/>
  <c r="V266" i="3"/>
  <c r="R266" i="3"/>
  <c r="N266" i="3"/>
  <c r="BI263" i="3"/>
  <c r="BE263" i="3"/>
  <c r="BA263" i="3"/>
  <c r="AW263" i="3"/>
  <c r="AS263" i="3"/>
  <c r="AO263" i="3"/>
  <c r="AK263" i="3"/>
  <c r="AG263" i="3"/>
  <c r="AC263" i="3"/>
  <c r="Y263" i="3"/>
  <c r="U263" i="3"/>
  <c r="Q263" i="3"/>
  <c r="M263" i="3"/>
  <c r="BI259" i="3"/>
  <c r="BE259" i="3"/>
  <c r="BA259" i="3"/>
  <c r="AW259" i="3"/>
  <c r="AS259" i="3"/>
  <c r="AO259" i="3"/>
  <c r="AK259" i="3"/>
  <c r="AG259" i="3"/>
  <c r="AC259" i="3"/>
  <c r="Y259" i="3"/>
  <c r="U259" i="3"/>
  <c r="Q259" i="3"/>
  <c r="M259" i="3"/>
  <c r="L197" i="3"/>
  <c r="AA197" i="3" s="1"/>
  <c r="L194" i="3"/>
  <c r="L192" i="3"/>
  <c r="L177" i="3"/>
  <c r="K177" i="3"/>
  <c r="L174" i="3"/>
  <c r="L172" i="3"/>
  <c r="K170" i="3"/>
  <c r="K168" i="3"/>
  <c r="L165" i="3"/>
  <c r="U165" i="3" s="1"/>
  <c r="K163" i="3"/>
  <c r="K161" i="3"/>
  <c r="L158" i="3"/>
  <c r="AA158" i="3" s="1"/>
  <c r="L156" i="3"/>
  <c r="X156" i="3" s="1"/>
  <c r="K154" i="3"/>
  <c r="K152" i="3"/>
  <c r="L149" i="3"/>
  <c r="K147" i="3"/>
  <c r="K145" i="3"/>
  <c r="L142" i="3"/>
  <c r="P142" i="3" s="1"/>
  <c r="L140" i="3"/>
  <c r="AB140" i="3" s="1"/>
  <c r="K138" i="3"/>
  <c r="K136" i="3"/>
  <c r="L133" i="3"/>
  <c r="N133" i="3" s="1"/>
  <c r="K131" i="3"/>
  <c r="K129" i="3"/>
  <c r="L126" i="3"/>
  <c r="S126" i="3" s="1"/>
  <c r="L124" i="3"/>
  <c r="O124" i="3" s="1"/>
  <c r="K122" i="3"/>
  <c r="K120" i="3"/>
  <c r="L117" i="3"/>
  <c r="R117" i="3" s="1"/>
  <c r="K115" i="3"/>
  <c r="K113" i="3"/>
  <c r="BI266" i="3"/>
  <c r="BE266" i="3"/>
  <c r="BA266" i="3"/>
  <c r="AW266" i="3"/>
  <c r="AS266" i="3"/>
  <c r="AO266" i="3"/>
  <c r="AK266" i="3"/>
  <c r="AG266" i="3"/>
  <c r="AC266" i="3"/>
  <c r="Y266" i="3"/>
  <c r="U266" i="3"/>
  <c r="Q266" i="3"/>
  <c r="M266" i="3"/>
  <c r="BH263" i="3"/>
  <c r="BD263" i="3"/>
  <c r="AZ263" i="3"/>
  <c r="AV263" i="3"/>
  <c r="AR263" i="3"/>
  <c r="AN263" i="3"/>
  <c r="AJ263" i="3"/>
  <c r="AF263" i="3"/>
  <c r="AB263" i="3"/>
  <c r="X263" i="3"/>
  <c r="T263" i="3"/>
  <c r="P263" i="3"/>
  <c r="BH259" i="3"/>
  <c r="BD259" i="3"/>
  <c r="AZ259" i="3"/>
  <c r="AV259" i="3"/>
  <c r="AR259" i="3"/>
  <c r="AN259" i="3"/>
  <c r="AJ259" i="3"/>
  <c r="AF259" i="3"/>
  <c r="AB259" i="3"/>
  <c r="X259" i="3"/>
  <c r="T259" i="3"/>
  <c r="P259" i="3"/>
  <c r="L109" i="3"/>
  <c r="K109" i="3"/>
  <c r="L107" i="3"/>
  <c r="K107" i="3"/>
  <c r="L105" i="3"/>
  <c r="K105" i="3"/>
  <c r="L269" i="3"/>
  <c r="K269" i="3"/>
  <c r="L267" i="3"/>
  <c r="AX267" i="3" s="1"/>
  <c r="L256" i="3"/>
  <c r="K256" i="3"/>
  <c r="L254" i="3"/>
  <c r="K254" i="3"/>
  <c r="L252" i="3"/>
  <c r="K252" i="3"/>
  <c r="L248" i="3"/>
  <c r="L232" i="3"/>
  <c r="K232" i="3"/>
  <c r="L230" i="3"/>
  <c r="K230" i="3"/>
  <c r="L228" i="3"/>
  <c r="K228" i="3"/>
  <c r="L226" i="3"/>
  <c r="K226" i="3"/>
  <c r="L224" i="3"/>
  <c r="K224" i="3"/>
  <c r="L222" i="3"/>
  <c r="K222" i="3"/>
  <c r="L220" i="3"/>
  <c r="K220" i="3"/>
  <c r="L218" i="3"/>
  <c r="K218" i="3"/>
  <c r="L216" i="3"/>
  <c r="K216" i="3"/>
  <c r="L214" i="3"/>
  <c r="K214" i="3"/>
  <c r="L212" i="3"/>
  <c r="K212" i="3"/>
  <c r="L210" i="3"/>
  <c r="K210" i="3"/>
  <c r="L208" i="3"/>
  <c r="K208" i="3"/>
  <c r="L206" i="3"/>
  <c r="K206" i="3"/>
  <c r="L204" i="3"/>
  <c r="AS204" i="3"/>
  <c r="M202" i="3"/>
  <c r="Q202" i="3"/>
  <c r="U202" i="3"/>
  <c r="Y202" i="3"/>
  <c r="AC202" i="3"/>
  <c r="AG202" i="3"/>
  <c r="AK202" i="3"/>
  <c r="AO202" i="3"/>
  <c r="AS202" i="3"/>
  <c r="AW202" i="3"/>
  <c r="BA202" i="3"/>
  <c r="BE202" i="3"/>
  <c r="BI202" i="3"/>
  <c r="N202" i="3"/>
  <c r="R202" i="3"/>
  <c r="V202" i="3"/>
  <c r="Z202" i="3"/>
  <c r="AD202" i="3"/>
  <c r="AH202" i="3"/>
  <c r="AL202" i="3"/>
  <c r="AP202" i="3"/>
  <c r="AT202" i="3"/>
  <c r="AX202" i="3"/>
  <c r="BB202" i="3"/>
  <c r="BF202" i="3"/>
  <c r="O202" i="3"/>
  <c r="S202" i="3"/>
  <c r="W202" i="3"/>
  <c r="AA202" i="3"/>
  <c r="AE202" i="3"/>
  <c r="AI202" i="3"/>
  <c r="AM202" i="3"/>
  <c r="AQ202" i="3"/>
  <c r="AU202" i="3"/>
  <c r="AY202" i="3"/>
  <c r="BC202" i="3"/>
  <c r="BG202" i="3"/>
  <c r="P202" i="3"/>
  <c r="T202" i="3"/>
  <c r="X202" i="3"/>
  <c r="AB202" i="3"/>
  <c r="AF202" i="3"/>
  <c r="AJ202" i="3"/>
  <c r="AN202" i="3"/>
  <c r="AR202" i="3"/>
  <c r="AV202" i="3"/>
  <c r="AZ202" i="3"/>
  <c r="BD202" i="3"/>
  <c r="BH202" i="3"/>
  <c r="S200" i="3"/>
  <c r="AA200" i="3"/>
  <c r="AI200" i="3"/>
  <c r="AQ200" i="3"/>
  <c r="AY200" i="3"/>
  <c r="BG200" i="3"/>
  <c r="T200" i="3"/>
  <c r="AB200" i="3"/>
  <c r="AJ200" i="3"/>
  <c r="AR200" i="3"/>
  <c r="AZ200" i="3"/>
  <c r="BH200" i="3"/>
  <c r="M200" i="3"/>
  <c r="Q200" i="3"/>
  <c r="U200" i="3"/>
  <c r="Y200" i="3"/>
  <c r="AC200" i="3"/>
  <c r="AG200" i="3"/>
  <c r="AK200" i="3"/>
  <c r="AO200" i="3"/>
  <c r="AS200" i="3"/>
  <c r="AW200" i="3"/>
  <c r="BA200" i="3"/>
  <c r="BE200" i="3"/>
  <c r="BI200" i="3"/>
  <c r="N200" i="3"/>
  <c r="R200" i="3"/>
  <c r="V200" i="3"/>
  <c r="Z200" i="3"/>
  <c r="AD200" i="3"/>
  <c r="AH200" i="3"/>
  <c r="AL200" i="3"/>
  <c r="AP200" i="3"/>
  <c r="AT200" i="3"/>
  <c r="AX200" i="3"/>
  <c r="BB200" i="3"/>
  <c r="BF200" i="3"/>
  <c r="N198" i="3"/>
  <c r="R198" i="3"/>
  <c r="V198" i="3"/>
  <c r="Z198" i="3"/>
  <c r="AD198" i="3"/>
  <c r="AH198" i="3"/>
  <c r="AL198" i="3"/>
  <c r="AP198" i="3"/>
  <c r="AT198" i="3"/>
  <c r="AX198" i="3"/>
  <c r="BB198" i="3"/>
  <c r="BF198" i="3"/>
  <c r="O198" i="3"/>
  <c r="S198" i="3"/>
  <c r="W198" i="3"/>
  <c r="AA198" i="3"/>
  <c r="AE198" i="3"/>
  <c r="AI198" i="3"/>
  <c r="AM198" i="3"/>
  <c r="AQ198" i="3"/>
  <c r="AU198" i="3"/>
  <c r="AY198" i="3"/>
  <c r="BC198" i="3"/>
  <c r="BG198" i="3"/>
  <c r="P198" i="3"/>
  <c r="T198" i="3"/>
  <c r="X198" i="3"/>
  <c r="AB198" i="3"/>
  <c r="AF198" i="3"/>
  <c r="AJ198" i="3"/>
  <c r="AN198" i="3"/>
  <c r="AR198" i="3"/>
  <c r="AV198" i="3"/>
  <c r="AZ198" i="3"/>
  <c r="BD198" i="3"/>
  <c r="BH198" i="3"/>
  <c r="M198" i="3"/>
  <c r="Q198" i="3"/>
  <c r="U198" i="3"/>
  <c r="Y198" i="3"/>
  <c r="AC198" i="3"/>
  <c r="AG198" i="3"/>
  <c r="AK198" i="3"/>
  <c r="AO198" i="3"/>
  <c r="AS198" i="3"/>
  <c r="AW198" i="3"/>
  <c r="BA198" i="3"/>
  <c r="BE198" i="3"/>
  <c r="BI198" i="3"/>
  <c r="O193" i="3"/>
  <c r="S193" i="3"/>
  <c r="W193" i="3"/>
  <c r="AA193" i="3"/>
  <c r="AE193" i="3"/>
  <c r="AI193" i="3"/>
  <c r="AM193" i="3"/>
  <c r="AQ193" i="3"/>
  <c r="AU193" i="3"/>
  <c r="AY193" i="3"/>
  <c r="BC193" i="3"/>
  <c r="BG193" i="3"/>
  <c r="P193" i="3"/>
  <c r="T193" i="3"/>
  <c r="X193" i="3"/>
  <c r="AB193" i="3"/>
  <c r="AF193" i="3"/>
  <c r="AJ193" i="3"/>
  <c r="AN193" i="3"/>
  <c r="AR193" i="3"/>
  <c r="AV193" i="3"/>
  <c r="AZ193" i="3"/>
  <c r="BD193" i="3"/>
  <c r="BH193" i="3"/>
  <c r="M193" i="3"/>
  <c r="Q193" i="3"/>
  <c r="U193" i="3"/>
  <c r="Y193" i="3"/>
  <c r="AC193" i="3"/>
  <c r="AG193" i="3"/>
  <c r="AK193" i="3"/>
  <c r="AO193" i="3"/>
  <c r="AS193" i="3"/>
  <c r="AW193" i="3"/>
  <c r="BA193" i="3"/>
  <c r="BE193" i="3"/>
  <c r="BI193" i="3"/>
  <c r="N193" i="3"/>
  <c r="R193" i="3"/>
  <c r="V193" i="3"/>
  <c r="Z193" i="3"/>
  <c r="AD193" i="3"/>
  <c r="AH193" i="3"/>
  <c r="AL193" i="3"/>
  <c r="AP193" i="3"/>
  <c r="AT193" i="3"/>
  <c r="AX193" i="3"/>
  <c r="BB193" i="3"/>
  <c r="BF193" i="3"/>
  <c r="M175" i="3"/>
  <c r="Q175" i="3"/>
  <c r="U175" i="3"/>
  <c r="Y175" i="3"/>
  <c r="AC175" i="3"/>
  <c r="AG175" i="3"/>
  <c r="AK175" i="3"/>
  <c r="AO175" i="3"/>
  <c r="AS175" i="3"/>
  <c r="AW175" i="3"/>
  <c r="BA175" i="3"/>
  <c r="BE175" i="3"/>
  <c r="BI175" i="3"/>
  <c r="N175" i="3"/>
  <c r="R175" i="3"/>
  <c r="V175" i="3"/>
  <c r="Z175" i="3"/>
  <c r="AD175" i="3"/>
  <c r="AH175" i="3"/>
  <c r="AL175" i="3"/>
  <c r="AP175" i="3"/>
  <c r="AT175" i="3"/>
  <c r="AX175" i="3"/>
  <c r="BB175" i="3"/>
  <c r="BF175" i="3"/>
  <c r="O175" i="3"/>
  <c r="S175" i="3"/>
  <c r="W175" i="3"/>
  <c r="AA175" i="3"/>
  <c r="AE175" i="3"/>
  <c r="AI175" i="3"/>
  <c r="AM175" i="3"/>
  <c r="AQ175" i="3"/>
  <c r="AU175" i="3"/>
  <c r="AY175" i="3"/>
  <c r="BC175" i="3"/>
  <c r="BG175" i="3"/>
  <c r="P175" i="3"/>
  <c r="T175" i="3"/>
  <c r="X175" i="3"/>
  <c r="AB175" i="3"/>
  <c r="AF175" i="3"/>
  <c r="AJ175" i="3"/>
  <c r="AN175" i="3"/>
  <c r="AR175" i="3"/>
  <c r="AV175" i="3"/>
  <c r="AZ175" i="3"/>
  <c r="BD175" i="3"/>
  <c r="BH175" i="3"/>
  <c r="M173" i="3"/>
  <c r="Q173" i="3"/>
  <c r="U173" i="3"/>
  <c r="Y173" i="3"/>
  <c r="AC173" i="3"/>
  <c r="AG173" i="3"/>
  <c r="AK173" i="3"/>
  <c r="AO173" i="3"/>
  <c r="AS173" i="3"/>
  <c r="AW173" i="3"/>
  <c r="BA173" i="3"/>
  <c r="BE173" i="3"/>
  <c r="BI173" i="3"/>
  <c r="N173" i="3"/>
  <c r="R173" i="3"/>
  <c r="V173" i="3"/>
  <c r="Z173" i="3"/>
  <c r="AD173" i="3"/>
  <c r="AH173" i="3"/>
  <c r="AL173" i="3"/>
  <c r="AP173" i="3"/>
  <c r="AT173" i="3"/>
  <c r="AX173" i="3"/>
  <c r="BB173" i="3"/>
  <c r="BF173" i="3"/>
  <c r="O173" i="3"/>
  <c r="S173" i="3"/>
  <c r="W173" i="3"/>
  <c r="AA173" i="3"/>
  <c r="AE173" i="3"/>
  <c r="AI173" i="3"/>
  <c r="AM173" i="3"/>
  <c r="AQ173" i="3"/>
  <c r="AU173" i="3"/>
  <c r="AY173" i="3"/>
  <c r="BC173" i="3"/>
  <c r="BG173" i="3"/>
  <c r="P173" i="3"/>
  <c r="T173" i="3"/>
  <c r="X173" i="3"/>
  <c r="AB173" i="3"/>
  <c r="AF173" i="3"/>
  <c r="AJ173" i="3"/>
  <c r="AN173" i="3"/>
  <c r="AR173" i="3"/>
  <c r="AV173" i="3"/>
  <c r="AZ173" i="3"/>
  <c r="BD173" i="3"/>
  <c r="BH173" i="3"/>
  <c r="O166" i="3"/>
  <c r="S166" i="3"/>
  <c r="W166" i="3"/>
  <c r="AA166" i="3"/>
  <c r="AE166" i="3"/>
  <c r="AI166" i="3"/>
  <c r="AM166" i="3"/>
  <c r="AQ166" i="3"/>
  <c r="AU166" i="3"/>
  <c r="AY166" i="3"/>
  <c r="BC166" i="3"/>
  <c r="BG166" i="3"/>
  <c r="P166" i="3"/>
  <c r="T166" i="3"/>
  <c r="X166" i="3"/>
  <c r="AB166" i="3"/>
  <c r="AF166" i="3"/>
  <c r="AJ166" i="3"/>
  <c r="AN166" i="3"/>
  <c r="AR166" i="3"/>
  <c r="AV166" i="3"/>
  <c r="AZ166" i="3"/>
  <c r="BD166" i="3"/>
  <c r="BH166" i="3"/>
  <c r="M166" i="3"/>
  <c r="Q166" i="3"/>
  <c r="U166" i="3"/>
  <c r="Y166" i="3"/>
  <c r="AC166" i="3"/>
  <c r="AG166" i="3"/>
  <c r="AK166" i="3"/>
  <c r="AO166" i="3"/>
  <c r="AS166" i="3"/>
  <c r="AW166" i="3"/>
  <c r="BA166" i="3"/>
  <c r="BE166" i="3"/>
  <c r="BI166" i="3"/>
  <c r="N166" i="3"/>
  <c r="R166" i="3"/>
  <c r="V166" i="3"/>
  <c r="Z166" i="3"/>
  <c r="AD166" i="3"/>
  <c r="AH166" i="3"/>
  <c r="AL166" i="3"/>
  <c r="AP166" i="3"/>
  <c r="AT166" i="3"/>
  <c r="AX166" i="3"/>
  <c r="BB166" i="3"/>
  <c r="BF166" i="3"/>
  <c r="P164" i="3"/>
  <c r="T164" i="3"/>
  <c r="X164" i="3"/>
  <c r="AB164" i="3"/>
  <c r="AF164" i="3"/>
  <c r="AJ164" i="3"/>
  <c r="AN164" i="3"/>
  <c r="AR164" i="3"/>
  <c r="AV164" i="3"/>
  <c r="AZ164" i="3"/>
  <c r="BD164" i="3"/>
  <c r="BH164" i="3"/>
  <c r="M164" i="3"/>
  <c r="Q164" i="3"/>
  <c r="U164" i="3"/>
  <c r="Y164" i="3"/>
  <c r="AC164" i="3"/>
  <c r="AG164" i="3"/>
  <c r="AK164" i="3"/>
  <c r="AO164" i="3"/>
  <c r="AS164" i="3"/>
  <c r="AW164" i="3"/>
  <c r="BA164" i="3"/>
  <c r="BE164" i="3"/>
  <c r="BI164" i="3"/>
  <c r="N164" i="3"/>
  <c r="R164" i="3"/>
  <c r="V164" i="3"/>
  <c r="Z164" i="3"/>
  <c r="AD164" i="3"/>
  <c r="AH164" i="3"/>
  <c r="AL164" i="3"/>
  <c r="AP164" i="3"/>
  <c r="AT164" i="3"/>
  <c r="AX164" i="3"/>
  <c r="BB164" i="3"/>
  <c r="BF164" i="3"/>
  <c r="O164" i="3"/>
  <c r="S164" i="3"/>
  <c r="W164" i="3"/>
  <c r="AA164" i="3"/>
  <c r="AE164" i="3"/>
  <c r="AI164" i="3"/>
  <c r="AM164" i="3"/>
  <c r="AQ164" i="3"/>
  <c r="AU164" i="3"/>
  <c r="AY164" i="3"/>
  <c r="BC164" i="3"/>
  <c r="BG164" i="3"/>
  <c r="O159" i="3"/>
  <c r="S159" i="3"/>
  <c r="W159" i="3"/>
  <c r="AA159" i="3"/>
  <c r="AE159" i="3"/>
  <c r="AI159" i="3"/>
  <c r="AM159" i="3"/>
  <c r="AQ159" i="3"/>
  <c r="AU159" i="3"/>
  <c r="AY159" i="3"/>
  <c r="BC159" i="3"/>
  <c r="BG159" i="3"/>
  <c r="P159" i="3"/>
  <c r="T159" i="3"/>
  <c r="X159" i="3"/>
  <c r="AB159" i="3"/>
  <c r="AF159" i="3"/>
  <c r="AJ159" i="3"/>
  <c r="AN159" i="3"/>
  <c r="AR159" i="3"/>
  <c r="AV159" i="3"/>
  <c r="AZ159" i="3"/>
  <c r="BD159" i="3"/>
  <c r="BH159" i="3"/>
  <c r="M159" i="3"/>
  <c r="Q159" i="3"/>
  <c r="U159" i="3"/>
  <c r="Y159" i="3"/>
  <c r="AC159" i="3"/>
  <c r="AG159" i="3"/>
  <c r="AK159" i="3"/>
  <c r="AO159" i="3"/>
  <c r="AS159" i="3"/>
  <c r="AW159" i="3"/>
  <c r="BA159" i="3"/>
  <c r="BE159" i="3"/>
  <c r="BI159" i="3"/>
  <c r="N159" i="3"/>
  <c r="R159" i="3"/>
  <c r="V159" i="3"/>
  <c r="Z159" i="3"/>
  <c r="AD159" i="3"/>
  <c r="AH159" i="3"/>
  <c r="AL159" i="3"/>
  <c r="AP159" i="3"/>
  <c r="AT159" i="3"/>
  <c r="AX159" i="3"/>
  <c r="BB159" i="3"/>
  <c r="BF159" i="3"/>
  <c r="M157" i="3"/>
  <c r="Q157" i="3"/>
  <c r="U157" i="3"/>
  <c r="Y157" i="3"/>
  <c r="AC157" i="3"/>
  <c r="AG157" i="3"/>
  <c r="AK157" i="3"/>
  <c r="AO157" i="3"/>
  <c r="AS157" i="3"/>
  <c r="AW157" i="3"/>
  <c r="BA157" i="3"/>
  <c r="BE157" i="3"/>
  <c r="BI157" i="3"/>
  <c r="N157" i="3"/>
  <c r="R157" i="3"/>
  <c r="V157" i="3"/>
  <c r="Z157" i="3"/>
  <c r="AD157" i="3"/>
  <c r="AH157" i="3"/>
  <c r="AL157" i="3"/>
  <c r="AP157" i="3"/>
  <c r="AT157" i="3"/>
  <c r="AX157" i="3"/>
  <c r="BB157" i="3"/>
  <c r="BF157" i="3"/>
  <c r="O157" i="3"/>
  <c r="S157" i="3"/>
  <c r="W157" i="3"/>
  <c r="AA157" i="3"/>
  <c r="AE157" i="3"/>
  <c r="AI157" i="3"/>
  <c r="AM157" i="3"/>
  <c r="AQ157" i="3"/>
  <c r="AU157" i="3"/>
  <c r="AY157" i="3"/>
  <c r="BC157" i="3"/>
  <c r="BG157" i="3"/>
  <c r="P157" i="3"/>
  <c r="T157" i="3"/>
  <c r="X157" i="3"/>
  <c r="AB157" i="3"/>
  <c r="AF157" i="3"/>
  <c r="AJ157" i="3"/>
  <c r="AN157" i="3"/>
  <c r="AR157" i="3"/>
  <c r="AV157" i="3"/>
  <c r="AZ157" i="3"/>
  <c r="BD157" i="3"/>
  <c r="BH157" i="3"/>
  <c r="P150" i="3"/>
  <c r="M150" i="3"/>
  <c r="Q150" i="3"/>
  <c r="U150" i="3"/>
  <c r="Y150" i="3"/>
  <c r="O150" i="3"/>
  <c r="S150" i="3"/>
  <c r="W150" i="3"/>
  <c r="AA150" i="3"/>
  <c r="N150" i="3"/>
  <c r="X150" i="3"/>
  <c r="AD150" i="3"/>
  <c r="AH150" i="3"/>
  <c r="AL150" i="3"/>
  <c r="AP150" i="3"/>
  <c r="AT150" i="3"/>
  <c r="AX150" i="3"/>
  <c r="BB150" i="3"/>
  <c r="BF150" i="3"/>
  <c r="R150" i="3"/>
  <c r="Z150" i="3"/>
  <c r="AE150" i="3"/>
  <c r="AI150" i="3"/>
  <c r="AM150" i="3"/>
  <c r="AQ150" i="3"/>
  <c r="AU150" i="3"/>
  <c r="AY150" i="3"/>
  <c r="BC150" i="3"/>
  <c r="BG150" i="3"/>
  <c r="T150" i="3"/>
  <c r="AB150" i="3"/>
  <c r="AF150" i="3"/>
  <c r="AJ150" i="3"/>
  <c r="AN150" i="3"/>
  <c r="AR150" i="3"/>
  <c r="AV150" i="3"/>
  <c r="AZ150" i="3"/>
  <c r="BD150" i="3"/>
  <c r="BH150" i="3"/>
  <c r="V150" i="3"/>
  <c r="AC150" i="3"/>
  <c r="AG150" i="3"/>
  <c r="AK150" i="3"/>
  <c r="AO150" i="3"/>
  <c r="AS150" i="3"/>
  <c r="AW150" i="3"/>
  <c r="BA150" i="3"/>
  <c r="BE150" i="3"/>
  <c r="BI150" i="3"/>
  <c r="P148" i="3"/>
  <c r="T148" i="3"/>
  <c r="X148" i="3"/>
  <c r="AB148" i="3"/>
  <c r="AF148" i="3"/>
  <c r="AJ148" i="3"/>
  <c r="AN148" i="3"/>
  <c r="AR148" i="3"/>
  <c r="AV148" i="3"/>
  <c r="AZ148" i="3"/>
  <c r="BD148" i="3"/>
  <c r="BH148" i="3"/>
  <c r="M148" i="3"/>
  <c r="Q148" i="3"/>
  <c r="U148" i="3"/>
  <c r="Y148" i="3"/>
  <c r="AC148" i="3"/>
  <c r="AG148" i="3"/>
  <c r="AK148" i="3"/>
  <c r="AO148" i="3"/>
  <c r="AS148" i="3"/>
  <c r="AW148" i="3"/>
  <c r="BA148" i="3"/>
  <c r="BE148" i="3"/>
  <c r="BI148" i="3"/>
  <c r="N148" i="3"/>
  <c r="R148" i="3"/>
  <c r="V148" i="3"/>
  <c r="Z148" i="3"/>
  <c r="AD148" i="3"/>
  <c r="AH148" i="3"/>
  <c r="AL148" i="3"/>
  <c r="AP148" i="3"/>
  <c r="AT148" i="3"/>
  <c r="AX148" i="3"/>
  <c r="BB148" i="3"/>
  <c r="BF148" i="3"/>
  <c r="O148" i="3"/>
  <c r="S148" i="3"/>
  <c r="W148" i="3"/>
  <c r="AA148" i="3"/>
  <c r="AE148" i="3"/>
  <c r="AI148" i="3"/>
  <c r="AM148" i="3"/>
  <c r="AQ148" i="3"/>
  <c r="AU148" i="3"/>
  <c r="AY148" i="3"/>
  <c r="BC148" i="3"/>
  <c r="BG148" i="3"/>
  <c r="M143" i="3"/>
  <c r="Q143" i="3"/>
  <c r="U143" i="3"/>
  <c r="Y143" i="3"/>
  <c r="AC143" i="3"/>
  <c r="AG143" i="3"/>
  <c r="AK143" i="3"/>
  <c r="AO143" i="3"/>
  <c r="AS143" i="3"/>
  <c r="AW143" i="3"/>
  <c r="BA143" i="3"/>
  <c r="BE143" i="3"/>
  <c r="BI143" i="3"/>
  <c r="N143" i="3"/>
  <c r="R143" i="3"/>
  <c r="V143" i="3"/>
  <c r="Z143" i="3"/>
  <c r="AD143" i="3"/>
  <c r="AH143" i="3"/>
  <c r="AL143" i="3"/>
  <c r="AP143" i="3"/>
  <c r="AT143" i="3"/>
  <c r="AX143" i="3"/>
  <c r="BB143" i="3"/>
  <c r="BF143" i="3"/>
  <c r="O143" i="3"/>
  <c r="S143" i="3"/>
  <c r="W143" i="3"/>
  <c r="AA143" i="3"/>
  <c r="AE143" i="3"/>
  <c r="AI143" i="3"/>
  <c r="AM143" i="3"/>
  <c r="AQ143" i="3"/>
  <c r="AU143" i="3"/>
  <c r="AY143" i="3"/>
  <c r="BC143" i="3"/>
  <c r="BG143" i="3"/>
  <c r="P143" i="3"/>
  <c r="T143" i="3"/>
  <c r="X143" i="3"/>
  <c r="AB143" i="3"/>
  <c r="AF143" i="3"/>
  <c r="AJ143" i="3"/>
  <c r="AN143" i="3"/>
  <c r="AR143" i="3"/>
  <c r="AV143" i="3"/>
  <c r="AZ143" i="3"/>
  <c r="BD143" i="3"/>
  <c r="BH143" i="3"/>
  <c r="M141" i="3"/>
  <c r="Q141" i="3"/>
  <c r="U141" i="3"/>
  <c r="Y141" i="3"/>
  <c r="AC141" i="3"/>
  <c r="AG141" i="3"/>
  <c r="AK141" i="3"/>
  <c r="AO141" i="3"/>
  <c r="AS141" i="3"/>
  <c r="AW141" i="3"/>
  <c r="BA141" i="3"/>
  <c r="BE141" i="3"/>
  <c r="BI141" i="3"/>
  <c r="N141" i="3"/>
  <c r="R141" i="3"/>
  <c r="V141" i="3"/>
  <c r="Z141" i="3"/>
  <c r="AD141" i="3"/>
  <c r="AH141" i="3"/>
  <c r="AL141" i="3"/>
  <c r="AP141" i="3"/>
  <c r="AT141" i="3"/>
  <c r="AX141" i="3"/>
  <c r="BB141" i="3"/>
  <c r="BF141" i="3"/>
  <c r="O141" i="3"/>
  <c r="S141" i="3"/>
  <c r="W141" i="3"/>
  <c r="AA141" i="3"/>
  <c r="AE141" i="3"/>
  <c r="AI141" i="3"/>
  <c r="AM141" i="3"/>
  <c r="AQ141" i="3"/>
  <c r="AU141" i="3"/>
  <c r="AY141" i="3"/>
  <c r="BC141" i="3"/>
  <c r="BG141" i="3"/>
  <c r="P141" i="3"/>
  <c r="T141" i="3"/>
  <c r="X141" i="3"/>
  <c r="AB141" i="3"/>
  <c r="AF141" i="3"/>
  <c r="AJ141" i="3"/>
  <c r="AN141" i="3"/>
  <c r="AR141" i="3"/>
  <c r="AV141" i="3"/>
  <c r="AZ141" i="3"/>
  <c r="BD141" i="3"/>
  <c r="BH141" i="3"/>
  <c r="M134" i="3"/>
  <c r="Q134" i="3"/>
  <c r="U134" i="3"/>
  <c r="Y134" i="3"/>
  <c r="AC134" i="3"/>
  <c r="AG134" i="3"/>
  <c r="AK134" i="3"/>
  <c r="AO134" i="3"/>
  <c r="AS134" i="3"/>
  <c r="AW134" i="3"/>
  <c r="BA134" i="3"/>
  <c r="BE134" i="3"/>
  <c r="BI134" i="3"/>
  <c r="N134" i="3"/>
  <c r="R134" i="3"/>
  <c r="V134" i="3"/>
  <c r="Z134" i="3"/>
  <c r="AD134" i="3"/>
  <c r="AH134" i="3"/>
  <c r="AL134" i="3"/>
  <c r="AP134" i="3"/>
  <c r="AT134" i="3"/>
  <c r="AX134" i="3"/>
  <c r="BB134" i="3"/>
  <c r="BF134" i="3"/>
  <c r="O134" i="3"/>
  <c r="S134" i="3"/>
  <c r="W134" i="3"/>
  <c r="AA134" i="3"/>
  <c r="AE134" i="3"/>
  <c r="AI134" i="3"/>
  <c r="AM134" i="3"/>
  <c r="AQ134" i="3"/>
  <c r="AU134" i="3"/>
  <c r="AY134" i="3"/>
  <c r="BC134" i="3"/>
  <c r="BG134" i="3"/>
  <c r="P134" i="3"/>
  <c r="T134" i="3"/>
  <c r="X134" i="3"/>
  <c r="AB134" i="3"/>
  <c r="AF134" i="3"/>
  <c r="AJ134" i="3"/>
  <c r="AN134" i="3"/>
  <c r="AR134" i="3"/>
  <c r="AV134" i="3"/>
  <c r="AZ134" i="3"/>
  <c r="BD134" i="3"/>
  <c r="BH134" i="3"/>
  <c r="M132" i="3"/>
  <c r="Q132" i="3"/>
  <c r="U132" i="3"/>
  <c r="Y132" i="3"/>
  <c r="AC132" i="3"/>
  <c r="AG132" i="3"/>
  <c r="AK132" i="3"/>
  <c r="AO132" i="3"/>
  <c r="AS132" i="3"/>
  <c r="AW132" i="3"/>
  <c r="BA132" i="3"/>
  <c r="BE132" i="3"/>
  <c r="BI132" i="3"/>
  <c r="N132" i="3"/>
  <c r="R132" i="3"/>
  <c r="V132" i="3"/>
  <c r="Z132" i="3"/>
  <c r="AD132" i="3"/>
  <c r="AH132" i="3"/>
  <c r="AL132" i="3"/>
  <c r="AP132" i="3"/>
  <c r="AT132" i="3"/>
  <c r="AX132" i="3"/>
  <c r="BB132" i="3"/>
  <c r="BF132" i="3"/>
  <c r="O132" i="3"/>
  <c r="S132" i="3"/>
  <c r="W132" i="3"/>
  <c r="AA132" i="3"/>
  <c r="AE132" i="3"/>
  <c r="AI132" i="3"/>
  <c r="AM132" i="3"/>
  <c r="AQ132" i="3"/>
  <c r="AU132" i="3"/>
  <c r="AY132" i="3"/>
  <c r="BC132" i="3"/>
  <c r="BG132" i="3"/>
  <c r="P132" i="3"/>
  <c r="T132" i="3"/>
  <c r="X132" i="3"/>
  <c r="AB132" i="3"/>
  <c r="AF132" i="3"/>
  <c r="AJ132" i="3"/>
  <c r="AN132" i="3"/>
  <c r="AR132" i="3"/>
  <c r="AV132" i="3"/>
  <c r="AZ132" i="3"/>
  <c r="BD132" i="3"/>
  <c r="BH132" i="3"/>
  <c r="P127" i="3"/>
  <c r="T127" i="3"/>
  <c r="X127" i="3"/>
  <c r="AB127" i="3"/>
  <c r="AF127" i="3"/>
  <c r="AJ127" i="3"/>
  <c r="AN127" i="3"/>
  <c r="AR127" i="3"/>
  <c r="AV127" i="3"/>
  <c r="AZ127" i="3"/>
  <c r="BD127" i="3"/>
  <c r="BH127" i="3"/>
  <c r="M127" i="3"/>
  <c r="Q127" i="3"/>
  <c r="U127" i="3"/>
  <c r="Y127" i="3"/>
  <c r="AC127" i="3"/>
  <c r="AG127" i="3"/>
  <c r="AK127" i="3"/>
  <c r="AO127" i="3"/>
  <c r="AS127" i="3"/>
  <c r="AW127" i="3"/>
  <c r="BA127" i="3"/>
  <c r="BE127" i="3"/>
  <c r="BI127" i="3"/>
  <c r="N127" i="3"/>
  <c r="R127" i="3"/>
  <c r="V127" i="3"/>
  <c r="Z127" i="3"/>
  <c r="AD127" i="3"/>
  <c r="AH127" i="3"/>
  <c r="AL127" i="3"/>
  <c r="AP127" i="3"/>
  <c r="AT127" i="3"/>
  <c r="AX127" i="3"/>
  <c r="BB127" i="3"/>
  <c r="BF127" i="3"/>
  <c r="O127" i="3"/>
  <c r="S127" i="3"/>
  <c r="W127" i="3"/>
  <c r="AA127" i="3"/>
  <c r="AE127" i="3"/>
  <c r="AI127" i="3"/>
  <c r="AM127" i="3"/>
  <c r="AQ127" i="3"/>
  <c r="AU127" i="3"/>
  <c r="AY127" i="3"/>
  <c r="BC127" i="3"/>
  <c r="BG127" i="3"/>
  <c r="P125" i="3"/>
  <c r="T125" i="3"/>
  <c r="X125" i="3"/>
  <c r="AB125" i="3"/>
  <c r="AF125" i="3"/>
  <c r="AJ125" i="3"/>
  <c r="AN125" i="3"/>
  <c r="AR125" i="3"/>
  <c r="AV125" i="3"/>
  <c r="AZ125" i="3"/>
  <c r="BD125" i="3"/>
  <c r="BH125" i="3"/>
  <c r="M125" i="3"/>
  <c r="Q125" i="3"/>
  <c r="U125" i="3"/>
  <c r="Y125" i="3"/>
  <c r="AC125" i="3"/>
  <c r="AG125" i="3"/>
  <c r="AK125" i="3"/>
  <c r="AO125" i="3"/>
  <c r="AS125" i="3"/>
  <c r="AW125" i="3"/>
  <c r="BA125" i="3"/>
  <c r="BE125" i="3"/>
  <c r="BI125" i="3"/>
  <c r="N125" i="3"/>
  <c r="R125" i="3"/>
  <c r="V125" i="3"/>
  <c r="Z125" i="3"/>
  <c r="AD125" i="3"/>
  <c r="AH125" i="3"/>
  <c r="AL125" i="3"/>
  <c r="AP125" i="3"/>
  <c r="AT125" i="3"/>
  <c r="AX125" i="3"/>
  <c r="BB125" i="3"/>
  <c r="BF125" i="3"/>
  <c r="O125" i="3"/>
  <c r="S125" i="3"/>
  <c r="W125" i="3"/>
  <c r="AA125" i="3"/>
  <c r="AE125" i="3"/>
  <c r="AI125" i="3"/>
  <c r="AM125" i="3"/>
  <c r="AQ125" i="3"/>
  <c r="AU125" i="3"/>
  <c r="AY125" i="3"/>
  <c r="BC125" i="3"/>
  <c r="BG125" i="3"/>
  <c r="N118" i="3"/>
  <c r="R118" i="3"/>
  <c r="V118" i="3"/>
  <c r="Z118" i="3"/>
  <c r="AD118" i="3"/>
  <c r="AH118" i="3"/>
  <c r="AL118" i="3"/>
  <c r="AP118" i="3"/>
  <c r="AT118" i="3"/>
  <c r="AX118" i="3"/>
  <c r="BB118" i="3"/>
  <c r="BF118" i="3"/>
  <c r="O118" i="3"/>
  <c r="S118" i="3"/>
  <c r="W118" i="3"/>
  <c r="AA118" i="3"/>
  <c r="AE118" i="3"/>
  <c r="AI118" i="3"/>
  <c r="AM118" i="3"/>
  <c r="AQ118" i="3"/>
  <c r="AU118" i="3"/>
  <c r="AY118" i="3"/>
  <c r="BC118" i="3"/>
  <c r="BG118" i="3"/>
  <c r="P118" i="3"/>
  <c r="T118" i="3"/>
  <c r="X118" i="3"/>
  <c r="AB118" i="3"/>
  <c r="AF118" i="3"/>
  <c r="AJ118" i="3"/>
  <c r="AN118" i="3"/>
  <c r="AR118" i="3"/>
  <c r="AV118" i="3"/>
  <c r="AZ118" i="3"/>
  <c r="BD118" i="3"/>
  <c r="BH118" i="3"/>
  <c r="M118" i="3"/>
  <c r="Q118" i="3"/>
  <c r="U118" i="3"/>
  <c r="Y118" i="3"/>
  <c r="AC118" i="3"/>
  <c r="AG118" i="3"/>
  <c r="AK118" i="3"/>
  <c r="AO118" i="3"/>
  <c r="AS118" i="3"/>
  <c r="AW118" i="3"/>
  <c r="BA118" i="3"/>
  <c r="BE118" i="3"/>
  <c r="BI118" i="3"/>
  <c r="P116" i="3"/>
  <c r="T116" i="3"/>
  <c r="X116" i="3"/>
  <c r="AB116" i="3"/>
  <c r="AF116" i="3"/>
  <c r="M116" i="3"/>
  <c r="Q116" i="3"/>
  <c r="U116" i="3"/>
  <c r="Y116" i="3"/>
  <c r="AC116" i="3"/>
  <c r="AG116" i="3"/>
  <c r="AK116" i="3"/>
  <c r="AO116" i="3"/>
  <c r="AS116" i="3"/>
  <c r="AW116" i="3"/>
  <c r="BA116" i="3"/>
  <c r="BE116" i="3"/>
  <c r="BI116" i="3"/>
  <c r="O116" i="3"/>
  <c r="S116" i="3"/>
  <c r="W116" i="3"/>
  <c r="AA116" i="3"/>
  <c r="AE116" i="3"/>
  <c r="AI116" i="3"/>
  <c r="AM116" i="3"/>
  <c r="AQ116" i="3"/>
  <c r="AU116" i="3"/>
  <c r="AY116" i="3"/>
  <c r="BC116" i="3"/>
  <c r="BG116" i="3"/>
  <c r="Z116" i="3"/>
  <c r="AL116" i="3"/>
  <c r="AT116" i="3"/>
  <c r="BB116" i="3"/>
  <c r="N116" i="3"/>
  <c r="AD116" i="3"/>
  <c r="AN116" i="3"/>
  <c r="AV116" i="3"/>
  <c r="BD116" i="3"/>
  <c r="R116" i="3"/>
  <c r="AH116" i="3"/>
  <c r="AP116" i="3"/>
  <c r="AX116" i="3"/>
  <c r="BF116" i="3"/>
  <c r="V116" i="3"/>
  <c r="AJ116" i="3"/>
  <c r="AR116" i="3"/>
  <c r="AZ116" i="3"/>
  <c r="BH116" i="3"/>
  <c r="BG267" i="3"/>
  <c r="BC267" i="3"/>
  <c r="AY267" i="3"/>
  <c r="AU267" i="3"/>
  <c r="AQ267" i="3"/>
  <c r="AM267" i="3"/>
  <c r="AI267" i="3"/>
  <c r="AE267" i="3"/>
  <c r="AA267" i="3"/>
  <c r="W267" i="3"/>
  <c r="S267" i="3"/>
  <c r="BH266" i="3"/>
  <c r="BD266" i="3"/>
  <c r="AZ266" i="3"/>
  <c r="AV266" i="3"/>
  <c r="AR266" i="3"/>
  <c r="AN266" i="3"/>
  <c r="AJ266" i="3"/>
  <c r="AF266" i="3"/>
  <c r="AB266" i="3"/>
  <c r="X266" i="3"/>
  <c r="T266" i="3"/>
  <c r="BG263" i="3"/>
  <c r="BC263" i="3"/>
  <c r="AY263" i="3"/>
  <c r="AU263" i="3"/>
  <c r="AQ263" i="3"/>
  <c r="AM263" i="3"/>
  <c r="AI263" i="3"/>
  <c r="AE263" i="3"/>
  <c r="AA263" i="3"/>
  <c r="W263" i="3"/>
  <c r="S263" i="3"/>
  <c r="BK263" i="3" s="1"/>
  <c r="BG259" i="3"/>
  <c r="BC259" i="3"/>
  <c r="AY259" i="3"/>
  <c r="AU259" i="3"/>
  <c r="AQ259" i="3"/>
  <c r="AM259" i="3"/>
  <c r="AI259" i="3"/>
  <c r="AE259" i="3"/>
  <c r="AA259" i="3"/>
  <c r="W259" i="3"/>
  <c r="S259" i="3"/>
  <c r="BK259" i="3" s="1"/>
  <c r="BN259" i="3"/>
  <c r="BL159" i="3"/>
  <c r="BL151" i="3"/>
  <c r="BM151" i="3"/>
  <c r="BJ151" i="3"/>
  <c r="BN151" i="3"/>
  <c r="BK151" i="3"/>
  <c r="BM143" i="3"/>
  <c r="BN143" i="3"/>
  <c r="BN127" i="3"/>
  <c r="BL202" i="3"/>
  <c r="BJ202" i="3"/>
  <c r="BN202" i="3"/>
  <c r="BK202" i="3"/>
  <c r="BL198" i="3"/>
  <c r="BJ198" i="3"/>
  <c r="BN198" i="3"/>
  <c r="BK198" i="3"/>
  <c r="BM181" i="3"/>
  <c r="BL175" i="3"/>
  <c r="BJ175" i="3"/>
  <c r="BN175" i="3"/>
  <c r="BK175" i="3"/>
  <c r="BL173" i="3"/>
  <c r="BM175" i="3"/>
  <c r="BM173" i="3"/>
  <c r="BJ193" i="3"/>
  <c r="BJ181" i="3"/>
  <c r="BN181" i="3"/>
  <c r="BK181" i="3"/>
  <c r="BJ173" i="3"/>
  <c r="BN173" i="3"/>
  <c r="BK173" i="3"/>
  <c r="BM157" i="3"/>
  <c r="BK157" i="3"/>
  <c r="BL164" i="3"/>
  <c r="BM159" i="3"/>
  <c r="BL150" i="3"/>
  <c r="BM141" i="3"/>
  <c r="BJ141" i="3"/>
  <c r="BN141" i="3"/>
  <c r="BL166" i="3"/>
  <c r="BK164" i="3"/>
  <c r="BJ157" i="3"/>
  <c r="BN157" i="3"/>
  <c r="BL148" i="3"/>
  <c r="BK166" i="3"/>
  <c r="BN164" i="3"/>
  <c r="BJ159" i="3"/>
  <c r="BN159" i="3"/>
  <c r="BM150" i="3"/>
  <c r="BK150" i="3"/>
  <c r="BM134" i="3"/>
  <c r="L261" i="3"/>
  <c r="Y261" i="3" s="1"/>
  <c r="L257" i="3"/>
  <c r="S257" i="3" s="1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62" i="3"/>
  <c r="L258" i="3"/>
  <c r="L250" i="3"/>
  <c r="K250" i="3"/>
  <c r="K248" i="3"/>
  <c r="L246" i="3"/>
  <c r="K246" i="3"/>
  <c r="L244" i="3"/>
  <c r="K244" i="3"/>
  <c r="L242" i="3"/>
  <c r="K242" i="3"/>
  <c r="L240" i="3"/>
  <c r="K240" i="3"/>
  <c r="L238" i="3"/>
  <c r="K238" i="3"/>
  <c r="L236" i="3"/>
  <c r="K236" i="3"/>
  <c r="L234" i="3"/>
  <c r="K234" i="3"/>
  <c r="L264" i="3"/>
  <c r="N264" i="3" s="1"/>
  <c r="L260" i="3"/>
  <c r="R260" i="3" s="1"/>
  <c r="K194" i="3"/>
  <c r="K190" i="3"/>
  <c r="K186" i="3"/>
  <c r="K182" i="3"/>
  <c r="K178" i="3"/>
  <c r="K174" i="3"/>
  <c r="K195" i="3"/>
  <c r="K191" i="3"/>
  <c r="K187" i="3"/>
  <c r="K183" i="3"/>
  <c r="K179" i="3"/>
  <c r="K196" i="3"/>
  <c r="K192" i="3"/>
  <c r="K188" i="3"/>
  <c r="K184" i="3"/>
  <c r="K180" i="3"/>
  <c r="K176" i="3"/>
  <c r="K172" i="3"/>
  <c r="E17" i="3"/>
  <c r="F17" i="3"/>
  <c r="G17" i="3"/>
  <c r="H17" i="3"/>
  <c r="I17" i="3"/>
  <c r="J17" i="3"/>
  <c r="K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BM118" i="3" l="1"/>
  <c r="AD167" i="3"/>
  <c r="AW167" i="3"/>
  <c r="Q167" i="3"/>
  <c r="AJ167" i="3"/>
  <c r="AY167" i="3"/>
  <c r="T111" i="3"/>
  <c r="AX111" i="3"/>
  <c r="X265" i="3"/>
  <c r="BB265" i="3"/>
  <c r="Q111" i="3"/>
  <c r="M111" i="3"/>
  <c r="AC111" i="3"/>
  <c r="AS111" i="3"/>
  <c r="BI111" i="3"/>
  <c r="Z111" i="3"/>
  <c r="AP111" i="3"/>
  <c r="BF111" i="3"/>
  <c r="AA111" i="3"/>
  <c r="AQ111" i="3"/>
  <c r="BG111" i="3"/>
  <c r="AB111" i="3"/>
  <c r="AR111" i="3"/>
  <c r="BH111" i="3"/>
  <c r="U111" i="3"/>
  <c r="BA111" i="3"/>
  <c r="AH111" i="3"/>
  <c r="S111" i="3"/>
  <c r="AY111" i="3"/>
  <c r="AJ111" i="3"/>
  <c r="S119" i="3"/>
  <c r="AA119" i="3"/>
  <c r="AI119" i="3"/>
  <c r="AQ119" i="3"/>
  <c r="AY119" i="3"/>
  <c r="BG119" i="3"/>
  <c r="T119" i="3"/>
  <c r="AB119" i="3"/>
  <c r="AJ119" i="3"/>
  <c r="AR119" i="3"/>
  <c r="AZ119" i="3"/>
  <c r="BH119" i="3"/>
  <c r="Q119" i="3"/>
  <c r="Y119" i="3"/>
  <c r="AG119" i="3"/>
  <c r="AO119" i="3"/>
  <c r="AW119" i="3"/>
  <c r="BE119" i="3"/>
  <c r="N119" i="3"/>
  <c r="V119" i="3"/>
  <c r="AD119" i="3"/>
  <c r="AL119" i="3"/>
  <c r="AT119" i="3"/>
  <c r="BB119" i="3"/>
  <c r="AA185" i="3"/>
  <c r="W185" i="3"/>
  <c r="BC185" i="3"/>
  <c r="AN185" i="3"/>
  <c r="U185" i="3"/>
  <c r="BA185" i="3"/>
  <c r="AH185" i="3"/>
  <c r="X185" i="3"/>
  <c r="AK185" i="3"/>
  <c r="AX185" i="3"/>
  <c r="M265" i="3"/>
  <c r="Q265" i="3"/>
  <c r="AG265" i="3"/>
  <c r="AW265" i="3"/>
  <c r="N265" i="3"/>
  <c r="AD265" i="3"/>
  <c r="AT265" i="3"/>
  <c r="O265" i="3"/>
  <c r="AE265" i="3"/>
  <c r="AU265" i="3"/>
  <c r="P265" i="3"/>
  <c r="AF265" i="3"/>
  <c r="AV265" i="3"/>
  <c r="Y265" i="3"/>
  <c r="BE265" i="3"/>
  <c r="AL265" i="3"/>
  <c r="W265" i="3"/>
  <c r="BC265" i="3"/>
  <c r="AN265" i="3"/>
  <c r="O200" i="3"/>
  <c r="W200" i="3"/>
  <c r="AE200" i="3"/>
  <c r="AM200" i="3"/>
  <c r="AU200" i="3"/>
  <c r="BC200" i="3"/>
  <c r="P200" i="3"/>
  <c r="BK200" i="3" s="1"/>
  <c r="X200" i="3"/>
  <c r="AF200" i="3"/>
  <c r="AN200" i="3"/>
  <c r="AV200" i="3"/>
  <c r="BD200" i="3"/>
  <c r="N135" i="3"/>
  <c r="V135" i="3"/>
  <c r="AD135" i="3"/>
  <c r="AL135" i="3"/>
  <c r="AT135" i="3"/>
  <c r="BB135" i="3"/>
  <c r="O135" i="3"/>
  <c r="W135" i="3"/>
  <c r="AE135" i="3"/>
  <c r="AM135" i="3"/>
  <c r="AU135" i="3"/>
  <c r="R135" i="3"/>
  <c r="AH135" i="3"/>
  <c r="AX135" i="3"/>
  <c r="S135" i="3"/>
  <c r="AI135" i="3"/>
  <c r="AY135" i="3"/>
  <c r="BG135" i="3"/>
  <c r="T135" i="3"/>
  <c r="AB135" i="3"/>
  <c r="AJ135" i="3"/>
  <c r="AR135" i="3"/>
  <c r="AZ135" i="3"/>
  <c r="BH135" i="3"/>
  <c r="Q135" i="3"/>
  <c r="Y135" i="3"/>
  <c r="AG135" i="3"/>
  <c r="AO135" i="3"/>
  <c r="AW135" i="3"/>
  <c r="BE135" i="3"/>
  <c r="O167" i="3"/>
  <c r="W167" i="3"/>
  <c r="AE167" i="3"/>
  <c r="AM167" i="3"/>
  <c r="AU167" i="3"/>
  <c r="BC167" i="3"/>
  <c r="P167" i="3"/>
  <c r="X167" i="3"/>
  <c r="AF167" i="3"/>
  <c r="AN167" i="3"/>
  <c r="AV167" i="3"/>
  <c r="BD167" i="3"/>
  <c r="M167" i="3"/>
  <c r="U167" i="3"/>
  <c r="BM167" i="3" s="1"/>
  <c r="AC167" i="3"/>
  <c r="AK167" i="3"/>
  <c r="AS167" i="3"/>
  <c r="BA167" i="3"/>
  <c r="BI167" i="3"/>
  <c r="R167" i="3"/>
  <c r="Z167" i="3"/>
  <c r="AH167" i="3"/>
  <c r="AP167" i="3"/>
  <c r="AX167" i="3"/>
  <c r="BF167" i="3"/>
  <c r="AA167" i="3"/>
  <c r="AQ167" i="3"/>
  <c r="BG167" i="3"/>
  <c r="AB167" i="3"/>
  <c r="AR167" i="3"/>
  <c r="BH167" i="3"/>
  <c r="Y167" i="3"/>
  <c r="AO167" i="3"/>
  <c r="BE167" i="3"/>
  <c r="V167" i="3"/>
  <c r="AL167" i="3"/>
  <c r="BB167" i="3"/>
  <c r="W204" i="3"/>
  <c r="Y149" i="3"/>
  <c r="BM294" i="3"/>
  <c r="BK307" i="3"/>
  <c r="BM296" i="3"/>
  <c r="BJ296" i="3"/>
  <c r="BB185" i="3"/>
  <c r="AL185" i="3"/>
  <c r="V185" i="3"/>
  <c r="BE185" i="3"/>
  <c r="AO185" i="3"/>
  <c r="Y185" i="3"/>
  <c r="BH185" i="3"/>
  <c r="AR185" i="3"/>
  <c r="AB185" i="3"/>
  <c r="BG185" i="3"/>
  <c r="AQ185" i="3"/>
  <c r="O185" i="3"/>
  <c r="BD111" i="3"/>
  <c r="AV111" i="3"/>
  <c r="AN111" i="3"/>
  <c r="AF111" i="3"/>
  <c r="X111" i="3"/>
  <c r="P111" i="3"/>
  <c r="BC111" i="3"/>
  <c r="AU111" i="3"/>
  <c r="AM111" i="3"/>
  <c r="AE111" i="3"/>
  <c r="W111" i="3"/>
  <c r="O111" i="3"/>
  <c r="BB111" i="3"/>
  <c r="AT111" i="3"/>
  <c r="AL111" i="3"/>
  <c r="AD111" i="3"/>
  <c r="V111" i="3"/>
  <c r="N111" i="3"/>
  <c r="BE111" i="3"/>
  <c r="AW111" i="3"/>
  <c r="AO111" i="3"/>
  <c r="AG111" i="3"/>
  <c r="Y111" i="3"/>
  <c r="BH265" i="3"/>
  <c r="AZ265" i="3"/>
  <c r="AR265" i="3"/>
  <c r="AJ265" i="3"/>
  <c r="AB265" i="3"/>
  <c r="T265" i="3"/>
  <c r="BG265" i="3"/>
  <c r="AY265" i="3"/>
  <c r="AQ265" i="3"/>
  <c r="AI265" i="3"/>
  <c r="AA265" i="3"/>
  <c r="S265" i="3"/>
  <c r="BF265" i="3"/>
  <c r="AX265" i="3"/>
  <c r="AP265" i="3"/>
  <c r="AH265" i="3"/>
  <c r="Z265" i="3"/>
  <c r="R265" i="3"/>
  <c r="BN265" i="3" s="1"/>
  <c r="BI265" i="3"/>
  <c r="BA265" i="3"/>
  <c r="AS265" i="3"/>
  <c r="AK265" i="3"/>
  <c r="AC265" i="3"/>
  <c r="U265" i="3"/>
  <c r="BM307" i="3"/>
  <c r="BL306" i="3"/>
  <c r="BD204" i="3"/>
  <c r="AD204" i="3"/>
  <c r="M204" i="3"/>
  <c r="BM306" i="3"/>
  <c r="BJ277" i="3"/>
  <c r="BN277" i="3"/>
  <c r="BL311" i="3"/>
  <c r="BL310" i="3"/>
  <c r="BJ309" i="3"/>
  <c r="BN300" i="3"/>
  <c r="BJ306" i="3"/>
  <c r="BJ263" i="3"/>
  <c r="BJ125" i="3"/>
  <c r="BN125" i="3"/>
  <c r="BK134" i="3"/>
  <c r="BL143" i="3"/>
  <c r="BI204" i="3"/>
  <c r="BC204" i="3"/>
  <c r="AL204" i="3"/>
  <c r="N204" i="3"/>
  <c r="AC204" i="3"/>
  <c r="AY204" i="3"/>
  <c r="BK300" i="3"/>
  <c r="BM311" i="3"/>
  <c r="BM310" i="3"/>
  <c r="BK309" i="3"/>
  <c r="BN285" i="3"/>
  <c r="BN281" i="3"/>
  <c r="O263" i="3"/>
  <c r="BN263" i="3" s="1"/>
  <c r="BM292" i="3"/>
  <c r="BL272" i="3"/>
  <c r="BM291" i="3"/>
  <c r="BN274" i="3"/>
  <c r="BM299" i="3"/>
  <c r="BN299" i="3"/>
  <c r="BL299" i="3"/>
  <c r="BK290" i="3"/>
  <c r="BL290" i="3"/>
  <c r="BJ290" i="3"/>
  <c r="BN290" i="3"/>
  <c r="BM288" i="3"/>
  <c r="BN286" i="3"/>
  <c r="BK284" i="3"/>
  <c r="BM284" i="3"/>
  <c r="BN282" i="3"/>
  <c r="BM280" i="3"/>
  <c r="BL278" i="3"/>
  <c r="BN278" i="3"/>
  <c r="BJ310" i="3"/>
  <c r="BL300" i="3"/>
  <c r="BL276" i="3"/>
  <c r="BM276" i="3"/>
  <c r="BJ272" i="3"/>
  <c r="BJ302" i="3"/>
  <c r="BM302" i="3"/>
  <c r="BK302" i="3"/>
  <c r="BN302" i="3"/>
  <c r="BL274" i="3"/>
  <c r="BM274" i="3"/>
  <c r="BK312" i="3"/>
  <c r="BN312" i="3"/>
  <c r="BM289" i="3"/>
  <c r="BK289" i="3"/>
  <c r="BL287" i="3"/>
  <c r="BM287" i="3"/>
  <c r="BN287" i="3"/>
  <c r="BM285" i="3"/>
  <c r="BK285" i="3"/>
  <c r="BL283" i="3"/>
  <c r="BM283" i="3"/>
  <c r="BN283" i="3"/>
  <c r="BM281" i="3"/>
  <c r="BK281" i="3"/>
  <c r="BL279" i="3"/>
  <c r="BM279" i="3"/>
  <c r="BN279" i="3"/>
  <c r="BK311" i="3"/>
  <c r="BM309" i="3"/>
  <c r="BK308" i="3"/>
  <c r="BN308" i="3"/>
  <c r="BN272" i="3"/>
  <c r="BE204" i="3"/>
  <c r="BG204" i="3"/>
  <c r="BB204" i="3"/>
  <c r="AT204" i="3"/>
  <c r="AH204" i="3"/>
  <c r="V204" i="3"/>
  <c r="AW204" i="3"/>
  <c r="AG204" i="3"/>
  <c r="Y204" i="3"/>
  <c r="AJ204" i="3"/>
  <c r="AE204" i="3"/>
  <c r="BN291" i="3"/>
  <c r="BM313" i="3"/>
  <c r="BN313" i="3"/>
  <c r="BL313" i="3"/>
  <c r="BJ313" i="3"/>
  <c r="BK313" i="3"/>
  <c r="BJ299" i="3"/>
  <c r="BK299" i="3"/>
  <c r="BM290" i="3"/>
  <c r="BN288" i="3"/>
  <c r="BK288" i="3"/>
  <c r="BL288" i="3"/>
  <c r="BJ288" i="3"/>
  <c r="BK286" i="3"/>
  <c r="BL286" i="3"/>
  <c r="BJ286" i="3"/>
  <c r="BM286" i="3"/>
  <c r="BN284" i="3"/>
  <c r="BL284" i="3"/>
  <c r="BJ284" i="3"/>
  <c r="BK282" i="3"/>
  <c r="BL282" i="3"/>
  <c r="BJ282" i="3"/>
  <c r="BM282" i="3"/>
  <c r="BN280" i="3"/>
  <c r="BK280" i="3"/>
  <c r="BL280" i="3"/>
  <c r="BJ280" i="3"/>
  <c r="BK278" i="3"/>
  <c r="BJ278" i="3"/>
  <c r="BM278" i="3"/>
  <c r="BJ300" i="3"/>
  <c r="BM300" i="3"/>
  <c r="BJ276" i="3"/>
  <c r="BK276" i="3"/>
  <c r="BN276" i="3"/>
  <c r="BM272" i="3"/>
  <c r="BK272" i="3"/>
  <c r="BL302" i="3"/>
  <c r="BL291" i="3"/>
  <c r="BJ291" i="3"/>
  <c r="BJ274" i="3"/>
  <c r="BK274" i="3"/>
  <c r="BM312" i="3"/>
  <c r="BL312" i="3"/>
  <c r="BJ312" i="3"/>
  <c r="BK298" i="3"/>
  <c r="BN298" i="3"/>
  <c r="BM298" i="3"/>
  <c r="BL298" i="3"/>
  <c r="BJ298" i="3"/>
  <c r="BJ289" i="3"/>
  <c r="BL289" i="3"/>
  <c r="BK287" i="3"/>
  <c r="BJ287" i="3"/>
  <c r="BJ285" i="3"/>
  <c r="BL285" i="3"/>
  <c r="BK283" i="3"/>
  <c r="BJ283" i="3"/>
  <c r="BJ281" i="3"/>
  <c r="BL281" i="3"/>
  <c r="BK279" i="3"/>
  <c r="BJ279" i="3"/>
  <c r="BJ311" i="3"/>
  <c r="BK310" i="3"/>
  <c r="BN310" i="3"/>
  <c r="BN309" i="3"/>
  <c r="BL309" i="3"/>
  <c r="BM308" i="3"/>
  <c r="BL308" i="3"/>
  <c r="BJ308" i="3"/>
  <c r="BK291" i="3"/>
  <c r="K13" i="3"/>
  <c r="K11" i="3"/>
  <c r="K9" i="3"/>
  <c r="L81" i="3"/>
  <c r="L77" i="3"/>
  <c r="L73" i="3"/>
  <c r="L69" i="3"/>
  <c r="L49" i="3"/>
  <c r="L45" i="3"/>
  <c r="L41" i="3"/>
  <c r="L37" i="3"/>
  <c r="AR204" i="3"/>
  <c r="X204" i="3"/>
  <c r="AQ204" i="3"/>
  <c r="S204" i="3"/>
  <c r="P267" i="3"/>
  <c r="AV267" i="3"/>
  <c r="BI267" i="3"/>
  <c r="BB117" i="3"/>
  <c r="AK117" i="3"/>
  <c r="AS117" i="3"/>
  <c r="Z117" i="3"/>
  <c r="AH124" i="3"/>
  <c r="U124" i="3"/>
  <c r="BC124" i="3"/>
  <c r="AL126" i="3"/>
  <c r="Y126" i="3"/>
  <c r="BG126" i="3"/>
  <c r="BD133" i="3"/>
  <c r="AM133" i="3"/>
  <c r="V133" i="3"/>
  <c r="AI142" i="3"/>
  <c r="R142" i="3"/>
  <c r="BD142" i="3"/>
  <c r="AQ156" i="3"/>
  <c r="Z156" i="3"/>
  <c r="M156" i="3"/>
  <c r="AQ266" i="3"/>
  <c r="L17" i="3"/>
  <c r="BM116" i="3"/>
  <c r="BL127" i="3"/>
  <c r="BL132" i="3"/>
  <c r="BN132" i="3"/>
  <c r="BL134" i="3"/>
  <c r="BK141" i="3"/>
  <c r="BJ143" i="3"/>
  <c r="BK143" i="3"/>
  <c r="BN148" i="3"/>
  <c r="R204" i="3"/>
  <c r="AO204" i="3"/>
  <c r="Q204" i="3"/>
  <c r="AN204" i="3"/>
  <c r="T204" i="3"/>
  <c r="AI204" i="3"/>
  <c r="O204" i="3"/>
  <c r="AB267" i="3"/>
  <c r="BH267" i="3"/>
  <c r="M267" i="3"/>
  <c r="AM117" i="3"/>
  <c r="BH117" i="3"/>
  <c r="S117" i="3"/>
  <c r="R124" i="3"/>
  <c r="BD124" i="3"/>
  <c r="AM124" i="3"/>
  <c r="V126" i="3"/>
  <c r="BH126" i="3"/>
  <c r="AQ126" i="3"/>
  <c r="BA133" i="3"/>
  <c r="AN133" i="3"/>
  <c r="W133" i="3"/>
  <c r="S142" i="3"/>
  <c r="BA142" i="3"/>
  <c r="AN142" i="3"/>
  <c r="AA156" i="3"/>
  <c r="BI156" i="3"/>
  <c r="BG266" i="3"/>
  <c r="L53" i="3"/>
  <c r="L21" i="3"/>
  <c r="AF267" i="3"/>
  <c r="AC267" i="3"/>
  <c r="AG117" i="3"/>
  <c r="AO117" i="3"/>
  <c r="T117" i="3"/>
  <c r="BA124" i="3"/>
  <c r="AN124" i="3"/>
  <c r="W124" i="3"/>
  <c r="BE126" i="3"/>
  <c r="AR126" i="3"/>
  <c r="AA126" i="3"/>
  <c r="AK133" i="3"/>
  <c r="X133" i="3"/>
  <c r="BB133" i="3"/>
  <c r="AX142" i="3"/>
  <c r="AK142" i="3"/>
  <c r="X142" i="3"/>
  <c r="BF156" i="3"/>
  <c r="AS156" i="3"/>
  <c r="AZ257" i="3"/>
  <c r="BJ259" i="3"/>
  <c r="BL259" i="3"/>
  <c r="AZ204" i="3"/>
  <c r="AB204" i="3"/>
  <c r="AU204" i="3"/>
  <c r="AA204" i="3"/>
  <c r="AR267" i="3"/>
  <c r="AS267" i="3"/>
  <c r="BF117" i="3"/>
  <c r="BE117" i="3"/>
  <c r="M117" i="3"/>
  <c r="AP117" i="3"/>
  <c r="AX124" i="3"/>
  <c r="AK124" i="3"/>
  <c r="X124" i="3"/>
  <c r="BB126" i="3"/>
  <c r="AO126" i="3"/>
  <c r="AB126" i="3"/>
  <c r="U133" i="3"/>
  <c r="BC133" i="3"/>
  <c r="AL133" i="3"/>
  <c r="AY142" i="3"/>
  <c r="AH142" i="3"/>
  <c r="U142" i="3"/>
  <c r="BG156" i="3"/>
  <c r="AP156" i="3"/>
  <c r="AC156" i="3"/>
  <c r="AA266" i="3"/>
  <c r="L101" i="3"/>
  <c r="L85" i="3"/>
  <c r="P176" i="3"/>
  <c r="T176" i="3"/>
  <c r="X176" i="3"/>
  <c r="AB176" i="3"/>
  <c r="AF176" i="3"/>
  <c r="AJ176" i="3"/>
  <c r="AN176" i="3"/>
  <c r="AR176" i="3"/>
  <c r="AV176" i="3"/>
  <c r="AZ176" i="3"/>
  <c r="BD176" i="3"/>
  <c r="BH176" i="3"/>
  <c r="M176" i="3"/>
  <c r="Q176" i="3"/>
  <c r="U176" i="3"/>
  <c r="Y176" i="3"/>
  <c r="AC176" i="3"/>
  <c r="AG176" i="3"/>
  <c r="AK176" i="3"/>
  <c r="AO176" i="3"/>
  <c r="AS176" i="3"/>
  <c r="AW176" i="3"/>
  <c r="BA176" i="3"/>
  <c r="BE176" i="3"/>
  <c r="BI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M192" i="3"/>
  <c r="Q192" i="3"/>
  <c r="U192" i="3"/>
  <c r="Y192" i="3"/>
  <c r="AC192" i="3"/>
  <c r="AG192" i="3"/>
  <c r="AK192" i="3"/>
  <c r="AO192" i="3"/>
  <c r="AS192" i="3"/>
  <c r="AW192" i="3"/>
  <c r="BA192" i="3"/>
  <c r="BE192" i="3"/>
  <c r="BI192" i="3"/>
  <c r="N192" i="3"/>
  <c r="R192" i="3"/>
  <c r="V192" i="3"/>
  <c r="Z192" i="3"/>
  <c r="AD192" i="3"/>
  <c r="AH192" i="3"/>
  <c r="AL192" i="3"/>
  <c r="AP192" i="3"/>
  <c r="AT192" i="3"/>
  <c r="AX192" i="3"/>
  <c r="BB192" i="3"/>
  <c r="BF192" i="3"/>
  <c r="O192" i="3"/>
  <c r="S192" i="3"/>
  <c r="W192" i="3"/>
  <c r="AA192" i="3"/>
  <c r="AE192" i="3"/>
  <c r="AI192" i="3"/>
  <c r="AM192" i="3"/>
  <c r="AQ192" i="3"/>
  <c r="AU192" i="3"/>
  <c r="AY192" i="3"/>
  <c r="BC192" i="3"/>
  <c r="BG192" i="3"/>
  <c r="P192" i="3"/>
  <c r="T192" i="3"/>
  <c r="X192" i="3"/>
  <c r="AB192" i="3"/>
  <c r="AF192" i="3"/>
  <c r="AJ192" i="3"/>
  <c r="AN192" i="3"/>
  <c r="AR192" i="3"/>
  <c r="AV192" i="3"/>
  <c r="AZ192" i="3"/>
  <c r="BD192" i="3"/>
  <c r="BH192" i="3"/>
  <c r="P187" i="3"/>
  <c r="T187" i="3"/>
  <c r="X187" i="3"/>
  <c r="AB187" i="3"/>
  <c r="AF187" i="3"/>
  <c r="AJ187" i="3"/>
  <c r="AN187" i="3"/>
  <c r="AR187" i="3"/>
  <c r="AV187" i="3"/>
  <c r="AZ187" i="3"/>
  <c r="BD187" i="3"/>
  <c r="BH187" i="3"/>
  <c r="M187" i="3"/>
  <c r="Q187" i="3"/>
  <c r="U187" i="3"/>
  <c r="Y187" i="3"/>
  <c r="AC187" i="3"/>
  <c r="AG187" i="3"/>
  <c r="AK187" i="3"/>
  <c r="AO187" i="3"/>
  <c r="AS187" i="3"/>
  <c r="AW187" i="3"/>
  <c r="BA187" i="3"/>
  <c r="BE187" i="3"/>
  <c r="BI187" i="3"/>
  <c r="N187" i="3"/>
  <c r="R187" i="3"/>
  <c r="V187" i="3"/>
  <c r="Z187" i="3"/>
  <c r="AD187" i="3"/>
  <c r="AH187" i="3"/>
  <c r="AL187" i="3"/>
  <c r="AP187" i="3"/>
  <c r="AT187" i="3"/>
  <c r="AX187" i="3"/>
  <c r="BB187" i="3"/>
  <c r="BF187" i="3"/>
  <c r="O187" i="3"/>
  <c r="S187" i="3"/>
  <c r="W187" i="3"/>
  <c r="AA187" i="3"/>
  <c r="AE187" i="3"/>
  <c r="AI187" i="3"/>
  <c r="AM187" i="3"/>
  <c r="AQ187" i="3"/>
  <c r="AU187" i="3"/>
  <c r="AY187" i="3"/>
  <c r="BC187" i="3"/>
  <c r="BG187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O178" i="3"/>
  <c r="S178" i="3"/>
  <c r="W178" i="3"/>
  <c r="AA178" i="3"/>
  <c r="AE178" i="3"/>
  <c r="AI178" i="3"/>
  <c r="AM178" i="3"/>
  <c r="AQ178" i="3"/>
  <c r="AU178" i="3"/>
  <c r="AY178" i="3"/>
  <c r="BC178" i="3"/>
  <c r="BG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P194" i="3"/>
  <c r="T194" i="3"/>
  <c r="X194" i="3"/>
  <c r="AB194" i="3"/>
  <c r="AF194" i="3"/>
  <c r="AJ194" i="3"/>
  <c r="AN194" i="3"/>
  <c r="AR194" i="3"/>
  <c r="AV194" i="3"/>
  <c r="AZ194" i="3"/>
  <c r="BD194" i="3"/>
  <c r="BH194" i="3"/>
  <c r="M194" i="3"/>
  <c r="Q194" i="3"/>
  <c r="U194" i="3"/>
  <c r="Y194" i="3"/>
  <c r="AC194" i="3"/>
  <c r="AG194" i="3"/>
  <c r="AK194" i="3"/>
  <c r="AO194" i="3"/>
  <c r="AS194" i="3"/>
  <c r="AW194" i="3"/>
  <c r="BA194" i="3"/>
  <c r="BE194" i="3"/>
  <c r="BI194" i="3"/>
  <c r="N194" i="3"/>
  <c r="R194" i="3"/>
  <c r="V194" i="3"/>
  <c r="Z194" i="3"/>
  <c r="AD194" i="3"/>
  <c r="AH194" i="3"/>
  <c r="AL194" i="3"/>
  <c r="AP194" i="3"/>
  <c r="AT194" i="3"/>
  <c r="AX194" i="3"/>
  <c r="BB194" i="3"/>
  <c r="BF194" i="3"/>
  <c r="O194" i="3"/>
  <c r="S194" i="3"/>
  <c r="W194" i="3"/>
  <c r="AA194" i="3"/>
  <c r="AE194" i="3"/>
  <c r="AI194" i="3"/>
  <c r="AM194" i="3"/>
  <c r="AQ194" i="3"/>
  <c r="AU194" i="3"/>
  <c r="AY194" i="3"/>
  <c r="BC194" i="3"/>
  <c r="BG194" i="3"/>
  <c r="R258" i="3"/>
  <c r="P258" i="3"/>
  <c r="M258" i="3"/>
  <c r="AC258" i="3"/>
  <c r="AN258" i="3"/>
  <c r="BD258" i="3"/>
  <c r="AK258" i="3"/>
  <c r="BA258" i="3"/>
  <c r="AH258" i="3"/>
  <c r="AX258" i="3"/>
  <c r="AE258" i="3"/>
  <c r="AU258" i="3"/>
  <c r="V258" i="3"/>
  <c r="T258" i="3"/>
  <c r="Q258" i="3"/>
  <c r="S258" i="3"/>
  <c r="AR258" i="3"/>
  <c r="BH258" i="3"/>
  <c r="AO258" i="3"/>
  <c r="BE258" i="3"/>
  <c r="AL258" i="3"/>
  <c r="BB258" i="3"/>
  <c r="AI258" i="3"/>
  <c r="AY258" i="3"/>
  <c r="Z258" i="3"/>
  <c r="X258" i="3"/>
  <c r="U258" i="3"/>
  <c r="AF258" i="3"/>
  <c r="AV258" i="3"/>
  <c r="W258" i="3"/>
  <c r="AS258" i="3"/>
  <c r="BI258" i="3"/>
  <c r="AP258" i="3"/>
  <c r="BF258" i="3"/>
  <c r="AM258" i="3"/>
  <c r="BC258" i="3"/>
  <c r="N258" i="3"/>
  <c r="AD258" i="3"/>
  <c r="AB258" i="3"/>
  <c r="Y258" i="3"/>
  <c r="AJ258" i="3"/>
  <c r="AZ258" i="3"/>
  <c r="AG258" i="3"/>
  <c r="AW258" i="3"/>
  <c r="AA258" i="3"/>
  <c r="AT258" i="3"/>
  <c r="O258" i="3"/>
  <c r="AQ258" i="3"/>
  <c r="BG258" i="3"/>
  <c r="N235" i="3"/>
  <c r="R235" i="3"/>
  <c r="V235" i="3"/>
  <c r="Z235" i="3"/>
  <c r="AD235" i="3"/>
  <c r="AH235" i="3"/>
  <c r="AL235" i="3"/>
  <c r="AP235" i="3"/>
  <c r="AT235" i="3"/>
  <c r="AX235" i="3"/>
  <c r="BB235" i="3"/>
  <c r="BF235" i="3"/>
  <c r="O235" i="3"/>
  <c r="S235" i="3"/>
  <c r="W235" i="3"/>
  <c r="AA235" i="3"/>
  <c r="AE235" i="3"/>
  <c r="AI235" i="3"/>
  <c r="AM235" i="3"/>
  <c r="AQ235" i="3"/>
  <c r="AU235" i="3"/>
  <c r="AY235" i="3"/>
  <c r="BC235" i="3"/>
  <c r="BG235" i="3"/>
  <c r="P235" i="3"/>
  <c r="T235" i="3"/>
  <c r="X235" i="3"/>
  <c r="AB235" i="3"/>
  <c r="AF235" i="3"/>
  <c r="AJ235" i="3"/>
  <c r="AN235" i="3"/>
  <c r="AR235" i="3"/>
  <c r="AV235" i="3"/>
  <c r="AZ235" i="3"/>
  <c r="BD235" i="3"/>
  <c r="BH235" i="3"/>
  <c r="M235" i="3"/>
  <c r="Q235" i="3"/>
  <c r="U235" i="3"/>
  <c r="Y235" i="3"/>
  <c r="AC235" i="3"/>
  <c r="AG235" i="3"/>
  <c r="AK235" i="3"/>
  <c r="AO235" i="3"/>
  <c r="AS235" i="3"/>
  <c r="AW235" i="3"/>
  <c r="BA235" i="3"/>
  <c r="BE235" i="3"/>
  <c r="BI235" i="3"/>
  <c r="O239" i="3"/>
  <c r="S239" i="3"/>
  <c r="W239" i="3"/>
  <c r="AA239" i="3"/>
  <c r="AE239" i="3"/>
  <c r="AI239" i="3"/>
  <c r="AM239" i="3"/>
  <c r="AQ239" i="3"/>
  <c r="AU239" i="3"/>
  <c r="AY239" i="3"/>
  <c r="BC239" i="3"/>
  <c r="BG239" i="3"/>
  <c r="P239" i="3"/>
  <c r="T239" i="3"/>
  <c r="X239" i="3"/>
  <c r="AB239" i="3"/>
  <c r="AF239" i="3"/>
  <c r="AJ239" i="3"/>
  <c r="AN239" i="3"/>
  <c r="AR239" i="3"/>
  <c r="AV239" i="3"/>
  <c r="AZ239" i="3"/>
  <c r="BD239" i="3"/>
  <c r="BH239" i="3"/>
  <c r="M239" i="3"/>
  <c r="Q239" i="3"/>
  <c r="U239" i="3"/>
  <c r="Y239" i="3"/>
  <c r="AC239" i="3"/>
  <c r="AG239" i="3"/>
  <c r="AK239" i="3"/>
  <c r="AO239" i="3"/>
  <c r="AS239" i="3"/>
  <c r="AW239" i="3"/>
  <c r="BA239" i="3"/>
  <c r="BE239" i="3"/>
  <c r="BI239" i="3"/>
  <c r="N239" i="3"/>
  <c r="R239" i="3"/>
  <c r="V239" i="3"/>
  <c r="Z239" i="3"/>
  <c r="AD239" i="3"/>
  <c r="AH239" i="3"/>
  <c r="AL239" i="3"/>
  <c r="AP239" i="3"/>
  <c r="AT239" i="3"/>
  <c r="AX239" i="3"/>
  <c r="BB239" i="3"/>
  <c r="BF239" i="3"/>
  <c r="M243" i="3"/>
  <c r="Q243" i="3"/>
  <c r="U243" i="3"/>
  <c r="Y243" i="3"/>
  <c r="AC243" i="3"/>
  <c r="AG243" i="3"/>
  <c r="AK243" i="3"/>
  <c r="AO243" i="3"/>
  <c r="AS243" i="3"/>
  <c r="AW243" i="3"/>
  <c r="BA243" i="3"/>
  <c r="BE243" i="3"/>
  <c r="BI243" i="3"/>
  <c r="N243" i="3"/>
  <c r="R243" i="3"/>
  <c r="V243" i="3"/>
  <c r="Z243" i="3"/>
  <c r="AD243" i="3"/>
  <c r="AH243" i="3"/>
  <c r="AL243" i="3"/>
  <c r="AP243" i="3"/>
  <c r="AT243" i="3"/>
  <c r="AX243" i="3"/>
  <c r="BB243" i="3"/>
  <c r="BF243" i="3"/>
  <c r="O243" i="3"/>
  <c r="S243" i="3"/>
  <c r="W243" i="3"/>
  <c r="AA243" i="3"/>
  <c r="AE243" i="3"/>
  <c r="AI243" i="3"/>
  <c r="AM243" i="3"/>
  <c r="AQ243" i="3"/>
  <c r="AU243" i="3"/>
  <c r="AY243" i="3"/>
  <c r="BC243" i="3"/>
  <c r="BG243" i="3"/>
  <c r="P243" i="3"/>
  <c r="T243" i="3"/>
  <c r="X243" i="3"/>
  <c r="AB243" i="3"/>
  <c r="AF243" i="3"/>
  <c r="AJ243" i="3"/>
  <c r="AN243" i="3"/>
  <c r="AR243" i="3"/>
  <c r="AV243" i="3"/>
  <c r="AZ243" i="3"/>
  <c r="BD243" i="3"/>
  <c r="BH243" i="3"/>
  <c r="M247" i="3"/>
  <c r="Q247" i="3"/>
  <c r="U247" i="3"/>
  <c r="Y247" i="3"/>
  <c r="AC247" i="3"/>
  <c r="AG247" i="3"/>
  <c r="AK247" i="3"/>
  <c r="AO247" i="3"/>
  <c r="AS247" i="3"/>
  <c r="AW247" i="3"/>
  <c r="BA247" i="3"/>
  <c r="BE247" i="3"/>
  <c r="BI247" i="3"/>
  <c r="N247" i="3"/>
  <c r="R247" i="3"/>
  <c r="V247" i="3"/>
  <c r="Z247" i="3"/>
  <c r="AD247" i="3"/>
  <c r="AH247" i="3"/>
  <c r="AL247" i="3"/>
  <c r="AP247" i="3"/>
  <c r="AT247" i="3"/>
  <c r="AX247" i="3"/>
  <c r="BB247" i="3"/>
  <c r="BF247" i="3"/>
  <c r="O247" i="3"/>
  <c r="S247" i="3"/>
  <c r="W247" i="3"/>
  <c r="AA247" i="3"/>
  <c r="AE247" i="3"/>
  <c r="AI247" i="3"/>
  <c r="AM247" i="3"/>
  <c r="AQ247" i="3"/>
  <c r="AU247" i="3"/>
  <c r="AY247" i="3"/>
  <c r="BC247" i="3"/>
  <c r="BG247" i="3"/>
  <c r="P247" i="3"/>
  <c r="T247" i="3"/>
  <c r="X247" i="3"/>
  <c r="AB247" i="3"/>
  <c r="AF247" i="3"/>
  <c r="AJ247" i="3"/>
  <c r="AN247" i="3"/>
  <c r="AR247" i="3"/>
  <c r="AV247" i="3"/>
  <c r="AZ247" i="3"/>
  <c r="BD247" i="3"/>
  <c r="BH247" i="3"/>
  <c r="M251" i="3"/>
  <c r="Q251" i="3"/>
  <c r="U251" i="3"/>
  <c r="Y251" i="3"/>
  <c r="AC251" i="3"/>
  <c r="AG251" i="3"/>
  <c r="AK251" i="3"/>
  <c r="AO251" i="3"/>
  <c r="AS251" i="3"/>
  <c r="AW251" i="3"/>
  <c r="BA251" i="3"/>
  <c r="BE251" i="3"/>
  <c r="BI251" i="3"/>
  <c r="N251" i="3"/>
  <c r="R251" i="3"/>
  <c r="V251" i="3"/>
  <c r="Z251" i="3"/>
  <c r="AD251" i="3"/>
  <c r="AH251" i="3"/>
  <c r="AL251" i="3"/>
  <c r="AP251" i="3"/>
  <c r="AT251" i="3"/>
  <c r="AX251" i="3"/>
  <c r="BB251" i="3"/>
  <c r="BF251" i="3"/>
  <c r="O251" i="3"/>
  <c r="S251" i="3"/>
  <c r="W251" i="3"/>
  <c r="AA251" i="3"/>
  <c r="AE251" i="3"/>
  <c r="AI251" i="3"/>
  <c r="AM251" i="3"/>
  <c r="AQ251" i="3"/>
  <c r="AU251" i="3"/>
  <c r="AY251" i="3"/>
  <c r="BC251" i="3"/>
  <c r="BG251" i="3"/>
  <c r="P251" i="3"/>
  <c r="T251" i="3"/>
  <c r="X251" i="3"/>
  <c r="AB251" i="3"/>
  <c r="AF251" i="3"/>
  <c r="AJ251" i="3"/>
  <c r="AN251" i="3"/>
  <c r="AR251" i="3"/>
  <c r="AV251" i="3"/>
  <c r="AZ251" i="3"/>
  <c r="BD251" i="3"/>
  <c r="BH251" i="3"/>
  <c r="M255" i="3"/>
  <c r="Q255" i="3"/>
  <c r="U255" i="3"/>
  <c r="Y255" i="3"/>
  <c r="AC255" i="3"/>
  <c r="AG255" i="3"/>
  <c r="AK255" i="3"/>
  <c r="AO255" i="3"/>
  <c r="AS255" i="3"/>
  <c r="AW255" i="3"/>
  <c r="BA255" i="3"/>
  <c r="BE255" i="3"/>
  <c r="BI255" i="3"/>
  <c r="N255" i="3"/>
  <c r="R255" i="3"/>
  <c r="V255" i="3"/>
  <c r="Z255" i="3"/>
  <c r="AD255" i="3"/>
  <c r="AH255" i="3"/>
  <c r="AL255" i="3"/>
  <c r="AP255" i="3"/>
  <c r="AT255" i="3"/>
  <c r="AX255" i="3"/>
  <c r="BB255" i="3"/>
  <c r="BF255" i="3"/>
  <c r="O255" i="3"/>
  <c r="S255" i="3"/>
  <c r="W255" i="3"/>
  <c r="AA255" i="3"/>
  <c r="AE255" i="3"/>
  <c r="AI255" i="3"/>
  <c r="AM255" i="3"/>
  <c r="AQ255" i="3"/>
  <c r="AU255" i="3"/>
  <c r="AY255" i="3"/>
  <c r="BC255" i="3"/>
  <c r="BG255" i="3"/>
  <c r="P255" i="3"/>
  <c r="T255" i="3"/>
  <c r="X255" i="3"/>
  <c r="AB255" i="3"/>
  <c r="AF255" i="3"/>
  <c r="AJ255" i="3"/>
  <c r="AN255" i="3"/>
  <c r="AR255" i="3"/>
  <c r="AV255" i="3"/>
  <c r="AZ255" i="3"/>
  <c r="BD255" i="3"/>
  <c r="BH255" i="3"/>
  <c r="BL116" i="3"/>
  <c r="BK116" i="3"/>
  <c r="BK118" i="3"/>
  <c r="BL118" i="3"/>
  <c r="BK125" i="3"/>
  <c r="BM125" i="3"/>
  <c r="BJ127" i="3"/>
  <c r="BM127" i="3"/>
  <c r="M180" i="3"/>
  <c r="Q180" i="3"/>
  <c r="U180" i="3"/>
  <c r="Y180" i="3"/>
  <c r="AC180" i="3"/>
  <c r="AG180" i="3"/>
  <c r="AK180" i="3"/>
  <c r="AO180" i="3"/>
  <c r="AS180" i="3"/>
  <c r="AW180" i="3"/>
  <c r="BA180" i="3"/>
  <c r="BE180" i="3"/>
  <c r="BI180" i="3"/>
  <c r="N180" i="3"/>
  <c r="R180" i="3"/>
  <c r="V180" i="3"/>
  <c r="Z180" i="3"/>
  <c r="AD180" i="3"/>
  <c r="AH180" i="3"/>
  <c r="AL180" i="3"/>
  <c r="AP180" i="3"/>
  <c r="AT180" i="3"/>
  <c r="AX180" i="3"/>
  <c r="BB180" i="3"/>
  <c r="BF180" i="3"/>
  <c r="O180" i="3"/>
  <c r="S180" i="3"/>
  <c r="W180" i="3"/>
  <c r="AA180" i="3"/>
  <c r="AE180" i="3"/>
  <c r="AI180" i="3"/>
  <c r="AM180" i="3"/>
  <c r="AQ180" i="3"/>
  <c r="AU180" i="3"/>
  <c r="AY180" i="3"/>
  <c r="BC180" i="3"/>
  <c r="BG180" i="3"/>
  <c r="P180" i="3"/>
  <c r="T180" i="3"/>
  <c r="X180" i="3"/>
  <c r="AB180" i="3"/>
  <c r="AF180" i="3"/>
  <c r="AJ180" i="3"/>
  <c r="AN180" i="3"/>
  <c r="AR180" i="3"/>
  <c r="AV180" i="3"/>
  <c r="AZ180" i="3"/>
  <c r="BD180" i="3"/>
  <c r="BH180" i="3"/>
  <c r="M196" i="3"/>
  <c r="Q196" i="3"/>
  <c r="U196" i="3"/>
  <c r="Y196" i="3"/>
  <c r="AC196" i="3"/>
  <c r="AG196" i="3"/>
  <c r="AK196" i="3"/>
  <c r="AO196" i="3"/>
  <c r="AS196" i="3"/>
  <c r="AW196" i="3"/>
  <c r="BA196" i="3"/>
  <c r="BE196" i="3"/>
  <c r="BI196" i="3"/>
  <c r="N196" i="3"/>
  <c r="R196" i="3"/>
  <c r="V196" i="3"/>
  <c r="Z196" i="3"/>
  <c r="AD196" i="3"/>
  <c r="AH196" i="3"/>
  <c r="AL196" i="3"/>
  <c r="AP196" i="3"/>
  <c r="AT196" i="3"/>
  <c r="AX196" i="3"/>
  <c r="BB196" i="3"/>
  <c r="BF196" i="3"/>
  <c r="O196" i="3"/>
  <c r="S196" i="3"/>
  <c r="W196" i="3"/>
  <c r="AA196" i="3"/>
  <c r="AE196" i="3"/>
  <c r="AI196" i="3"/>
  <c r="AM196" i="3"/>
  <c r="AQ196" i="3"/>
  <c r="AU196" i="3"/>
  <c r="AY196" i="3"/>
  <c r="BC196" i="3"/>
  <c r="BG196" i="3"/>
  <c r="P196" i="3"/>
  <c r="T196" i="3"/>
  <c r="X196" i="3"/>
  <c r="AB196" i="3"/>
  <c r="AF196" i="3"/>
  <c r="AJ196" i="3"/>
  <c r="AN196" i="3"/>
  <c r="AR196" i="3"/>
  <c r="AV196" i="3"/>
  <c r="AZ196" i="3"/>
  <c r="BD196" i="3"/>
  <c r="BH196" i="3"/>
  <c r="N191" i="3"/>
  <c r="R191" i="3"/>
  <c r="V191" i="3"/>
  <c r="Z191" i="3"/>
  <c r="AD191" i="3"/>
  <c r="AH191" i="3"/>
  <c r="AL191" i="3"/>
  <c r="AP191" i="3"/>
  <c r="AT191" i="3"/>
  <c r="AX191" i="3"/>
  <c r="BB191" i="3"/>
  <c r="BF191" i="3"/>
  <c r="O191" i="3"/>
  <c r="S191" i="3"/>
  <c r="W191" i="3"/>
  <c r="AA191" i="3"/>
  <c r="AE191" i="3"/>
  <c r="AI191" i="3"/>
  <c r="AM191" i="3"/>
  <c r="AQ191" i="3"/>
  <c r="AU191" i="3"/>
  <c r="AY191" i="3"/>
  <c r="BC191" i="3"/>
  <c r="BG191" i="3"/>
  <c r="P191" i="3"/>
  <c r="T191" i="3"/>
  <c r="X191" i="3"/>
  <c r="AB191" i="3"/>
  <c r="AF191" i="3"/>
  <c r="AJ191" i="3"/>
  <c r="AN191" i="3"/>
  <c r="AR191" i="3"/>
  <c r="AV191" i="3"/>
  <c r="AZ191" i="3"/>
  <c r="BD191" i="3"/>
  <c r="BH191" i="3"/>
  <c r="M191" i="3"/>
  <c r="Q191" i="3"/>
  <c r="U191" i="3"/>
  <c r="Y191" i="3"/>
  <c r="AC191" i="3"/>
  <c r="AG191" i="3"/>
  <c r="AK191" i="3"/>
  <c r="AO191" i="3"/>
  <c r="AS191" i="3"/>
  <c r="AW191" i="3"/>
  <c r="BA191" i="3"/>
  <c r="BE191" i="3"/>
  <c r="BI191" i="3"/>
  <c r="M182" i="3"/>
  <c r="Q182" i="3"/>
  <c r="U182" i="3"/>
  <c r="Y182" i="3"/>
  <c r="AC182" i="3"/>
  <c r="AG182" i="3"/>
  <c r="AK182" i="3"/>
  <c r="AO182" i="3"/>
  <c r="AS182" i="3"/>
  <c r="AW182" i="3"/>
  <c r="BA182" i="3"/>
  <c r="BE182" i="3"/>
  <c r="BI182" i="3"/>
  <c r="N182" i="3"/>
  <c r="R182" i="3"/>
  <c r="V182" i="3"/>
  <c r="Z182" i="3"/>
  <c r="AD182" i="3"/>
  <c r="AH182" i="3"/>
  <c r="AL182" i="3"/>
  <c r="AP182" i="3"/>
  <c r="AT182" i="3"/>
  <c r="AX182" i="3"/>
  <c r="BB182" i="3"/>
  <c r="BF182" i="3"/>
  <c r="O182" i="3"/>
  <c r="S182" i="3"/>
  <c r="W182" i="3"/>
  <c r="AA182" i="3"/>
  <c r="AE182" i="3"/>
  <c r="AI182" i="3"/>
  <c r="AM182" i="3"/>
  <c r="AQ182" i="3"/>
  <c r="AU182" i="3"/>
  <c r="AY182" i="3"/>
  <c r="BC182" i="3"/>
  <c r="BG182" i="3"/>
  <c r="P182" i="3"/>
  <c r="T182" i="3"/>
  <c r="X182" i="3"/>
  <c r="AB182" i="3"/>
  <c r="AF182" i="3"/>
  <c r="AJ182" i="3"/>
  <c r="AN182" i="3"/>
  <c r="AR182" i="3"/>
  <c r="AV182" i="3"/>
  <c r="AZ182" i="3"/>
  <c r="BD182" i="3"/>
  <c r="BH182" i="3"/>
  <c r="BA260" i="3"/>
  <c r="AK260" i="3"/>
  <c r="U260" i="3"/>
  <c r="BH260" i="3"/>
  <c r="AR260" i="3"/>
  <c r="AB260" i="3"/>
  <c r="BG260" i="3"/>
  <c r="AQ260" i="3"/>
  <c r="AA260" i="3"/>
  <c r="BF260" i="3"/>
  <c r="AP260" i="3"/>
  <c r="Z260" i="3"/>
  <c r="AW260" i="3"/>
  <c r="AG260" i="3"/>
  <c r="Q260" i="3"/>
  <c r="BD260" i="3"/>
  <c r="AN260" i="3"/>
  <c r="X260" i="3"/>
  <c r="BC260" i="3"/>
  <c r="AM260" i="3"/>
  <c r="W260" i="3"/>
  <c r="BB260" i="3"/>
  <c r="AL260" i="3"/>
  <c r="V260" i="3"/>
  <c r="N260" i="3"/>
  <c r="BI260" i="3"/>
  <c r="AS260" i="3"/>
  <c r="AC260" i="3"/>
  <c r="M260" i="3"/>
  <c r="AZ260" i="3"/>
  <c r="AJ260" i="3"/>
  <c r="T260" i="3"/>
  <c r="AY260" i="3"/>
  <c r="AI260" i="3"/>
  <c r="S260" i="3"/>
  <c r="BE260" i="3"/>
  <c r="AO260" i="3"/>
  <c r="Y260" i="3"/>
  <c r="AV260" i="3"/>
  <c r="AF260" i="3"/>
  <c r="P260" i="3"/>
  <c r="AU260" i="3"/>
  <c r="AE260" i="3"/>
  <c r="O260" i="3"/>
  <c r="AT260" i="3"/>
  <c r="AD260" i="3"/>
  <c r="M236" i="3"/>
  <c r="Q236" i="3"/>
  <c r="U236" i="3"/>
  <c r="Y236" i="3"/>
  <c r="AC236" i="3"/>
  <c r="AG236" i="3"/>
  <c r="AK236" i="3"/>
  <c r="AO236" i="3"/>
  <c r="AS236" i="3"/>
  <c r="AW236" i="3"/>
  <c r="BA236" i="3"/>
  <c r="BE236" i="3"/>
  <c r="BI236" i="3"/>
  <c r="N236" i="3"/>
  <c r="R236" i="3"/>
  <c r="V236" i="3"/>
  <c r="Z236" i="3"/>
  <c r="AD236" i="3"/>
  <c r="AH236" i="3"/>
  <c r="AL236" i="3"/>
  <c r="AP236" i="3"/>
  <c r="AT236" i="3"/>
  <c r="AX236" i="3"/>
  <c r="BB236" i="3"/>
  <c r="BF236" i="3"/>
  <c r="O236" i="3"/>
  <c r="S236" i="3"/>
  <c r="W236" i="3"/>
  <c r="AA236" i="3"/>
  <c r="AE236" i="3"/>
  <c r="AI236" i="3"/>
  <c r="AM236" i="3"/>
  <c r="AQ236" i="3"/>
  <c r="AU236" i="3"/>
  <c r="AY236" i="3"/>
  <c r="BC236" i="3"/>
  <c r="BG236" i="3"/>
  <c r="P236" i="3"/>
  <c r="T236" i="3"/>
  <c r="X236" i="3"/>
  <c r="AB236" i="3"/>
  <c r="AF236" i="3"/>
  <c r="AJ236" i="3"/>
  <c r="AN236" i="3"/>
  <c r="AR236" i="3"/>
  <c r="AV236" i="3"/>
  <c r="AZ236" i="3"/>
  <c r="BD236" i="3"/>
  <c r="BH236" i="3"/>
  <c r="M240" i="3"/>
  <c r="Q240" i="3"/>
  <c r="U240" i="3"/>
  <c r="Y240" i="3"/>
  <c r="AC240" i="3"/>
  <c r="AG240" i="3"/>
  <c r="AK240" i="3"/>
  <c r="AO240" i="3"/>
  <c r="AS240" i="3"/>
  <c r="AW240" i="3"/>
  <c r="BA240" i="3"/>
  <c r="BE240" i="3"/>
  <c r="BI240" i="3"/>
  <c r="N240" i="3"/>
  <c r="R240" i="3"/>
  <c r="V240" i="3"/>
  <c r="Z240" i="3"/>
  <c r="AD240" i="3"/>
  <c r="AH240" i="3"/>
  <c r="AL240" i="3"/>
  <c r="AP240" i="3"/>
  <c r="AT240" i="3"/>
  <c r="AX240" i="3"/>
  <c r="BB240" i="3"/>
  <c r="BF240" i="3"/>
  <c r="O240" i="3"/>
  <c r="S240" i="3"/>
  <c r="W240" i="3"/>
  <c r="AA240" i="3"/>
  <c r="AE240" i="3"/>
  <c r="AI240" i="3"/>
  <c r="AM240" i="3"/>
  <c r="AQ240" i="3"/>
  <c r="AU240" i="3"/>
  <c r="AY240" i="3"/>
  <c r="BC240" i="3"/>
  <c r="BG240" i="3"/>
  <c r="P240" i="3"/>
  <c r="T240" i="3"/>
  <c r="X240" i="3"/>
  <c r="AB240" i="3"/>
  <c r="AF240" i="3"/>
  <c r="AJ240" i="3"/>
  <c r="AN240" i="3"/>
  <c r="AR240" i="3"/>
  <c r="AV240" i="3"/>
  <c r="AZ240" i="3"/>
  <c r="BD240" i="3"/>
  <c r="BH240" i="3"/>
  <c r="P244" i="3"/>
  <c r="T244" i="3"/>
  <c r="X244" i="3"/>
  <c r="AB244" i="3"/>
  <c r="AF244" i="3"/>
  <c r="AJ244" i="3"/>
  <c r="AN244" i="3"/>
  <c r="AR244" i="3"/>
  <c r="AV244" i="3"/>
  <c r="AZ244" i="3"/>
  <c r="BD244" i="3"/>
  <c r="BH244" i="3"/>
  <c r="M244" i="3"/>
  <c r="Q244" i="3"/>
  <c r="U244" i="3"/>
  <c r="Y244" i="3"/>
  <c r="AC244" i="3"/>
  <c r="AG244" i="3"/>
  <c r="AK244" i="3"/>
  <c r="AO244" i="3"/>
  <c r="AS244" i="3"/>
  <c r="AW244" i="3"/>
  <c r="BA244" i="3"/>
  <c r="BE244" i="3"/>
  <c r="BI244" i="3"/>
  <c r="N244" i="3"/>
  <c r="R244" i="3"/>
  <c r="V244" i="3"/>
  <c r="Z244" i="3"/>
  <c r="AD244" i="3"/>
  <c r="AH244" i="3"/>
  <c r="AL244" i="3"/>
  <c r="AP244" i="3"/>
  <c r="AT244" i="3"/>
  <c r="AX244" i="3"/>
  <c r="BB244" i="3"/>
  <c r="BF244" i="3"/>
  <c r="O244" i="3"/>
  <c r="S244" i="3"/>
  <c r="W244" i="3"/>
  <c r="AA244" i="3"/>
  <c r="AE244" i="3"/>
  <c r="AI244" i="3"/>
  <c r="AM244" i="3"/>
  <c r="AQ244" i="3"/>
  <c r="AU244" i="3"/>
  <c r="AY244" i="3"/>
  <c r="BC244" i="3"/>
  <c r="BG244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N248" i="3"/>
  <c r="R248" i="3"/>
  <c r="V248" i="3"/>
  <c r="Z248" i="3"/>
  <c r="AD248" i="3"/>
  <c r="AH248" i="3"/>
  <c r="AL248" i="3"/>
  <c r="AP248" i="3"/>
  <c r="AT248" i="3"/>
  <c r="AX248" i="3"/>
  <c r="BB248" i="3"/>
  <c r="BF248" i="3"/>
  <c r="O248" i="3"/>
  <c r="S248" i="3"/>
  <c r="W248" i="3"/>
  <c r="AA248" i="3"/>
  <c r="AE248" i="3"/>
  <c r="AI248" i="3"/>
  <c r="AM248" i="3"/>
  <c r="AQ248" i="3"/>
  <c r="AU248" i="3"/>
  <c r="AY248" i="3"/>
  <c r="BC248" i="3"/>
  <c r="BG248" i="3"/>
  <c r="AB262" i="3"/>
  <c r="AR262" i="3"/>
  <c r="BH262" i="3"/>
  <c r="Y262" i="3"/>
  <c r="AO262" i="3"/>
  <c r="BE262" i="3"/>
  <c r="V262" i="3"/>
  <c r="AL262" i="3"/>
  <c r="BB262" i="3"/>
  <c r="W262" i="3"/>
  <c r="AM262" i="3"/>
  <c r="BC262" i="3"/>
  <c r="P262" i="3"/>
  <c r="AF262" i="3"/>
  <c r="AV262" i="3"/>
  <c r="M262" i="3"/>
  <c r="AC262" i="3"/>
  <c r="AS262" i="3"/>
  <c r="BI262" i="3"/>
  <c r="Z262" i="3"/>
  <c r="AP262" i="3"/>
  <c r="BF262" i="3"/>
  <c r="AA262" i="3"/>
  <c r="AQ262" i="3"/>
  <c r="BG262" i="3"/>
  <c r="T262" i="3"/>
  <c r="AJ262" i="3"/>
  <c r="AZ262" i="3"/>
  <c r="Q262" i="3"/>
  <c r="AG262" i="3"/>
  <c r="AW262" i="3"/>
  <c r="N262" i="3"/>
  <c r="AD262" i="3"/>
  <c r="AT262" i="3"/>
  <c r="O262" i="3"/>
  <c r="AE262" i="3"/>
  <c r="AU262" i="3"/>
  <c r="X262" i="3"/>
  <c r="AN262" i="3"/>
  <c r="BD262" i="3"/>
  <c r="U262" i="3"/>
  <c r="AK262" i="3"/>
  <c r="BA262" i="3"/>
  <c r="R262" i="3"/>
  <c r="AH262" i="3"/>
  <c r="AX262" i="3"/>
  <c r="S262" i="3"/>
  <c r="AI262" i="3"/>
  <c r="AY262" i="3"/>
  <c r="AH260" i="3"/>
  <c r="L68" i="3"/>
  <c r="AX260" i="3"/>
  <c r="BK127" i="3"/>
  <c r="BN116" i="3"/>
  <c r="BL125" i="3"/>
  <c r="BK132" i="3"/>
  <c r="BJ132" i="3"/>
  <c r="BJ148" i="3"/>
  <c r="BM148" i="3"/>
  <c r="BK159" i="3"/>
  <c r="BJ164" i="3"/>
  <c r="BM200" i="3"/>
  <c r="P252" i="3"/>
  <c r="T252" i="3"/>
  <c r="X252" i="3"/>
  <c r="AB252" i="3"/>
  <c r="AF252" i="3"/>
  <c r="AJ252" i="3"/>
  <c r="AN252" i="3"/>
  <c r="AR252" i="3"/>
  <c r="AV252" i="3"/>
  <c r="AZ252" i="3"/>
  <c r="BD252" i="3"/>
  <c r="BH252" i="3"/>
  <c r="M252" i="3"/>
  <c r="Q252" i="3"/>
  <c r="U252" i="3"/>
  <c r="Y252" i="3"/>
  <c r="AC252" i="3"/>
  <c r="AG252" i="3"/>
  <c r="AK252" i="3"/>
  <c r="AO252" i="3"/>
  <c r="AS252" i="3"/>
  <c r="AW252" i="3"/>
  <c r="BA252" i="3"/>
  <c r="BE252" i="3"/>
  <c r="BI252" i="3"/>
  <c r="N252" i="3"/>
  <c r="R252" i="3"/>
  <c r="V252" i="3"/>
  <c r="Z252" i="3"/>
  <c r="AD252" i="3"/>
  <c r="AH252" i="3"/>
  <c r="AL252" i="3"/>
  <c r="AP252" i="3"/>
  <c r="AT252" i="3"/>
  <c r="AX252" i="3"/>
  <c r="BB252" i="3"/>
  <c r="BF252" i="3"/>
  <c r="O252" i="3"/>
  <c r="S252" i="3"/>
  <c r="W252" i="3"/>
  <c r="AA252" i="3"/>
  <c r="AE252" i="3"/>
  <c r="AI252" i="3"/>
  <c r="AM252" i="3"/>
  <c r="AQ252" i="3"/>
  <c r="AU252" i="3"/>
  <c r="AY252" i="3"/>
  <c r="BC252" i="3"/>
  <c r="BG252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M256" i="3"/>
  <c r="Q256" i="3"/>
  <c r="U256" i="3"/>
  <c r="Y256" i="3"/>
  <c r="AC256" i="3"/>
  <c r="AG256" i="3"/>
  <c r="AK256" i="3"/>
  <c r="AO256" i="3"/>
  <c r="AS256" i="3"/>
  <c r="AW256" i="3"/>
  <c r="BA256" i="3"/>
  <c r="BE256" i="3"/>
  <c r="BI256" i="3"/>
  <c r="N256" i="3"/>
  <c r="R256" i="3"/>
  <c r="V256" i="3"/>
  <c r="Z256" i="3"/>
  <c r="AD256" i="3"/>
  <c r="AH256" i="3"/>
  <c r="AL256" i="3"/>
  <c r="AP256" i="3"/>
  <c r="AT256" i="3"/>
  <c r="AX256" i="3"/>
  <c r="BB256" i="3"/>
  <c r="BF256" i="3"/>
  <c r="O256" i="3"/>
  <c r="S256" i="3"/>
  <c r="W256" i="3"/>
  <c r="AA256" i="3"/>
  <c r="AE256" i="3"/>
  <c r="AI256" i="3"/>
  <c r="AM256" i="3"/>
  <c r="AQ256" i="3"/>
  <c r="AU256" i="3"/>
  <c r="AY256" i="3"/>
  <c r="BC256" i="3"/>
  <c r="BG256" i="3"/>
  <c r="N120" i="3"/>
  <c r="R120" i="3"/>
  <c r="V120" i="3"/>
  <c r="Z120" i="3"/>
  <c r="AD120" i="3"/>
  <c r="AH120" i="3"/>
  <c r="AL120" i="3"/>
  <c r="AP120" i="3"/>
  <c r="AT120" i="3"/>
  <c r="AX120" i="3"/>
  <c r="BB120" i="3"/>
  <c r="BF120" i="3"/>
  <c r="O120" i="3"/>
  <c r="S120" i="3"/>
  <c r="W120" i="3"/>
  <c r="AA120" i="3"/>
  <c r="AE120" i="3"/>
  <c r="AI120" i="3"/>
  <c r="AM120" i="3"/>
  <c r="AQ120" i="3"/>
  <c r="AU120" i="3"/>
  <c r="AY120" i="3"/>
  <c r="BC120" i="3"/>
  <c r="BG120" i="3"/>
  <c r="P120" i="3"/>
  <c r="T120" i="3"/>
  <c r="X120" i="3"/>
  <c r="AB120" i="3"/>
  <c r="AF120" i="3"/>
  <c r="AJ120" i="3"/>
  <c r="AN120" i="3"/>
  <c r="AR120" i="3"/>
  <c r="AV120" i="3"/>
  <c r="AZ120" i="3"/>
  <c r="BD120" i="3"/>
  <c r="BH120" i="3"/>
  <c r="M120" i="3"/>
  <c r="Q120" i="3"/>
  <c r="U120" i="3"/>
  <c r="Y120" i="3"/>
  <c r="AC120" i="3"/>
  <c r="AG120" i="3"/>
  <c r="AK120" i="3"/>
  <c r="AO120" i="3"/>
  <c r="AS120" i="3"/>
  <c r="AW120" i="3"/>
  <c r="BA120" i="3"/>
  <c r="BE120" i="3"/>
  <c r="BI120" i="3"/>
  <c r="M129" i="3"/>
  <c r="Q129" i="3"/>
  <c r="U129" i="3"/>
  <c r="Y129" i="3"/>
  <c r="AC129" i="3"/>
  <c r="AG129" i="3"/>
  <c r="AK129" i="3"/>
  <c r="AO129" i="3"/>
  <c r="AS129" i="3"/>
  <c r="AW129" i="3"/>
  <c r="BA129" i="3"/>
  <c r="BE129" i="3"/>
  <c r="BI129" i="3"/>
  <c r="N129" i="3"/>
  <c r="R129" i="3"/>
  <c r="V129" i="3"/>
  <c r="Z129" i="3"/>
  <c r="AD129" i="3"/>
  <c r="AH129" i="3"/>
  <c r="AL129" i="3"/>
  <c r="AP129" i="3"/>
  <c r="AT129" i="3"/>
  <c r="AX129" i="3"/>
  <c r="BB129" i="3"/>
  <c r="BF129" i="3"/>
  <c r="O129" i="3"/>
  <c r="S129" i="3"/>
  <c r="W129" i="3"/>
  <c r="AA129" i="3"/>
  <c r="AE129" i="3"/>
  <c r="AI129" i="3"/>
  <c r="AM129" i="3"/>
  <c r="AQ129" i="3"/>
  <c r="AU129" i="3"/>
  <c r="AY129" i="3"/>
  <c r="BC129" i="3"/>
  <c r="BG129" i="3"/>
  <c r="P129" i="3"/>
  <c r="T129" i="3"/>
  <c r="X129" i="3"/>
  <c r="AB129" i="3"/>
  <c r="AF129" i="3"/>
  <c r="AJ129" i="3"/>
  <c r="AN129" i="3"/>
  <c r="AR129" i="3"/>
  <c r="AV129" i="3"/>
  <c r="AZ129" i="3"/>
  <c r="BD129" i="3"/>
  <c r="BH129" i="3"/>
  <c r="P138" i="3"/>
  <c r="T138" i="3"/>
  <c r="X138" i="3"/>
  <c r="AB138" i="3"/>
  <c r="AF138" i="3"/>
  <c r="AJ138" i="3"/>
  <c r="AN138" i="3"/>
  <c r="AR138" i="3"/>
  <c r="AV138" i="3"/>
  <c r="AZ138" i="3"/>
  <c r="BD138" i="3"/>
  <c r="BH138" i="3"/>
  <c r="M138" i="3"/>
  <c r="Q138" i="3"/>
  <c r="U138" i="3"/>
  <c r="Y138" i="3"/>
  <c r="AC138" i="3"/>
  <c r="AG138" i="3"/>
  <c r="AK138" i="3"/>
  <c r="AO138" i="3"/>
  <c r="AS138" i="3"/>
  <c r="AW138" i="3"/>
  <c r="BA138" i="3"/>
  <c r="BE138" i="3"/>
  <c r="BI138" i="3"/>
  <c r="N138" i="3"/>
  <c r="R138" i="3"/>
  <c r="V138" i="3"/>
  <c r="Z138" i="3"/>
  <c r="AD138" i="3"/>
  <c r="AH138" i="3"/>
  <c r="AL138" i="3"/>
  <c r="AP138" i="3"/>
  <c r="AT138" i="3"/>
  <c r="AX138" i="3"/>
  <c r="BB138" i="3"/>
  <c r="BF138" i="3"/>
  <c r="O138" i="3"/>
  <c r="S138" i="3"/>
  <c r="W138" i="3"/>
  <c r="AA138" i="3"/>
  <c r="AE138" i="3"/>
  <c r="AI138" i="3"/>
  <c r="AM138" i="3"/>
  <c r="AQ138" i="3"/>
  <c r="AU138" i="3"/>
  <c r="AY138" i="3"/>
  <c r="BC138" i="3"/>
  <c r="BG138" i="3"/>
  <c r="N147" i="3"/>
  <c r="R147" i="3"/>
  <c r="V147" i="3"/>
  <c r="Z147" i="3"/>
  <c r="AD147" i="3"/>
  <c r="AH147" i="3"/>
  <c r="AL147" i="3"/>
  <c r="AP147" i="3"/>
  <c r="AT147" i="3"/>
  <c r="AX147" i="3"/>
  <c r="BB147" i="3"/>
  <c r="BF147" i="3"/>
  <c r="O147" i="3"/>
  <c r="S147" i="3"/>
  <c r="W147" i="3"/>
  <c r="AA147" i="3"/>
  <c r="AE147" i="3"/>
  <c r="AI147" i="3"/>
  <c r="AM147" i="3"/>
  <c r="AQ147" i="3"/>
  <c r="AU147" i="3"/>
  <c r="AY147" i="3"/>
  <c r="BC147" i="3"/>
  <c r="BG147" i="3"/>
  <c r="P147" i="3"/>
  <c r="T147" i="3"/>
  <c r="X147" i="3"/>
  <c r="AB147" i="3"/>
  <c r="AF147" i="3"/>
  <c r="AJ147" i="3"/>
  <c r="AN147" i="3"/>
  <c r="AR147" i="3"/>
  <c r="AV147" i="3"/>
  <c r="AZ147" i="3"/>
  <c r="BD147" i="3"/>
  <c r="BH147" i="3"/>
  <c r="M147" i="3"/>
  <c r="Q147" i="3"/>
  <c r="U147" i="3"/>
  <c r="Y147" i="3"/>
  <c r="AC147" i="3"/>
  <c r="AG147" i="3"/>
  <c r="AK147" i="3"/>
  <c r="AO147" i="3"/>
  <c r="AS147" i="3"/>
  <c r="AW147" i="3"/>
  <c r="BA147" i="3"/>
  <c r="BE147" i="3"/>
  <c r="BI147" i="3"/>
  <c r="Y267" i="3"/>
  <c r="AO267" i="3"/>
  <c r="BE267" i="3"/>
  <c r="BI117" i="3"/>
  <c r="AQ117" i="3"/>
  <c r="O117" i="3"/>
  <c r="AU117" i="3"/>
  <c r="U117" i="3"/>
  <c r="AY117" i="3"/>
  <c r="AA117" i="3"/>
  <c r="X117" i="3"/>
  <c r="AT117" i="3"/>
  <c r="AD117" i="3"/>
  <c r="N117" i="3"/>
  <c r="BB124" i="3"/>
  <c r="AL124" i="3"/>
  <c r="V124" i="3"/>
  <c r="BE124" i="3"/>
  <c r="AO124" i="3"/>
  <c r="Y124" i="3"/>
  <c r="BH124" i="3"/>
  <c r="AR124" i="3"/>
  <c r="AB124" i="3"/>
  <c r="BG124" i="3"/>
  <c r="AQ124" i="3"/>
  <c r="AA124" i="3"/>
  <c r="BF126" i="3"/>
  <c r="AP126" i="3"/>
  <c r="Z126" i="3"/>
  <c r="BI126" i="3"/>
  <c r="AS126" i="3"/>
  <c r="AC126" i="3"/>
  <c r="M126" i="3"/>
  <c r="AV126" i="3"/>
  <c r="AF126" i="3"/>
  <c r="P126" i="3"/>
  <c r="AU126" i="3"/>
  <c r="AE126" i="3"/>
  <c r="O126" i="3"/>
  <c r="BE133" i="3"/>
  <c r="AO133" i="3"/>
  <c r="Y133" i="3"/>
  <c r="BH133" i="3"/>
  <c r="AR133" i="3"/>
  <c r="AB133" i="3"/>
  <c r="BG133" i="3"/>
  <c r="AQ133" i="3"/>
  <c r="AA133" i="3"/>
  <c r="BF133" i="3"/>
  <c r="AP133" i="3"/>
  <c r="Z133" i="3"/>
  <c r="AY140" i="3"/>
  <c r="AI140" i="3"/>
  <c r="S140" i="3"/>
  <c r="AX140" i="3"/>
  <c r="AH140" i="3"/>
  <c r="R140" i="3"/>
  <c r="BA140" i="3"/>
  <c r="AK140" i="3"/>
  <c r="U140" i="3"/>
  <c r="BD140" i="3"/>
  <c r="AN140" i="3"/>
  <c r="X140" i="3"/>
  <c r="BC142" i="3"/>
  <c r="AM142" i="3"/>
  <c r="W142" i="3"/>
  <c r="BB142" i="3"/>
  <c r="AL142" i="3"/>
  <c r="V142" i="3"/>
  <c r="BE142" i="3"/>
  <c r="AO142" i="3"/>
  <c r="Y142" i="3"/>
  <c r="BH142" i="3"/>
  <c r="AR142" i="3"/>
  <c r="AB142" i="3"/>
  <c r="AA149" i="3"/>
  <c r="AY149" i="3"/>
  <c r="AE149" i="3"/>
  <c r="AZ149" i="3"/>
  <c r="AJ149" i="3"/>
  <c r="T149" i="3"/>
  <c r="AX149" i="3"/>
  <c r="AH149" i="3"/>
  <c r="R149" i="3"/>
  <c r="BA149" i="3"/>
  <c r="AK149" i="3"/>
  <c r="U149" i="3"/>
  <c r="AU156" i="3"/>
  <c r="AE156" i="3"/>
  <c r="O156" i="3"/>
  <c r="AT156" i="3"/>
  <c r="AD156" i="3"/>
  <c r="N156" i="3"/>
  <c r="AW156" i="3"/>
  <c r="AG156" i="3"/>
  <c r="Q156" i="3"/>
  <c r="AZ156" i="3"/>
  <c r="AJ156" i="3"/>
  <c r="T156" i="3"/>
  <c r="AX158" i="3"/>
  <c r="AH158" i="3"/>
  <c r="R158" i="3"/>
  <c r="BA158" i="3"/>
  <c r="AK158" i="3"/>
  <c r="U158" i="3"/>
  <c r="BD158" i="3"/>
  <c r="AN158" i="3"/>
  <c r="X158" i="3"/>
  <c r="BC158" i="3"/>
  <c r="AM158" i="3"/>
  <c r="W158" i="3"/>
  <c r="AV165" i="3"/>
  <c r="AF165" i="3"/>
  <c r="P165" i="3"/>
  <c r="AU165" i="3"/>
  <c r="AE165" i="3"/>
  <c r="O165" i="3"/>
  <c r="AT165" i="3"/>
  <c r="AD165" i="3"/>
  <c r="N165" i="3"/>
  <c r="AW165" i="3"/>
  <c r="AG165" i="3"/>
  <c r="Q165" i="3"/>
  <c r="BL181" i="3"/>
  <c r="N201" i="3"/>
  <c r="R201" i="3"/>
  <c r="V201" i="3"/>
  <c r="Z201" i="3"/>
  <c r="AD201" i="3"/>
  <c r="AH201" i="3"/>
  <c r="AL201" i="3"/>
  <c r="AP201" i="3"/>
  <c r="AT201" i="3"/>
  <c r="AX201" i="3"/>
  <c r="BB201" i="3"/>
  <c r="BF201" i="3"/>
  <c r="O201" i="3"/>
  <c r="S201" i="3"/>
  <c r="W201" i="3"/>
  <c r="AA201" i="3"/>
  <c r="AE201" i="3"/>
  <c r="AI201" i="3"/>
  <c r="AM201" i="3"/>
  <c r="AQ201" i="3"/>
  <c r="AU201" i="3"/>
  <c r="AY201" i="3"/>
  <c r="BC201" i="3"/>
  <c r="BG201" i="3"/>
  <c r="P201" i="3"/>
  <c r="T201" i="3"/>
  <c r="X201" i="3"/>
  <c r="AB201" i="3"/>
  <c r="AF201" i="3"/>
  <c r="AJ201" i="3"/>
  <c r="AN201" i="3"/>
  <c r="AR201" i="3"/>
  <c r="AV201" i="3"/>
  <c r="AZ201" i="3"/>
  <c r="BD201" i="3"/>
  <c r="BH201" i="3"/>
  <c r="M201" i="3"/>
  <c r="Q201" i="3"/>
  <c r="U201" i="3"/>
  <c r="Y201" i="3"/>
  <c r="AC201" i="3"/>
  <c r="AG201" i="3"/>
  <c r="AK201" i="3"/>
  <c r="AO201" i="3"/>
  <c r="AS201" i="3"/>
  <c r="AW201" i="3"/>
  <c r="BA201" i="3"/>
  <c r="BE201" i="3"/>
  <c r="BI201" i="3"/>
  <c r="M205" i="3"/>
  <c r="Q205" i="3"/>
  <c r="U205" i="3"/>
  <c r="Y205" i="3"/>
  <c r="AC205" i="3"/>
  <c r="AG205" i="3"/>
  <c r="AK205" i="3"/>
  <c r="AO205" i="3"/>
  <c r="AS205" i="3"/>
  <c r="AW205" i="3"/>
  <c r="BA205" i="3"/>
  <c r="BE205" i="3"/>
  <c r="BI205" i="3"/>
  <c r="N205" i="3"/>
  <c r="R205" i="3"/>
  <c r="V205" i="3"/>
  <c r="Z205" i="3"/>
  <c r="AD205" i="3"/>
  <c r="AH205" i="3"/>
  <c r="AL205" i="3"/>
  <c r="AP205" i="3"/>
  <c r="AT205" i="3"/>
  <c r="AX205" i="3"/>
  <c r="BB205" i="3"/>
  <c r="BF205" i="3"/>
  <c r="O205" i="3"/>
  <c r="S205" i="3"/>
  <c r="W205" i="3"/>
  <c r="AA205" i="3"/>
  <c r="AE205" i="3"/>
  <c r="AI205" i="3"/>
  <c r="AM205" i="3"/>
  <c r="AQ205" i="3"/>
  <c r="AU205" i="3"/>
  <c r="AY205" i="3"/>
  <c r="BC205" i="3"/>
  <c r="BG205" i="3"/>
  <c r="P205" i="3"/>
  <c r="T205" i="3"/>
  <c r="X205" i="3"/>
  <c r="AB205" i="3"/>
  <c r="AF205" i="3"/>
  <c r="AJ205" i="3"/>
  <c r="AN205" i="3"/>
  <c r="AR205" i="3"/>
  <c r="AV205" i="3"/>
  <c r="AZ205" i="3"/>
  <c r="BD205" i="3"/>
  <c r="BH205" i="3"/>
  <c r="M209" i="3"/>
  <c r="Q209" i="3"/>
  <c r="U209" i="3"/>
  <c r="Y209" i="3"/>
  <c r="AC209" i="3"/>
  <c r="AG209" i="3"/>
  <c r="AK209" i="3"/>
  <c r="AO209" i="3"/>
  <c r="AS209" i="3"/>
  <c r="AW209" i="3"/>
  <c r="BA209" i="3"/>
  <c r="BE209" i="3"/>
  <c r="BI209" i="3"/>
  <c r="N209" i="3"/>
  <c r="R209" i="3"/>
  <c r="V209" i="3"/>
  <c r="Z209" i="3"/>
  <c r="AD209" i="3"/>
  <c r="AH209" i="3"/>
  <c r="AL209" i="3"/>
  <c r="AP209" i="3"/>
  <c r="AT209" i="3"/>
  <c r="AX209" i="3"/>
  <c r="BB209" i="3"/>
  <c r="BF209" i="3"/>
  <c r="O209" i="3"/>
  <c r="S209" i="3"/>
  <c r="W209" i="3"/>
  <c r="AA209" i="3"/>
  <c r="AE209" i="3"/>
  <c r="AI209" i="3"/>
  <c r="AM209" i="3"/>
  <c r="AQ209" i="3"/>
  <c r="AU209" i="3"/>
  <c r="AY209" i="3"/>
  <c r="BC209" i="3"/>
  <c r="BG209" i="3"/>
  <c r="P209" i="3"/>
  <c r="T209" i="3"/>
  <c r="X209" i="3"/>
  <c r="AB209" i="3"/>
  <c r="AF209" i="3"/>
  <c r="AJ209" i="3"/>
  <c r="AN209" i="3"/>
  <c r="AR209" i="3"/>
  <c r="AV209" i="3"/>
  <c r="AZ209" i="3"/>
  <c r="BD209" i="3"/>
  <c r="BH209" i="3"/>
  <c r="M213" i="3"/>
  <c r="Q213" i="3"/>
  <c r="U213" i="3"/>
  <c r="Y213" i="3"/>
  <c r="AC213" i="3"/>
  <c r="AG213" i="3"/>
  <c r="AK213" i="3"/>
  <c r="AO213" i="3"/>
  <c r="AS213" i="3"/>
  <c r="AW213" i="3"/>
  <c r="BA213" i="3"/>
  <c r="BE213" i="3"/>
  <c r="BI213" i="3"/>
  <c r="N213" i="3"/>
  <c r="R213" i="3"/>
  <c r="V213" i="3"/>
  <c r="Z213" i="3"/>
  <c r="AD213" i="3"/>
  <c r="AH213" i="3"/>
  <c r="AL213" i="3"/>
  <c r="AP213" i="3"/>
  <c r="AT213" i="3"/>
  <c r="AX213" i="3"/>
  <c r="BB213" i="3"/>
  <c r="BF213" i="3"/>
  <c r="O213" i="3"/>
  <c r="S213" i="3"/>
  <c r="W213" i="3"/>
  <c r="AA213" i="3"/>
  <c r="AE213" i="3"/>
  <c r="AI213" i="3"/>
  <c r="AM213" i="3"/>
  <c r="AQ213" i="3"/>
  <c r="AU213" i="3"/>
  <c r="AY213" i="3"/>
  <c r="BC213" i="3"/>
  <c r="BG213" i="3"/>
  <c r="P213" i="3"/>
  <c r="T213" i="3"/>
  <c r="X213" i="3"/>
  <c r="AB213" i="3"/>
  <c r="AF213" i="3"/>
  <c r="AJ213" i="3"/>
  <c r="AN213" i="3"/>
  <c r="AR213" i="3"/>
  <c r="AV213" i="3"/>
  <c r="AZ213" i="3"/>
  <c r="BD213" i="3"/>
  <c r="BH213" i="3"/>
  <c r="M217" i="3"/>
  <c r="Q217" i="3"/>
  <c r="U217" i="3"/>
  <c r="Y217" i="3"/>
  <c r="AC217" i="3"/>
  <c r="AG217" i="3"/>
  <c r="AK217" i="3"/>
  <c r="AO217" i="3"/>
  <c r="AS217" i="3"/>
  <c r="AW217" i="3"/>
  <c r="BA217" i="3"/>
  <c r="BE217" i="3"/>
  <c r="BI217" i="3"/>
  <c r="N217" i="3"/>
  <c r="R217" i="3"/>
  <c r="V217" i="3"/>
  <c r="Z217" i="3"/>
  <c r="AD217" i="3"/>
  <c r="AH217" i="3"/>
  <c r="AL217" i="3"/>
  <c r="AP217" i="3"/>
  <c r="AT217" i="3"/>
  <c r="AX217" i="3"/>
  <c r="BB217" i="3"/>
  <c r="BF217" i="3"/>
  <c r="O217" i="3"/>
  <c r="S217" i="3"/>
  <c r="W217" i="3"/>
  <c r="AA217" i="3"/>
  <c r="AE217" i="3"/>
  <c r="AI217" i="3"/>
  <c r="AM217" i="3"/>
  <c r="AQ217" i="3"/>
  <c r="AU217" i="3"/>
  <c r="AY217" i="3"/>
  <c r="BC217" i="3"/>
  <c r="BG217" i="3"/>
  <c r="P217" i="3"/>
  <c r="T217" i="3"/>
  <c r="X217" i="3"/>
  <c r="AB217" i="3"/>
  <c r="AF217" i="3"/>
  <c r="AJ217" i="3"/>
  <c r="AN217" i="3"/>
  <c r="AR217" i="3"/>
  <c r="AV217" i="3"/>
  <c r="AZ217" i="3"/>
  <c r="BD217" i="3"/>
  <c r="BH217" i="3"/>
  <c r="M221" i="3"/>
  <c r="Q221" i="3"/>
  <c r="U221" i="3"/>
  <c r="Y221" i="3"/>
  <c r="AC221" i="3"/>
  <c r="AG221" i="3"/>
  <c r="AK221" i="3"/>
  <c r="AO221" i="3"/>
  <c r="AS221" i="3"/>
  <c r="AW221" i="3"/>
  <c r="BA221" i="3"/>
  <c r="BE221" i="3"/>
  <c r="BI221" i="3"/>
  <c r="N221" i="3"/>
  <c r="R221" i="3"/>
  <c r="V221" i="3"/>
  <c r="Z221" i="3"/>
  <c r="AD221" i="3"/>
  <c r="AH221" i="3"/>
  <c r="AL221" i="3"/>
  <c r="AP221" i="3"/>
  <c r="AT221" i="3"/>
  <c r="AX221" i="3"/>
  <c r="BB221" i="3"/>
  <c r="BF221" i="3"/>
  <c r="O221" i="3"/>
  <c r="S221" i="3"/>
  <c r="W221" i="3"/>
  <c r="AA221" i="3"/>
  <c r="AE221" i="3"/>
  <c r="AI221" i="3"/>
  <c r="AM221" i="3"/>
  <c r="AQ221" i="3"/>
  <c r="AU221" i="3"/>
  <c r="AY221" i="3"/>
  <c r="BC221" i="3"/>
  <c r="BG221" i="3"/>
  <c r="P221" i="3"/>
  <c r="T221" i="3"/>
  <c r="X221" i="3"/>
  <c r="AB221" i="3"/>
  <c r="AF221" i="3"/>
  <c r="AJ221" i="3"/>
  <c r="AN221" i="3"/>
  <c r="AR221" i="3"/>
  <c r="AV221" i="3"/>
  <c r="AZ221" i="3"/>
  <c r="BD221" i="3"/>
  <c r="BH221" i="3"/>
  <c r="M225" i="3"/>
  <c r="Q225" i="3"/>
  <c r="U225" i="3"/>
  <c r="Y225" i="3"/>
  <c r="AC225" i="3"/>
  <c r="AG225" i="3"/>
  <c r="AK225" i="3"/>
  <c r="AO225" i="3"/>
  <c r="AS225" i="3"/>
  <c r="AW225" i="3"/>
  <c r="BA225" i="3"/>
  <c r="BE225" i="3"/>
  <c r="BI225" i="3"/>
  <c r="N225" i="3"/>
  <c r="R225" i="3"/>
  <c r="V225" i="3"/>
  <c r="Z225" i="3"/>
  <c r="AD225" i="3"/>
  <c r="AH225" i="3"/>
  <c r="AL225" i="3"/>
  <c r="AP225" i="3"/>
  <c r="AT225" i="3"/>
  <c r="AX225" i="3"/>
  <c r="BB225" i="3"/>
  <c r="BF225" i="3"/>
  <c r="O225" i="3"/>
  <c r="S225" i="3"/>
  <c r="W225" i="3"/>
  <c r="AA225" i="3"/>
  <c r="AE225" i="3"/>
  <c r="AI225" i="3"/>
  <c r="AM225" i="3"/>
  <c r="AQ225" i="3"/>
  <c r="AU225" i="3"/>
  <c r="AY225" i="3"/>
  <c r="BC225" i="3"/>
  <c r="BG225" i="3"/>
  <c r="P225" i="3"/>
  <c r="T225" i="3"/>
  <c r="X225" i="3"/>
  <c r="AB225" i="3"/>
  <c r="AF225" i="3"/>
  <c r="AJ225" i="3"/>
  <c r="AN225" i="3"/>
  <c r="AR225" i="3"/>
  <c r="AV225" i="3"/>
  <c r="AZ225" i="3"/>
  <c r="BD225" i="3"/>
  <c r="BH225" i="3"/>
  <c r="M229" i="3"/>
  <c r="Q229" i="3"/>
  <c r="U229" i="3"/>
  <c r="Y229" i="3"/>
  <c r="AC229" i="3"/>
  <c r="AG229" i="3"/>
  <c r="AK229" i="3"/>
  <c r="AO229" i="3"/>
  <c r="AS229" i="3"/>
  <c r="AW229" i="3"/>
  <c r="BA229" i="3"/>
  <c r="BE229" i="3"/>
  <c r="BI229" i="3"/>
  <c r="N229" i="3"/>
  <c r="R229" i="3"/>
  <c r="V229" i="3"/>
  <c r="Z229" i="3"/>
  <c r="AD229" i="3"/>
  <c r="AH229" i="3"/>
  <c r="AL229" i="3"/>
  <c r="AP229" i="3"/>
  <c r="AT229" i="3"/>
  <c r="AX229" i="3"/>
  <c r="BB229" i="3"/>
  <c r="BF229" i="3"/>
  <c r="O229" i="3"/>
  <c r="S229" i="3"/>
  <c r="W229" i="3"/>
  <c r="AA229" i="3"/>
  <c r="AE229" i="3"/>
  <c r="AI229" i="3"/>
  <c r="AM229" i="3"/>
  <c r="AQ229" i="3"/>
  <c r="AU229" i="3"/>
  <c r="AY229" i="3"/>
  <c r="BC229" i="3"/>
  <c r="BG229" i="3"/>
  <c r="T229" i="3"/>
  <c r="AJ229" i="3"/>
  <c r="AZ229" i="3"/>
  <c r="X229" i="3"/>
  <c r="AN229" i="3"/>
  <c r="BD229" i="3"/>
  <c r="AB229" i="3"/>
  <c r="AR229" i="3"/>
  <c r="BH229" i="3"/>
  <c r="P229" i="3"/>
  <c r="AF229" i="3"/>
  <c r="AV229" i="3"/>
  <c r="BB257" i="3"/>
  <c r="AL257" i="3"/>
  <c r="V257" i="3"/>
  <c r="BE257" i="3"/>
  <c r="AO257" i="3"/>
  <c r="Y257" i="3"/>
  <c r="AV257" i="3"/>
  <c r="AF257" i="3"/>
  <c r="P257" i="3"/>
  <c r="AU257" i="3"/>
  <c r="AE257" i="3"/>
  <c r="O257" i="3"/>
  <c r="W266" i="3"/>
  <c r="AM266" i="3"/>
  <c r="BC266" i="3"/>
  <c r="V267" i="3"/>
  <c r="AL267" i="3"/>
  <c r="BB267" i="3"/>
  <c r="P121" i="3"/>
  <c r="T121" i="3"/>
  <c r="X121" i="3"/>
  <c r="AB121" i="3"/>
  <c r="AF121" i="3"/>
  <c r="AJ121" i="3"/>
  <c r="AN121" i="3"/>
  <c r="AR121" i="3"/>
  <c r="AV121" i="3"/>
  <c r="AZ121" i="3"/>
  <c r="BD121" i="3"/>
  <c r="BH121" i="3"/>
  <c r="M121" i="3"/>
  <c r="Q121" i="3"/>
  <c r="U121" i="3"/>
  <c r="Y121" i="3"/>
  <c r="AC121" i="3"/>
  <c r="AG121" i="3"/>
  <c r="AK121" i="3"/>
  <c r="AO121" i="3"/>
  <c r="AS121" i="3"/>
  <c r="AW121" i="3"/>
  <c r="BA121" i="3"/>
  <c r="BE121" i="3"/>
  <c r="BI121" i="3"/>
  <c r="N121" i="3"/>
  <c r="R121" i="3"/>
  <c r="V121" i="3"/>
  <c r="Z121" i="3"/>
  <c r="AD121" i="3"/>
  <c r="AH121" i="3"/>
  <c r="AL121" i="3"/>
  <c r="AP121" i="3"/>
  <c r="AT121" i="3"/>
  <c r="AX121" i="3"/>
  <c r="BB121" i="3"/>
  <c r="BF121" i="3"/>
  <c r="O121" i="3"/>
  <c r="S121" i="3"/>
  <c r="W121" i="3"/>
  <c r="AA121" i="3"/>
  <c r="AE121" i="3"/>
  <c r="AI121" i="3"/>
  <c r="AM121" i="3"/>
  <c r="AQ121" i="3"/>
  <c r="AU121" i="3"/>
  <c r="AY121" i="3"/>
  <c r="BC121" i="3"/>
  <c r="BG121" i="3"/>
  <c r="N137" i="3"/>
  <c r="R137" i="3"/>
  <c r="V137" i="3"/>
  <c r="Z137" i="3"/>
  <c r="AD137" i="3"/>
  <c r="AH137" i="3"/>
  <c r="AL137" i="3"/>
  <c r="AP137" i="3"/>
  <c r="AT137" i="3"/>
  <c r="AX137" i="3"/>
  <c r="BB137" i="3"/>
  <c r="BF137" i="3"/>
  <c r="O137" i="3"/>
  <c r="S137" i="3"/>
  <c r="W137" i="3"/>
  <c r="AA137" i="3"/>
  <c r="AE137" i="3"/>
  <c r="AI137" i="3"/>
  <c r="AM137" i="3"/>
  <c r="AQ137" i="3"/>
  <c r="AU137" i="3"/>
  <c r="AY137" i="3"/>
  <c r="BC137" i="3"/>
  <c r="BG137" i="3"/>
  <c r="P137" i="3"/>
  <c r="T137" i="3"/>
  <c r="X137" i="3"/>
  <c r="AB137" i="3"/>
  <c r="AF137" i="3"/>
  <c r="AJ137" i="3"/>
  <c r="AN137" i="3"/>
  <c r="AR137" i="3"/>
  <c r="AV137" i="3"/>
  <c r="AZ137" i="3"/>
  <c r="BD137" i="3"/>
  <c r="BH137" i="3"/>
  <c r="M137" i="3"/>
  <c r="Q137" i="3"/>
  <c r="U137" i="3"/>
  <c r="Y137" i="3"/>
  <c r="AC137" i="3"/>
  <c r="AG137" i="3"/>
  <c r="AK137" i="3"/>
  <c r="AO137" i="3"/>
  <c r="AS137" i="3"/>
  <c r="AW137" i="3"/>
  <c r="BA137" i="3"/>
  <c r="BE137" i="3"/>
  <c r="BI137" i="3"/>
  <c r="M153" i="3"/>
  <c r="Q153" i="3"/>
  <c r="U153" i="3"/>
  <c r="Y153" i="3"/>
  <c r="AC153" i="3"/>
  <c r="AG153" i="3"/>
  <c r="AK153" i="3"/>
  <c r="AO153" i="3"/>
  <c r="AS153" i="3"/>
  <c r="AW153" i="3"/>
  <c r="BA153" i="3"/>
  <c r="BE153" i="3"/>
  <c r="BI153" i="3"/>
  <c r="N153" i="3"/>
  <c r="R153" i="3"/>
  <c r="V153" i="3"/>
  <c r="Z153" i="3"/>
  <c r="AD153" i="3"/>
  <c r="AH153" i="3"/>
  <c r="AL153" i="3"/>
  <c r="AP153" i="3"/>
  <c r="AT153" i="3"/>
  <c r="AX153" i="3"/>
  <c r="BB153" i="3"/>
  <c r="BF153" i="3"/>
  <c r="O153" i="3"/>
  <c r="S153" i="3"/>
  <c r="W153" i="3"/>
  <c r="AA153" i="3"/>
  <c r="AE153" i="3"/>
  <c r="AI153" i="3"/>
  <c r="AM153" i="3"/>
  <c r="AQ153" i="3"/>
  <c r="AU153" i="3"/>
  <c r="AY153" i="3"/>
  <c r="BC153" i="3"/>
  <c r="BG153" i="3"/>
  <c r="P153" i="3"/>
  <c r="T153" i="3"/>
  <c r="X153" i="3"/>
  <c r="AB153" i="3"/>
  <c r="AF153" i="3"/>
  <c r="AJ153" i="3"/>
  <c r="AN153" i="3"/>
  <c r="AR153" i="3"/>
  <c r="AV153" i="3"/>
  <c r="AZ153" i="3"/>
  <c r="BD153" i="3"/>
  <c r="BH153" i="3"/>
  <c r="O169" i="3"/>
  <c r="S169" i="3"/>
  <c r="W169" i="3"/>
  <c r="AA169" i="3"/>
  <c r="AE169" i="3"/>
  <c r="AI169" i="3"/>
  <c r="AM169" i="3"/>
  <c r="AQ169" i="3"/>
  <c r="AU169" i="3"/>
  <c r="AY169" i="3"/>
  <c r="BC169" i="3"/>
  <c r="BG169" i="3"/>
  <c r="P169" i="3"/>
  <c r="T169" i="3"/>
  <c r="X169" i="3"/>
  <c r="AB169" i="3"/>
  <c r="AF169" i="3"/>
  <c r="AJ169" i="3"/>
  <c r="AN169" i="3"/>
  <c r="AR169" i="3"/>
  <c r="AV169" i="3"/>
  <c r="AZ169" i="3"/>
  <c r="BD169" i="3"/>
  <c r="BH169" i="3"/>
  <c r="M169" i="3"/>
  <c r="Q169" i="3"/>
  <c r="U169" i="3"/>
  <c r="Y169" i="3"/>
  <c r="AC169" i="3"/>
  <c r="AG169" i="3"/>
  <c r="AK169" i="3"/>
  <c r="AO169" i="3"/>
  <c r="AS169" i="3"/>
  <c r="AW169" i="3"/>
  <c r="BA169" i="3"/>
  <c r="BE169" i="3"/>
  <c r="BI169" i="3"/>
  <c r="N169" i="3"/>
  <c r="R169" i="3"/>
  <c r="V169" i="3"/>
  <c r="Z169" i="3"/>
  <c r="AD169" i="3"/>
  <c r="AH169" i="3"/>
  <c r="AL169" i="3"/>
  <c r="AP169" i="3"/>
  <c r="AT169" i="3"/>
  <c r="AX169" i="3"/>
  <c r="BB169" i="3"/>
  <c r="BF169" i="3"/>
  <c r="N189" i="3"/>
  <c r="R189" i="3"/>
  <c r="V189" i="3"/>
  <c r="Z189" i="3"/>
  <c r="AD189" i="3"/>
  <c r="AH189" i="3"/>
  <c r="AL189" i="3"/>
  <c r="AP189" i="3"/>
  <c r="AT189" i="3"/>
  <c r="AX189" i="3"/>
  <c r="BB189" i="3"/>
  <c r="BF189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Q189" i="3"/>
  <c r="U189" i="3"/>
  <c r="Y189" i="3"/>
  <c r="AC189" i="3"/>
  <c r="AG189" i="3"/>
  <c r="AK189" i="3"/>
  <c r="AO189" i="3"/>
  <c r="AS189" i="3"/>
  <c r="AW189" i="3"/>
  <c r="BA189" i="3"/>
  <c r="BE189" i="3"/>
  <c r="BI189" i="3"/>
  <c r="AX197" i="3"/>
  <c r="AH197" i="3"/>
  <c r="R197" i="3"/>
  <c r="BA197" i="3"/>
  <c r="AK197" i="3"/>
  <c r="U197" i="3"/>
  <c r="BD197" i="3"/>
  <c r="AN197" i="3"/>
  <c r="X197" i="3"/>
  <c r="BC197" i="3"/>
  <c r="AM197" i="3"/>
  <c r="W197" i="3"/>
  <c r="BE264" i="3"/>
  <c r="AO264" i="3"/>
  <c r="Y264" i="3"/>
  <c r="BH264" i="3"/>
  <c r="AR264" i="3"/>
  <c r="AB264" i="3"/>
  <c r="BG264" i="3"/>
  <c r="AQ264" i="3"/>
  <c r="AA264" i="3"/>
  <c r="BF264" i="3"/>
  <c r="AP264" i="3"/>
  <c r="Z264" i="3"/>
  <c r="AZ261" i="3"/>
  <c r="AJ261" i="3"/>
  <c r="T261" i="3"/>
  <c r="AY261" i="3"/>
  <c r="AI261" i="3"/>
  <c r="S261" i="3"/>
  <c r="AX261" i="3"/>
  <c r="AH261" i="3"/>
  <c r="R261" i="3"/>
  <c r="BA261" i="3"/>
  <c r="AK261" i="3"/>
  <c r="U261" i="3"/>
  <c r="BJ134" i="3"/>
  <c r="BK148" i="3"/>
  <c r="BJ150" i="3"/>
  <c r="BN150" i="3"/>
  <c r="BJ166" i="3"/>
  <c r="BM166" i="3"/>
  <c r="BN193" i="3"/>
  <c r="BK193" i="3"/>
  <c r="BM198" i="3"/>
  <c r="N208" i="3"/>
  <c r="R208" i="3"/>
  <c r="V208" i="3"/>
  <c r="Z208" i="3"/>
  <c r="AD208" i="3"/>
  <c r="AH208" i="3"/>
  <c r="AL208" i="3"/>
  <c r="AP208" i="3"/>
  <c r="AT208" i="3"/>
  <c r="AX208" i="3"/>
  <c r="BB208" i="3"/>
  <c r="BF208" i="3"/>
  <c r="O208" i="3"/>
  <c r="S208" i="3"/>
  <c r="W208" i="3"/>
  <c r="AA208" i="3"/>
  <c r="AE208" i="3"/>
  <c r="AI208" i="3"/>
  <c r="AM208" i="3"/>
  <c r="AQ208" i="3"/>
  <c r="AU208" i="3"/>
  <c r="AY208" i="3"/>
  <c r="BC208" i="3"/>
  <c r="BG208" i="3"/>
  <c r="P208" i="3"/>
  <c r="T208" i="3"/>
  <c r="X208" i="3"/>
  <c r="AB208" i="3"/>
  <c r="AF208" i="3"/>
  <c r="AJ208" i="3"/>
  <c r="AN208" i="3"/>
  <c r="AR208" i="3"/>
  <c r="AV208" i="3"/>
  <c r="AZ208" i="3"/>
  <c r="BD208" i="3"/>
  <c r="BH208" i="3"/>
  <c r="M208" i="3"/>
  <c r="Q208" i="3"/>
  <c r="U208" i="3"/>
  <c r="Y208" i="3"/>
  <c r="AC208" i="3"/>
  <c r="AG208" i="3"/>
  <c r="AK208" i="3"/>
  <c r="AO208" i="3"/>
  <c r="AS208" i="3"/>
  <c r="AW208" i="3"/>
  <c r="BA208" i="3"/>
  <c r="BE208" i="3"/>
  <c r="BI208" i="3"/>
  <c r="N212" i="3"/>
  <c r="R212" i="3"/>
  <c r="V212" i="3"/>
  <c r="Z212" i="3"/>
  <c r="AD212" i="3"/>
  <c r="AH212" i="3"/>
  <c r="AL212" i="3"/>
  <c r="AP212" i="3"/>
  <c r="AT212" i="3"/>
  <c r="AX212" i="3"/>
  <c r="BB212" i="3"/>
  <c r="BF212" i="3"/>
  <c r="O212" i="3"/>
  <c r="S212" i="3"/>
  <c r="W212" i="3"/>
  <c r="AA212" i="3"/>
  <c r="AE212" i="3"/>
  <c r="AI212" i="3"/>
  <c r="AM212" i="3"/>
  <c r="AQ212" i="3"/>
  <c r="AU212" i="3"/>
  <c r="AY212" i="3"/>
  <c r="BC212" i="3"/>
  <c r="BG212" i="3"/>
  <c r="P212" i="3"/>
  <c r="T212" i="3"/>
  <c r="X212" i="3"/>
  <c r="AB212" i="3"/>
  <c r="AF212" i="3"/>
  <c r="AJ212" i="3"/>
  <c r="AN212" i="3"/>
  <c r="AR212" i="3"/>
  <c r="AV212" i="3"/>
  <c r="AZ212" i="3"/>
  <c r="BD212" i="3"/>
  <c r="BH212" i="3"/>
  <c r="M212" i="3"/>
  <c r="Q212" i="3"/>
  <c r="U212" i="3"/>
  <c r="Y212" i="3"/>
  <c r="AC212" i="3"/>
  <c r="AG212" i="3"/>
  <c r="AK212" i="3"/>
  <c r="AO212" i="3"/>
  <c r="AS212" i="3"/>
  <c r="AW212" i="3"/>
  <c r="BA212" i="3"/>
  <c r="BE212" i="3"/>
  <c r="BI212" i="3"/>
  <c r="N216" i="3"/>
  <c r="R216" i="3"/>
  <c r="V216" i="3"/>
  <c r="Z216" i="3"/>
  <c r="AD216" i="3"/>
  <c r="AH216" i="3"/>
  <c r="AL216" i="3"/>
  <c r="AP216" i="3"/>
  <c r="AT216" i="3"/>
  <c r="AX216" i="3"/>
  <c r="BB216" i="3"/>
  <c r="BF216" i="3"/>
  <c r="O216" i="3"/>
  <c r="S216" i="3"/>
  <c r="W216" i="3"/>
  <c r="AA216" i="3"/>
  <c r="AE216" i="3"/>
  <c r="AI216" i="3"/>
  <c r="AM216" i="3"/>
  <c r="AQ216" i="3"/>
  <c r="AU216" i="3"/>
  <c r="AY216" i="3"/>
  <c r="BC216" i="3"/>
  <c r="BG216" i="3"/>
  <c r="P216" i="3"/>
  <c r="T216" i="3"/>
  <c r="X216" i="3"/>
  <c r="AB216" i="3"/>
  <c r="AF216" i="3"/>
  <c r="AJ216" i="3"/>
  <c r="AN216" i="3"/>
  <c r="AR216" i="3"/>
  <c r="AV216" i="3"/>
  <c r="AZ216" i="3"/>
  <c r="BD216" i="3"/>
  <c r="BH216" i="3"/>
  <c r="M216" i="3"/>
  <c r="Q216" i="3"/>
  <c r="U216" i="3"/>
  <c r="Y216" i="3"/>
  <c r="AC216" i="3"/>
  <c r="AG216" i="3"/>
  <c r="AK216" i="3"/>
  <c r="AO216" i="3"/>
  <c r="AS216" i="3"/>
  <c r="AW216" i="3"/>
  <c r="BA216" i="3"/>
  <c r="BE216" i="3"/>
  <c r="BI216" i="3"/>
  <c r="N220" i="3"/>
  <c r="R220" i="3"/>
  <c r="V220" i="3"/>
  <c r="Z220" i="3"/>
  <c r="AD220" i="3"/>
  <c r="AH220" i="3"/>
  <c r="AL220" i="3"/>
  <c r="AP220" i="3"/>
  <c r="AT220" i="3"/>
  <c r="AX220" i="3"/>
  <c r="BB220" i="3"/>
  <c r="BF220" i="3"/>
  <c r="O220" i="3"/>
  <c r="S220" i="3"/>
  <c r="W220" i="3"/>
  <c r="AA220" i="3"/>
  <c r="AE220" i="3"/>
  <c r="AI220" i="3"/>
  <c r="AM220" i="3"/>
  <c r="AQ220" i="3"/>
  <c r="AU220" i="3"/>
  <c r="AY220" i="3"/>
  <c r="BC220" i="3"/>
  <c r="BG220" i="3"/>
  <c r="P220" i="3"/>
  <c r="T220" i="3"/>
  <c r="X220" i="3"/>
  <c r="AB220" i="3"/>
  <c r="AF220" i="3"/>
  <c r="AJ220" i="3"/>
  <c r="AN220" i="3"/>
  <c r="AR220" i="3"/>
  <c r="AV220" i="3"/>
  <c r="AZ220" i="3"/>
  <c r="BD220" i="3"/>
  <c r="BH220" i="3"/>
  <c r="M220" i="3"/>
  <c r="Q220" i="3"/>
  <c r="U220" i="3"/>
  <c r="Y220" i="3"/>
  <c r="AC220" i="3"/>
  <c r="AG220" i="3"/>
  <c r="AK220" i="3"/>
  <c r="AO220" i="3"/>
  <c r="AS220" i="3"/>
  <c r="AW220" i="3"/>
  <c r="BA220" i="3"/>
  <c r="BE220" i="3"/>
  <c r="BI220" i="3"/>
  <c r="N224" i="3"/>
  <c r="R224" i="3"/>
  <c r="V224" i="3"/>
  <c r="Z224" i="3"/>
  <c r="AD224" i="3"/>
  <c r="AH224" i="3"/>
  <c r="AL224" i="3"/>
  <c r="AP224" i="3"/>
  <c r="AT224" i="3"/>
  <c r="AX224" i="3"/>
  <c r="BB224" i="3"/>
  <c r="BF224" i="3"/>
  <c r="O224" i="3"/>
  <c r="S224" i="3"/>
  <c r="W224" i="3"/>
  <c r="AA224" i="3"/>
  <c r="AE224" i="3"/>
  <c r="AI224" i="3"/>
  <c r="AM224" i="3"/>
  <c r="AQ224" i="3"/>
  <c r="AU224" i="3"/>
  <c r="AY224" i="3"/>
  <c r="BC224" i="3"/>
  <c r="BG224" i="3"/>
  <c r="P224" i="3"/>
  <c r="T224" i="3"/>
  <c r="X224" i="3"/>
  <c r="AB224" i="3"/>
  <c r="AF224" i="3"/>
  <c r="AJ224" i="3"/>
  <c r="AN224" i="3"/>
  <c r="AR224" i="3"/>
  <c r="AV224" i="3"/>
  <c r="AZ224" i="3"/>
  <c r="BD224" i="3"/>
  <c r="BH224" i="3"/>
  <c r="M224" i="3"/>
  <c r="Q224" i="3"/>
  <c r="U224" i="3"/>
  <c r="Y224" i="3"/>
  <c r="AC224" i="3"/>
  <c r="AG224" i="3"/>
  <c r="AK224" i="3"/>
  <c r="AO224" i="3"/>
  <c r="AS224" i="3"/>
  <c r="AW224" i="3"/>
  <c r="BA224" i="3"/>
  <c r="BE224" i="3"/>
  <c r="BI224" i="3"/>
  <c r="N228" i="3"/>
  <c r="R228" i="3"/>
  <c r="V228" i="3"/>
  <c r="Z228" i="3"/>
  <c r="AD228" i="3"/>
  <c r="AH228" i="3"/>
  <c r="AL228" i="3"/>
  <c r="AP228" i="3"/>
  <c r="AT228" i="3"/>
  <c r="AX228" i="3"/>
  <c r="BB228" i="3"/>
  <c r="BF228" i="3"/>
  <c r="O228" i="3"/>
  <c r="S228" i="3"/>
  <c r="W228" i="3"/>
  <c r="AA228" i="3"/>
  <c r="AE228" i="3"/>
  <c r="AI228" i="3"/>
  <c r="AM228" i="3"/>
  <c r="AQ228" i="3"/>
  <c r="AU228" i="3"/>
  <c r="AY228" i="3"/>
  <c r="BC228" i="3"/>
  <c r="BG228" i="3"/>
  <c r="P228" i="3"/>
  <c r="T228" i="3"/>
  <c r="X228" i="3"/>
  <c r="AB228" i="3"/>
  <c r="AF228" i="3"/>
  <c r="AJ228" i="3"/>
  <c r="AN228" i="3"/>
  <c r="AR228" i="3"/>
  <c r="AV228" i="3"/>
  <c r="AZ228" i="3"/>
  <c r="BD228" i="3"/>
  <c r="BH228" i="3"/>
  <c r="U228" i="3"/>
  <c r="AK228" i="3"/>
  <c r="BA228" i="3"/>
  <c r="Y228" i="3"/>
  <c r="AO228" i="3"/>
  <c r="BE228" i="3"/>
  <c r="M228" i="3"/>
  <c r="AC228" i="3"/>
  <c r="AS228" i="3"/>
  <c r="BI228" i="3"/>
  <c r="Q228" i="3"/>
  <c r="AG228" i="3"/>
  <c r="AW228" i="3"/>
  <c r="N232" i="3"/>
  <c r="R232" i="3"/>
  <c r="V232" i="3"/>
  <c r="Z232" i="3"/>
  <c r="AD232" i="3"/>
  <c r="AH232" i="3"/>
  <c r="AL232" i="3"/>
  <c r="AP232" i="3"/>
  <c r="O232" i="3"/>
  <c r="S232" i="3"/>
  <c r="W232" i="3"/>
  <c r="AA232" i="3"/>
  <c r="AE232" i="3"/>
  <c r="AI232" i="3"/>
  <c r="AM232" i="3"/>
  <c r="T232" i="3"/>
  <c r="AB232" i="3"/>
  <c r="AJ232" i="3"/>
  <c r="AQ232" i="3"/>
  <c r="AU232" i="3"/>
  <c r="AY232" i="3"/>
  <c r="BC232" i="3"/>
  <c r="BG232" i="3"/>
  <c r="M232" i="3"/>
  <c r="U232" i="3"/>
  <c r="AC232" i="3"/>
  <c r="AK232" i="3"/>
  <c r="AR232" i="3"/>
  <c r="AV232" i="3"/>
  <c r="AZ232" i="3"/>
  <c r="BD232" i="3"/>
  <c r="BH232" i="3"/>
  <c r="P232" i="3"/>
  <c r="X232" i="3"/>
  <c r="AF232" i="3"/>
  <c r="AN232" i="3"/>
  <c r="AS232" i="3"/>
  <c r="AW232" i="3"/>
  <c r="BA232" i="3"/>
  <c r="BE232" i="3"/>
  <c r="BI232" i="3"/>
  <c r="Q232" i="3"/>
  <c r="Y232" i="3"/>
  <c r="AG232" i="3"/>
  <c r="AO232" i="3"/>
  <c r="AT232" i="3"/>
  <c r="AX232" i="3"/>
  <c r="BB232" i="3"/>
  <c r="BF232" i="3"/>
  <c r="M105" i="3"/>
  <c r="Q105" i="3"/>
  <c r="U105" i="3"/>
  <c r="Y105" i="3"/>
  <c r="AC105" i="3"/>
  <c r="AG105" i="3"/>
  <c r="AK105" i="3"/>
  <c r="AO105" i="3"/>
  <c r="AS105" i="3"/>
  <c r="AW105" i="3"/>
  <c r="BA105" i="3"/>
  <c r="BE105" i="3"/>
  <c r="BI105" i="3"/>
  <c r="N105" i="3"/>
  <c r="R105" i="3"/>
  <c r="V105" i="3"/>
  <c r="Z105" i="3"/>
  <c r="AD105" i="3"/>
  <c r="AH105" i="3"/>
  <c r="AL105" i="3"/>
  <c r="AP105" i="3"/>
  <c r="AT105" i="3"/>
  <c r="AX105" i="3"/>
  <c r="BB105" i="3"/>
  <c r="BF105" i="3"/>
  <c r="O105" i="3"/>
  <c r="S105" i="3"/>
  <c r="W105" i="3"/>
  <c r="AA105" i="3"/>
  <c r="AE105" i="3"/>
  <c r="AI105" i="3"/>
  <c r="AM105" i="3"/>
  <c r="AQ105" i="3"/>
  <c r="AU105" i="3"/>
  <c r="AY105" i="3"/>
  <c r="BC105" i="3"/>
  <c r="BG105" i="3"/>
  <c r="P105" i="3"/>
  <c r="T105" i="3"/>
  <c r="X105" i="3"/>
  <c r="AB105" i="3"/>
  <c r="AF105" i="3"/>
  <c r="AJ105" i="3"/>
  <c r="AN105" i="3"/>
  <c r="AR105" i="3"/>
  <c r="AV105" i="3"/>
  <c r="AZ105" i="3"/>
  <c r="BD105" i="3"/>
  <c r="BH105" i="3"/>
  <c r="O109" i="3"/>
  <c r="S109" i="3"/>
  <c r="W109" i="3"/>
  <c r="AA109" i="3"/>
  <c r="AE109" i="3"/>
  <c r="AI109" i="3"/>
  <c r="AM109" i="3"/>
  <c r="AQ109" i="3"/>
  <c r="AU109" i="3"/>
  <c r="AY109" i="3"/>
  <c r="BC109" i="3"/>
  <c r="BG109" i="3"/>
  <c r="P109" i="3"/>
  <c r="T109" i="3"/>
  <c r="X109" i="3"/>
  <c r="AB109" i="3"/>
  <c r="AF109" i="3"/>
  <c r="AJ109" i="3"/>
  <c r="AN109" i="3"/>
  <c r="AR109" i="3"/>
  <c r="AV109" i="3"/>
  <c r="AZ109" i="3"/>
  <c r="BD109" i="3"/>
  <c r="BH109" i="3"/>
  <c r="M109" i="3"/>
  <c r="Q109" i="3"/>
  <c r="U109" i="3"/>
  <c r="Y109" i="3"/>
  <c r="AC109" i="3"/>
  <c r="AG109" i="3"/>
  <c r="AK109" i="3"/>
  <c r="AO109" i="3"/>
  <c r="AS109" i="3"/>
  <c r="AW109" i="3"/>
  <c r="BA109" i="3"/>
  <c r="BE109" i="3"/>
  <c r="BI109" i="3"/>
  <c r="N109" i="3"/>
  <c r="R109" i="3"/>
  <c r="V109" i="3"/>
  <c r="Z109" i="3"/>
  <c r="AD109" i="3"/>
  <c r="AH109" i="3"/>
  <c r="AL109" i="3"/>
  <c r="AP109" i="3"/>
  <c r="AT109" i="3"/>
  <c r="AX109" i="3"/>
  <c r="BB109" i="3"/>
  <c r="BF109" i="3"/>
  <c r="N113" i="3"/>
  <c r="R113" i="3"/>
  <c r="V113" i="3"/>
  <c r="Z113" i="3"/>
  <c r="AD113" i="3"/>
  <c r="AH113" i="3"/>
  <c r="AL113" i="3"/>
  <c r="AP113" i="3"/>
  <c r="AT113" i="3"/>
  <c r="AX113" i="3"/>
  <c r="BB113" i="3"/>
  <c r="BF113" i="3"/>
  <c r="O113" i="3"/>
  <c r="S113" i="3"/>
  <c r="W113" i="3"/>
  <c r="AA113" i="3"/>
  <c r="AE113" i="3"/>
  <c r="AI113" i="3"/>
  <c r="AM113" i="3"/>
  <c r="AQ113" i="3"/>
  <c r="AU113" i="3"/>
  <c r="AY113" i="3"/>
  <c r="BC113" i="3"/>
  <c r="BG113" i="3"/>
  <c r="P113" i="3"/>
  <c r="T113" i="3"/>
  <c r="X113" i="3"/>
  <c r="AB113" i="3"/>
  <c r="AF113" i="3"/>
  <c r="AJ113" i="3"/>
  <c r="AN113" i="3"/>
  <c r="AR113" i="3"/>
  <c r="AV113" i="3"/>
  <c r="AZ113" i="3"/>
  <c r="BD113" i="3"/>
  <c r="BH113" i="3"/>
  <c r="M113" i="3"/>
  <c r="Q113" i="3"/>
  <c r="U113" i="3"/>
  <c r="Y113" i="3"/>
  <c r="AC113" i="3"/>
  <c r="AG113" i="3"/>
  <c r="AK113" i="3"/>
  <c r="AO113" i="3"/>
  <c r="AS113" i="3"/>
  <c r="AW113" i="3"/>
  <c r="BA113" i="3"/>
  <c r="BE113" i="3"/>
  <c r="BI113" i="3"/>
  <c r="N122" i="3"/>
  <c r="R122" i="3"/>
  <c r="V122" i="3"/>
  <c r="Z122" i="3"/>
  <c r="AD122" i="3"/>
  <c r="AH122" i="3"/>
  <c r="AL122" i="3"/>
  <c r="AP122" i="3"/>
  <c r="AT122" i="3"/>
  <c r="AX122" i="3"/>
  <c r="BB122" i="3"/>
  <c r="BF122" i="3"/>
  <c r="O122" i="3"/>
  <c r="S122" i="3"/>
  <c r="W122" i="3"/>
  <c r="AA122" i="3"/>
  <c r="AE122" i="3"/>
  <c r="AI122" i="3"/>
  <c r="AM122" i="3"/>
  <c r="AQ122" i="3"/>
  <c r="AU122" i="3"/>
  <c r="AY122" i="3"/>
  <c r="BC122" i="3"/>
  <c r="BG122" i="3"/>
  <c r="P122" i="3"/>
  <c r="T122" i="3"/>
  <c r="X122" i="3"/>
  <c r="AB122" i="3"/>
  <c r="AF122" i="3"/>
  <c r="AJ122" i="3"/>
  <c r="AN122" i="3"/>
  <c r="AR122" i="3"/>
  <c r="AV122" i="3"/>
  <c r="AZ122" i="3"/>
  <c r="BD122" i="3"/>
  <c r="BH122" i="3"/>
  <c r="M122" i="3"/>
  <c r="Q122" i="3"/>
  <c r="U122" i="3"/>
  <c r="Y122" i="3"/>
  <c r="AC122" i="3"/>
  <c r="AG122" i="3"/>
  <c r="AK122" i="3"/>
  <c r="AO122" i="3"/>
  <c r="AS122" i="3"/>
  <c r="AW122" i="3"/>
  <c r="BA122" i="3"/>
  <c r="BE122" i="3"/>
  <c r="BI122" i="3"/>
  <c r="O131" i="3"/>
  <c r="S131" i="3"/>
  <c r="W131" i="3"/>
  <c r="AA131" i="3"/>
  <c r="AE131" i="3"/>
  <c r="AI131" i="3"/>
  <c r="AM131" i="3"/>
  <c r="AQ131" i="3"/>
  <c r="AU131" i="3"/>
  <c r="AY131" i="3"/>
  <c r="BC131" i="3"/>
  <c r="BG131" i="3"/>
  <c r="P131" i="3"/>
  <c r="T131" i="3"/>
  <c r="X131" i="3"/>
  <c r="AB131" i="3"/>
  <c r="AF131" i="3"/>
  <c r="AJ131" i="3"/>
  <c r="AN131" i="3"/>
  <c r="AR131" i="3"/>
  <c r="AV131" i="3"/>
  <c r="AZ131" i="3"/>
  <c r="BD131" i="3"/>
  <c r="BH131" i="3"/>
  <c r="M131" i="3"/>
  <c r="Q131" i="3"/>
  <c r="U131" i="3"/>
  <c r="Y131" i="3"/>
  <c r="AC131" i="3"/>
  <c r="AG131" i="3"/>
  <c r="AK131" i="3"/>
  <c r="AO131" i="3"/>
  <c r="AS131" i="3"/>
  <c r="AW131" i="3"/>
  <c r="BA131" i="3"/>
  <c r="BE131" i="3"/>
  <c r="BI131" i="3"/>
  <c r="N131" i="3"/>
  <c r="R131" i="3"/>
  <c r="V131" i="3"/>
  <c r="Z131" i="3"/>
  <c r="AD131" i="3"/>
  <c r="AH131" i="3"/>
  <c r="AL131" i="3"/>
  <c r="AP131" i="3"/>
  <c r="AT131" i="3"/>
  <c r="AX131" i="3"/>
  <c r="BB131" i="3"/>
  <c r="BF131" i="3"/>
  <c r="N168" i="3"/>
  <c r="R168" i="3"/>
  <c r="V168" i="3"/>
  <c r="Z168" i="3"/>
  <c r="AD168" i="3"/>
  <c r="AH168" i="3"/>
  <c r="AL168" i="3"/>
  <c r="AP168" i="3"/>
  <c r="AT168" i="3"/>
  <c r="AX168" i="3"/>
  <c r="BB168" i="3"/>
  <c r="BF168" i="3"/>
  <c r="O168" i="3"/>
  <c r="S168" i="3"/>
  <c r="W168" i="3"/>
  <c r="AA168" i="3"/>
  <c r="AE168" i="3"/>
  <c r="AI168" i="3"/>
  <c r="AM168" i="3"/>
  <c r="AQ168" i="3"/>
  <c r="AU168" i="3"/>
  <c r="AY168" i="3"/>
  <c r="BC168" i="3"/>
  <c r="BG168" i="3"/>
  <c r="P168" i="3"/>
  <c r="T168" i="3"/>
  <c r="X168" i="3"/>
  <c r="AB168" i="3"/>
  <c r="AF168" i="3"/>
  <c r="AJ168" i="3"/>
  <c r="AN168" i="3"/>
  <c r="AR168" i="3"/>
  <c r="AV168" i="3"/>
  <c r="AZ168" i="3"/>
  <c r="BD168" i="3"/>
  <c r="BH168" i="3"/>
  <c r="M168" i="3"/>
  <c r="Q168" i="3"/>
  <c r="U168" i="3"/>
  <c r="Y168" i="3"/>
  <c r="AC168" i="3"/>
  <c r="AG168" i="3"/>
  <c r="AK168" i="3"/>
  <c r="AO168" i="3"/>
  <c r="AS168" i="3"/>
  <c r="AW168" i="3"/>
  <c r="BA168" i="3"/>
  <c r="BE168" i="3"/>
  <c r="BI168" i="3"/>
  <c r="N177" i="3"/>
  <c r="R177" i="3"/>
  <c r="V177" i="3"/>
  <c r="Z177" i="3"/>
  <c r="AD177" i="3"/>
  <c r="AH177" i="3"/>
  <c r="AL177" i="3"/>
  <c r="AP177" i="3"/>
  <c r="O177" i="3"/>
  <c r="S177" i="3"/>
  <c r="W177" i="3"/>
  <c r="AA177" i="3"/>
  <c r="AE177" i="3"/>
  <c r="AI177" i="3"/>
  <c r="AM177" i="3"/>
  <c r="M177" i="3"/>
  <c r="Q177" i="3"/>
  <c r="U177" i="3"/>
  <c r="Y177" i="3"/>
  <c r="AC177" i="3"/>
  <c r="AG177" i="3"/>
  <c r="AK177" i="3"/>
  <c r="AO177" i="3"/>
  <c r="P177" i="3"/>
  <c r="AF177" i="3"/>
  <c r="AR177" i="3"/>
  <c r="AV177" i="3"/>
  <c r="AZ177" i="3"/>
  <c r="BD177" i="3"/>
  <c r="BH177" i="3"/>
  <c r="T177" i="3"/>
  <c r="AJ177" i="3"/>
  <c r="AS177" i="3"/>
  <c r="AW177" i="3"/>
  <c r="BA177" i="3"/>
  <c r="BE177" i="3"/>
  <c r="BI177" i="3"/>
  <c r="X177" i="3"/>
  <c r="AN177" i="3"/>
  <c r="AT177" i="3"/>
  <c r="AX177" i="3"/>
  <c r="BB177" i="3"/>
  <c r="BF177" i="3"/>
  <c r="AB177" i="3"/>
  <c r="AQ177" i="3"/>
  <c r="AU177" i="3"/>
  <c r="AY177" i="3"/>
  <c r="BC177" i="3"/>
  <c r="BG177" i="3"/>
  <c r="BM259" i="3"/>
  <c r="AU140" i="3"/>
  <c r="AE140" i="3"/>
  <c r="O140" i="3"/>
  <c r="AT140" i="3"/>
  <c r="AD140" i="3"/>
  <c r="N140" i="3"/>
  <c r="AW140" i="3"/>
  <c r="AG140" i="3"/>
  <c r="Q140" i="3"/>
  <c r="AZ140" i="3"/>
  <c r="AJ140" i="3"/>
  <c r="T140" i="3"/>
  <c r="BC149" i="3"/>
  <c r="AI149" i="3"/>
  <c r="O149" i="3"/>
  <c r="AV149" i="3"/>
  <c r="AF149" i="3"/>
  <c r="P149" i="3"/>
  <c r="AT149" i="3"/>
  <c r="AD149" i="3"/>
  <c r="N149" i="3"/>
  <c r="AW149" i="3"/>
  <c r="AG149" i="3"/>
  <c r="Q149" i="3"/>
  <c r="AV156" i="3"/>
  <c r="AF156" i="3"/>
  <c r="P156" i="3"/>
  <c r="AT158" i="3"/>
  <c r="AD158" i="3"/>
  <c r="N158" i="3"/>
  <c r="AW158" i="3"/>
  <c r="AG158" i="3"/>
  <c r="Q158" i="3"/>
  <c r="AZ158" i="3"/>
  <c r="AJ158" i="3"/>
  <c r="T158" i="3"/>
  <c r="AY158" i="3"/>
  <c r="AI158" i="3"/>
  <c r="S158" i="3"/>
  <c r="BH165" i="3"/>
  <c r="AR165" i="3"/>
  <c r="AB165" i="3"/>
  <c r="BG165" i="3"/>
  <c r="AQ165" i="3"/>
  <c r="AA165" i="3"/>
  <c r="BF165" i="3"/>
  <c r="AP165" i="3"/>
  <c r="Z165" i="3"/>
  <c r="BI165" i="3"/>
  <c r="AS165" i="3"/>
  <c r="AC165" i="3"/>
  <c r="M165" i="3"/>
  <c r="N268" i="3"/>
  <c r="R268" i="3"/>
  <c r="V268" i="3"/>
  <c r="Z268" i="3"/>
  <c r="AD268" i="3"/>
  <c r="AH268" i="3"/>
  <c r="AL268" i="3"/>
  <c r="AP268" i="3"/>
  <c r="AT268" i="3"/>
  <c r="AX268" i="3"/>
  <c r="BB268" i="3"/>
  <c r="BF268" i="3"/>
  <c r="O268" i="3"/>
  <c r="S268" i="3"/>
  <c r="W268" i="3"/>
  <c r="AA268" i="3"/>
  <c r="AE268" i="3"/>
  <c r="AI268" i="3"/>
  <c r="AM268" i="3"/>
  <c r="AQ268" i="3"/>
  <c r="AU268" i="3"/>
  <c r="AY268" i="3"/>
  <c r="BC268" i="3"/>
  <c r="BG268" i="3"/>
  <c r="P268" i="3"/>
  <c r="T268" i="3"/>
  <c r="X268" i="3"/>
  <c r="AB268" i="3"/>
  <c r="AF268" i="3"/>
  <c r="AJ268" i="3"/>
  <c r="AN268" i="3"/>
  <c r="AR268" i="3"/>
  <c r="AV268" i="3"/>
  <c r="AZ268" i="3"/>
  <c r="BD268" i="3"/>
  <c r="BH268" i="3"/>
  <c r="M268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O106" i="3"/>
  <c r="S106" i="3"/>
  <c r="W106" i="3"/>
  <c r="AA106" i="3"/>
  <c r="AE106" i="3"/>
  <c r="AI106" i="3"/>
  <c r="AM106" i="3"/>
  <c r="AQ106" i="3"/>
  <c r="AU106" i="3"/>
  <c r="AY106" i="3"/>
  <c r="BC106" i="3"/>
  <c r="BG106" i="3"/>
  <c r="P106" i="3"/>
  <c r="T106" i="3"/>
  <c r="X106" i="3"/>
  <c r="AB106" i="3"/>
  <c r="AF106" i="3"/>
  <c r="AJ106" i="3"/>
  <c r="AN106" i="3"/>
  <c r="AR106" i="3"/>
  <c r="AV106" i="3"/>
  <c r="AZ106" i="3"/>
  <c r="BD106" i="3"/>
  <c r="BH106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N106" i="3"/>
  <c r="R106" i="3"/>
  <c r="V106" i="3"/>
  <c r="Z106" i="3"/>
  <c r="AD106" i="3"/>
  <c r="AH106" i="3"/>
  <c r="AL106" i="3"/>
  <c r="AP106" i="3"/>
  <c r="AT106" i="3"/>
  <c r="AX106" i="3"/>
  <c r="BB106" i="3"/>
  <c r="BF106" i="3"/>
  <c r="M110" i="3"/>
  <c r="Q110" i="3"/>
  <c r="U110" i="3"/>
  <c r="Y110" i="3"/>
  <c r="AC110" i="3"/>
  <c r="AG110" i="3"/>
  <c r="AK110" i="3"/>
  <c r="AO110" i="3"/>
  <c r="AS110" i="3"/>
  <c r="AW110" i="3"/>
  <c r="BA110" i="3"/>
  <c r="BE110" i="3"/>
  <c r="BI110" i="3"/>
  <c r="N110" i="3"/>
  <c r="R110" i="3"/>
  <c r="V110" i="3"/>
  <c r="Z110" i="3"/>
  <c r="AD110" i="3"/>
  <c r="AH110" i="3"/>
  <c r="AL110" i="3"/>
  <c r="AP110" i="3"/>
  <c r="AT110" i="3"/>
  <c r="AX110" i="3"/>
  <c r="BB110" i="3"/>
  <c r="BF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P110" i="3"/>
  <c r="T110" i="3"/>
  <c r="X110" i="3"/>
  <c r="AB110" i="3"/>
  <c r="AF110" i="3"/>
  <c r="AJ110" i="3"/>
  <c r="AN110" i="3"/>
  <c r="AR110" i="3"/>
  <c r="AV110" i="3"/>
  <c r="AZ110" i="3"/>
  <c r="BD110" i="3"/>
  <c r="BH110" i="3"/>
  <c r="AX257" i="3"/>
  <c r="AH257" i="3"/>
  <c r="R257" i="3"/>
  <c r="BA257" i="3"/>
  <c r="AK257" i="3"/>
  <c r="U257" i="3"/>
  <c r="AR257" i="3"/>
  <c r="AB257" i="3"/>
  <c r="BG257" i="3"/>
  <c r="AQ257" i="3"/>
  <c r="AA257" i="3"/>
  <c r="Z267" i="3"/>
  <c r="AP267" i="3"/>
  <c r="BF267" i="3"/>
  <c r="P123" i="3"/>
  <c r="T123" i="3"/>
  <c r="X123" i="3"/>
  <c r="M123" i="3"/>
  <c r="Q123" i="3"/>
  <c r="U123" i="3"/>
  <c r="Y123" i="3"/>
  <c r="AC123" i="3"/>
  <c r="AG123" i="3"/>
  <c r="AK123" i="3"/>
  <c r="AO123" i="3"/>
  <c r="AS123" i="3"/>
  <c r="N123" i="3"/>
  <c r="R123" i="3"/>
  <c r="V123" i="3"/>
  <c r="Z123" i="3"/>
  <c r="O123" i="3"/>
  <c r="S123" i="3"/>
  <c r="W123" i="3"/>
  <c r="AA123" i="3"/>
  <c r="AE123" i="3"/>
  <c r="AI123" i="3"/>
  <c r="AM123" i="3"/>
  <c r="AQ123" i="3"/>
  <c r="AB123" i="3"/>
  <c r="AJ123" i="3"/>
  <c r="AR123" i="3"/>
  <c r="AW123" i="3"/>
  <c r="BA123" i="3"/>
  <c r="BE123" i="3"/>
  <c r="BI123" i="3"/>
  <c r="AD123" i="3"/>
  <c r="AL123" i="3"/>
  <c r="AT123" i="3"/>
  <c r="AX123" i="3"/>
  <c r="BB123" i="3"/>
  <c r="BF123" i="3"/>
  <c r="AF123" i="3"/>
  <c r="AN123" i="3"/>
  <c r="AU123" i="3"/>
  <c r="AY123" i="3"/>
  <c r="BC123" i="3"/>
  <c r="BG123" i="3"/>
  <c r="AH123" i="3"/>
  <c r="AP123" i="3"/>
  <c r="AV123" i="3"/>
  <c r="AZ123" i="3"/>
  <c r="BD123" i="3"/>
  <c r="BH123" i="3"/>
  <c r="N139" i="3"/>
  <c r="R139" i="3"/>
  <c r="V139" i="3"/>
  <c r="Z139" i="3"/>
  <c r="AD139" i="3"/>
  <c r="AH139" i="3"/>
  <c r="AL139" i="3"/>
  <c r="AP139" i="3"/>
  <c r="AT139" i="3"/>
  <c r="AX139" i="3"/>
  <c r="BB139" i="3"/>
  <c r="BF139" i="3"/>
  <c r="O139" i="3"/>
  <c r="S139" i="3"/>
  <c r="W139" i="3"/>
  <c r="AA139" i="3"/>
  <c r="AE139" i="3"/>
  <c r="AI139" i="3"/>
  <c r="AM139" i="3"/>
  <c r="AQ139" i="3"/>
  <c r="AU139" i="3"/>
  <c r="AY139" i="3"/>
  <c r="BC139" i="3"/>
  <c r="BG139" i="3"/>
  <c r="P139" i="3"/>
  <c r="T139" i="3"/>
  <c r="X139" i="3"/>
  <c r="AB139" i="3"/>
  <c r="AF139" i="3"/>
  <c r="AJ139" i="3"/>
  <c r="AN139" i="3"/>
  <c r="AR139" i="3"/>
  <c r="AV139" i="3"/>
  <c r="AZ139" i="3"/>
  <c r="BD139" i="3"/>
  <c r="BH139" i="3"/>
  <c r="M139" i="3"/>
  <c r="Q139" i="3"/>
  <c r="U139" i="3"/>
  <c r="Y139" i="3"/>
  <c r="AC139" i="3"/>
  <c r="AG139" i="3"/>
  <c r="AK139" i="3"/>
  <c r="AO139" i="3"/>
  <c r="AS139" i="3"/>
  <c r="AW139" i="3"/>
  <c r="BA139" i="3"/>
  <c r="BE139" i="3"/>
  <c r="BI139" i="3"/>
  <c r="N155" i="3"/>
  <c r="R155" i="3"/>
  <c r="V155" i="3"/>
  <c r="Z155" i="3"/>
  <c r="AD155" i="3"/>
  <c r="AH155" i="3"/>
  <c r="AL155" i="3"/>
  <c r="AP155" i="3"/>
  <c r="AT155" i="3"/>
  <c r="AX155" i="3"/>
  <c r="BB155" i="3"/>
  <c r="BF155" i="3"/>
  <c r="O155" i="3"/>
  <c r="S155" i="3"/>
  <c r="W155" i="3"/>
  <c r="AA155" i="3"/>
  <c r="AE155" i="3"/>
  <c r="AI155" i="3"/>
  <c r="AM155" i="3"/>
  <c r="AQ155" i="3"/>
  <c r="AU155" i="3"/>
  <c r="AY155" i="3"/>
  <c r="BC155" i="3"/>
  <c r="BG155" i="3"/>
  <c r="P155" i="3"/>
  <c r="T155" i="3"/>
  <c r="X155" i="3"/>
  <c r="AB155" i="3"/>
  <c r="AF155" i="3"/>
  <c r="AJ155" i="3"/>
  <c r="AN155" i="3"/>
  <c r="AR155" i="3"/>
  <c r="AV155" i="3"/>
  <c r="AZ155" i="3"/>
  <c r="BD155" i="3"/>
  <c r="BH155" i="3"/>
  <c r="M155" i="3"/>
  <c r="Q155" i="3"/>
  <c r="U155" i="3"/>
  <c r="Y155" i="3"/>
  <c r="AC155" i="3"/>
  <c r="AG155" i="3"/>
  <c r="AK155" i="3"/>
  <c r="AO155" i="3"/>
  <c r="AS155" i="3"/>
  <c r="AW155" i="3"/>
  <c r="BA155" i="3"/>
  <c r="BE155" i="3"/>
  <c r="BI155" i="3"/>
  <c r="O171" i="3"/>
  <c r="S171" i="3"/>
  <c r="W171" i="3"/>
  <c r="AA171" i="3"/>
  <c r="AE171" i="3"/>
  <c r="AI171" i="3"/>
  <c r="AM171" i="3"/>
  <c r="AQ171" i="3"/>
  <c r="AU171" i="3"/>
  <c r="AY171" i="3"/>
  <c r="BC171" i="3"/>
  <c r="BG171" i="3"/>
  <c r="P171" i="3"/>
  <c r="T171" i="3"/>
  <c r="X171" i="3"/>
  <c r="AB171" i="3"/>
  <c r="AF171" i="3"/>
  <c r="AJ171" i="3"/>
  <c r="AN171" i="3"/>
  <c r="AR171" i="3"/>
  <c r="AV171" i="3"/>
  <c r="AZ171" i="3"/>
  <c r="BD171" i="3"/>
  <c r="BH171" i="3"/>
  <c r="M171" i="3"/>
  <c r="Q171" i="3"/>
  <c r="U171" i="3"/>
  <c r="Y171" i="3"/>
  <c r="AC171" i="3"/>
  <c r="AG171" i="3"/>
  <c r="AK171" i="3"/>
  <c r="AO171" i="3"/>
  <c r="AS171" i="3"/>
  <c r="AW171" i="3"/>
  <c r="BA171" i="3"/>
  <c r="BE171" i="3"/>
  <c r="BI171" i="3"/>
  <c r="N171" i="3"/>
  <c r="R171" i="3"/>
  <c r="V171" i="3"/>
  <c r="Z171" i="3"/>
  <c r="AD171" i="3"/>
  <c r="AH171" i="3"/>
  <c r="AL171" i="3"/>
  <c r="AP171" i="3"/>
  <c r="AT171" i="3"/>
  <c r="AX171" i="3"/>
  <c r="BB171" i="3"/>
  <c r="BF171" i="3"/>
  <c r="AT197" i="3"/>
  <c r="AD197" i="3"/>
  <c r="N197" i="3"/>
  <c r="AW197" i="3"/>
  <c r="AG197" i="3"/>
  <c r="Q197" i="3"/>
  <c r="AZ197" i="3"/>
  <c r="AJ197" i="3"/>
  <c r="T197" i="3"/>
  <c r="AY197" i="3"/>
  <c r="AI197" i="3"/>
  <c r="S197" i="3"/>
  <c r="O267" i="3"/>
  <c r="BA264" i="3"/>
  <c r="AK264" i="3"/>
  <c r="U264" i="3"/>
  <c r="BD264" i="3"/>
  <c r="AN264" i="3"/>
  <c r="X264" i="3"/>
  <c r="BC264" i="3"/>
  <c r="AM264" i="3"/>
  <c r="W264" i="3"/>
  <c r="BB264" i="3"/>
  <c r="AL264" i="3"/>
  <c r="V264" i="3"/>
  <c r="AV261" i="3"/>
  <c r="AF261" i="3"/>
  <c r="P261" i="3"/>
  <c r="AU261" i="3"/>
  <c r="AE261" i="3"/>
  <c r="O261" i="3"/>
  <c r="AT261" i="3"/>
  <c r="AD261" i="3"/>
  <c r="N261" i="3"/>
  <c r="AW261" i="3"/>
  <c r="AG261" i="3"/>
  <c r="Q261" i="3"/>
  <c r="M184" i="3"/>
  <c r="Q184" i="3"/>
  <c r="U184" i="3"/>
  <c r="Y184" i="3"/>
  <c r="AC184" i="3"/>
  <c r="AG184" i="3"/>
  <c r="AK184" i="3"/>
  <c r="AO184" i="3"/>
  <c r="AS184" i="3"/>
  <c r="AW184" i="3"/>
  <c r="BA184" i="3"/>
  <c r="BE184" i="3"/>
  <c r="BI184" i="3"/>
  <c r="N184" i="3"/>
  <c r="R184" i="3"/>
  <c r="V184" i="3"/>
  <c r="Z184" i="3"/>
  <c r="AD184" i="3"/>
  <c r="AH184" i="3"/>
  <c r="AL184" i="3"/>
  <c r="AP184" i="3"/>
  <c r="AT184" i="3"/>
  <c r="AX184" i="3"/>
  <c r="BB184" i="3"/>
  <c r="BF184" i="3"/>
  <c r="O184" i="3"/>
  <c r="S184" i="3"/>
  <c r="W184" i="3"/>
  <c r="AA184" i="3"/>
  <c r="AE184" i="3"/>
  <c r="AI184" i="3"/>
  <c r="AM184" i="3"/>
  <c r="AQ184" i="3"/>
  <c r="AU184" i="3"/>
  <c r="AY184" i="3"/>
  <c r="BC184" i="3"/>
  <c r="BG184" i="3"/>
  <c r="P184" i="3"/>
  <c r="T184" i="3"/>
  <c r="X184" i="3"/>
  <c r="AB184" i="3"/>
  <c r="AF184" i="3"/>
  <c r="AJ184" i="3"/>
  <c r="AN184" i="3"/>
  <c r="AR184" i="3"/>
  <c r="AV184" i="3"/>
  <c r="AZ184" i="3"/>
  <c r="BD184" i="3"/>
  <c r="BH184" i="3"/>
  <c r="P179" i="3"/>
  <c r="T179" i="3"/>
  <c r="X179" i="3"/>
  <c r="AB179" i="3"/>
  <c r="AF179" i="3"/>
  <c r="AJ179" i="3"/>
  <c r="AN179" i="3"/>
  <c r="AR179" i="3"/>
  <c r="AV179" i="3"/>
  <c r="AZ179" i="3"/>
  <c r="BD179" i="3"/>
  <c r="BH179" i="3"/>
  <c r="M179" i="3"/>
  <c r="Q179" i="3"/>
  <c r="U179" i="3"/>
  <c r="Y179" i="3"/>
  <c r="AC179" i="3"/>
  <c r="AG179" i="3"/>
  <c r="AK179" i="3"/>
  <c r="AO179" i="3"/>
  <c r="AS179" i="3"/>
  <c r="AW179" i="3"/>
  <c r="BA179" i="3"/>
  <c r="BE179" i="3"/>
  <c r="BI179" i="3"/>
  <c r="N179" i="3"/>
  <c r="R179" i="3"/>
  <c r="V179" i="3"/>
  <c r="Z179" i="3"/>
  <c r="AD179" i="3"/>
  <c r="AH179" i="3"/>
  <c r="AL179" i="3"/>
  <c r="AP179" i="3"/>
  <c r="AT179" i="3"/>
  <c r="AX179" i="3"/>
  <c r="BB179" i="3"/>
  <c r="BF179" i="3"/>
  <c r="O179" i="3"/>
  <c r="S179" i="3"/>
  <c r="W179" i="3"/>
  <c r="AA179" i="3"/>
  <c r="AE179" i="3"/>
  <c r="AI179" i="3"/>
  <c r="AM179" i="3"/>
  <c r="AQ179" i="3"/>
  <c r="AU179" i="3"/>
  <c r="AY179" i="3"/>
  <c r="BC179" i="3"/>
  <c r="BG179" i="3"/>
  <c r="N195" i="3"/>
  <c r="R195" i="3"/>
  <c r="V195" i="3"/>
  <c r="Z195" i="3"/>
  <c r="AD195" i="3"/>
  <c r="AH195" i="3"/>
  <c r="AL195" i="3"/>
  <c r="AP195" i="3"/>
  <c r="AT195" i="3"/>
  <c r="AX195" i="3"/>
  <c r="BB195" i="3"/>
  <c r="BF195" i="3"/>
  <c r="O195" i="3"/>
  <c r="S195" i="3"/>
  <c r="W195" i="3"/>
  <c r="AA195" i="3"/>
  <c r="AE195" i="3"/>
  <c r="AI195" i="3"/>
  <c r="AM195" i="3"/>
  <c r="AQ195" i="3"/>
  <c r="AU195" i="3"/>
  <c r="AY195" i="3"/>
  <c r="BC195" i="3"/>
  <c r="BG195" i="3"/>
  <c r="P195" i="3"/>
  <c r="T195" i="3"/>
  <c r="X195" i="3"/>
  <c r="AB195" i="3"/>
  <c r="AF195" i="3"/>
  <c r="AJ195" i="3"/>
  <c r="AN195" i="3"/>
  <c r="AR195" i="3"/>
  <c r="AV195" i="3"/>
  <c r="AZ195" i="3"/>
  <c r="BD195" i="3"/>
  <c r="BH195" i="3"/>
  <c r="M195" i="3"/>
  <c r="Q195" i="3"/>
  <c r="U195" i="3"/>
  <c r="Y195" i="3"/>
  <c r="AC195" i="3"/>
  <c r="AG195" i="3"/>
  <c r="AK195" i="3"/>
  <c r="AO195" i="3"/>
  <c r="AS195" i="3"/>
  <c r="AW195" i="3"/>
  <c r="BA195" i="3"/>
  <c r="BE195" i="3"/>
  <c r="BI195" i="3"/>
  <c r="M186" i="3"/>
  <c r="Q186" i="3"/>
  <c r="U186" i="3"/>
  <c r="Y186" i="3"/>
  <c r="AC186" i="3"/>
  <c r="AG186" i="3"/>
  <c r="AK186" i="3"/>
  <c r="AO186" i="3"/>
  <c r="AS186" i="3"/>
  <c r="AW186" i="3"/>
  <c r="BA186" i="3"/>
  <c r="BE186" i="3"/>
  <c r="BI186" i="3"/>
  <c r="N186" i="3"/>
  <c r="R186" i="3"/>
  <c r="V186" i="3"/>
  <c r="Z186" i="3"/>
  <c r="AD186" i="3"/>
  <c r="AH186" i="3"/>
  <c r="AL186" i="3"/>
  <c r="AP186" i="3"/>
  <c r="AT186" i="3"/>
  <c r="AX186" i="3"/>
  <c r="BB186" i="3"/>
  <c r="BF186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P186" i="3"/>
  <c r="T186" i="3"/>
  <c r="X186" i="3"/>
  <c r="AB186" i="3"/>
  <c r="AF186" i="3"/>
  <c r="AJ186" i="3"/>
  <c r="AN186" i="3"/>
  <c r="AR186" i="3"/>
  <c r="AV186" i="3"/>
  <c r="AZ186" i="3"/>
  <c r="BD186" i="3"/>
  <c r="BH186" i="3"/>
  <c r="N250" i="3"/>
  <c r="R250" i="3"/>
  <c r="V250" i="3"/>
  <c r="Z250" i="3"/>
  <c r="AD250" i="3"/>
  <c r="AH250" i="3"/>
  <c r="AL250" i="3"/>
  <c r="AP250" i="3"/>
  <c r="AT250" i="3"/>
  <c r="AX250" i="3"/>
  <c r="BB250" i="3"/>
  <c r="BF250" i="3"/>
  <c r="O250" i="3"/>
  <c r="S250" i="3"/>
  <c r="W250" i="3"/>
  <c r="AA250" i="3"/>
  <c r="AE250" i="3"/>
  <c r="AI250" i="3"/>
  <c r="AM250" i="3"/>
  <c r="AQ250" i="3"/>
  <c r="AU250" i="3"/>
  <c r="AY250" i="3"/>
  <c r="BC250" i="3"/>
  <c r="BG250" i="3"/>
  <c r="P250" i="3"/>
  <c r="T250" i="3"/>
  <c r="X250" i="3"/>
  <c r="AB250" i="3"/>
  <c r="AF250" i="3"/>
  <c r="AJ250" i="3"/>
  <c r="AN250" i="3"/>
  <c r="AR250" i="3"/>
  <c r="AV250" i="3"/>
  <c r="AZ250" i="3"/>
  <c r="BD250" i="3"/>
  <c r="BH250" i="3"/>
  <c r="M250" i="3"/>
  <c r="Q250" i="3"/>
  <c r="U250" i="3"/>
  <c r="Y250" i="3"/>
  <c r="AC250" i="3"/>
  <c r="AG250" i="3"/>
  <c r="AK250" i="3"/>
  <c r="AO250" i="3"/>
  <c r="AS250" i="3"/>
  <c r="AW250" i="3"/>
  <c r="BA250" i="3"/>
  <c r="BE250" i="3"/>
  <c r="BI250" i="3"/>
  <c r="N233" i="3"/>
  <c r="R233" i="3"/>
  <c r="V233" i="3"/>
  <c r="Z233" i="3"/>
  <c r="AD233" i="3"/>
  <c r="AH233" i="3"/>
  <c r="AL233" i="3"/>
  <c r="AP233" i="3"/>
  <c r="AT233" i="3"/>
  <c r="AX233" i="3"/>
  <c r="BB233" i="3"/>
  <c r="BF233" i="3"/>
  <c r="O233" i="3"/>
  <c r="S233" i="3"/>
  <c r="W233" i="3"/>
  <c r="AA233" i="3"/>
  <c r="AE233" i="3"/>
  <c r="AI233" i="3"/>
  <c r="AM233" i="3"/>
  <c r="AQ233" i="3"/>
  <c r="AU233" i="3"/>
  <c r="AY233" i="3"/>
  <c r="BC233" i="3"/>
  <c r="BG233" i="3"/>
  <c r="P233" i="3"/>
  <c r="T233" i="3"/>
  <c r="X233" i="3"/>
  <c r="AB233" i="3"/>
  <c r="AF233" i="3"/>
  <c r="AJ233" i="3"/>
  <c r="AN233" i="3"/>
  <c r="AR233" i="3"/>
  <c r="AV233" i="3"/>
  <c r="AZ233" i="3"/>
  <c r="BD233" i="3"/>
  <c r="BH233" i="3"/>
  <c r="M233" i="3"/>
  <c r="Q233" i="3"/>
  <c r="U233" i="3"/>
  <c r="Y233" i="3"/>
  <c r="AC233" i="3"/>
  <c r="AG233" i="3"/>
  <c r="AK233" i="3"/>
  <c r="AO233" i="3"/>
  <c r="AS233" i="3"/>
  <c r="AW233" i="3"/>
  <c r="BA233" i="3"/>
  <c r="BE233" i="3"/>
  <c r="BI233" i="3"/>
  <c r="O237" i="3"/>
  <c r="S237" i="3"/>
  <c r="W237" i="3"/>
  <c r="AA237" i="3"/>
  <c r="AE237" i="3"/>
  <c r="AI237" i="3"/>
  <c r="AM237" i="3"/>
  <c r="AQ237" i="3"/>
  <c r="AU237" i="3"/>
  <c r="AY237" i="3"/>
  <c r="BC237" i="3"/>
  <c r="BG237" i="3"/>
  <c r="P237" i="3"/>
  <c r="T237" i="3"/>
  <c r="X237" i="3"/>
  <c r="AB237" i="3"/>
  <c r="AF237" i="3"/>
  <c r="AJ237" i="3"/>
  <c r="AN237" i="3"/>
  <c r="AR237" i="3"/>
  <c r="AV237" i="3"/>
  <c r="AZ237" i="3"/>
  <c r="BD237" i="3"/>
  <c r="BH237" i="3"/>
  <c r="M237" i="3"/>
  <c r="Q237" i="3"/>
  <c r="U237" i="3"/>
  <c r="Y237" i="3"/>
  <c r="AC237" i="3"/>
  <c r="AG237" i="3"/>
  <c r="AK237" i="3"/>
  <c r="AO237" i="3"/>
  <c r="AS237" i="3"/>
  <c r="AW237" i="3"/>
  <c r="BA237" i="3"/>
  <c r="BE237" i="3"/>
  <c r="BI237" i="3"/>
  <c r="N237" i="3"/>
  <c r="R237" i="3"/>
  <c r="V237" i="3"/>
  <c r="Z237" i="3"/>
  <c r="AD237" i="3"/>
  <c r="AH237" i="3"/>
  <c r="AL237" i="3"/>
  <c r="AP237" i="3"/>
  <c r="AT237" i="3"/>
  <c r="AX237" i="3"/>
  <c r="BB237" i="3"/>
  <c r="BF237" i="3"/>
  <c r="O241" i="3"/>
  <c r="S241" i="3"/>
  <c r="W241" i="3"/>
  <c r="AA241" i="3"/>
  <c r="AE241" i="3"/>
  <c r="AI241" i="3"/>
  <c r="AM241" i="3"/>
  <c r="AQ241" i="3"/>
  <c r="AU241" i="3"/>
  <c r="AY241" i="3"/>
  <c r="BC241" i="3"/>
  <c r="BG241" i="3"/>
  <c r="P241" i="3"/>
  <c r="T241" i="3"/>
  <c r="X241" i="3"/>
  <c r="AB241" i="3"/>
  <c r="AF241" i="3"/>
  <c r="AJ241" i="3"/>
  <c r="AN241" i="3"/>
  <c r="AR241" i="3"/>
  <c r="AV241" i="3"/>
  <c r="AZ241" i="3"/>
  <c r="BD241" i="3"/>
  <c r="BH241" i="3"/>
  <c r="M241" i="3"/>
  <c r="Q241" i="3"/>
  <c r="U241" i="3"/>
  <c r="Y241" i="3"/>
  <c r="AC241" i="3"/>
  <c r="AG241" i="3"/>
  <c r="AK241" i="3"/>
  <c r="AO241" i="3"/>
  <c r="AS241" i="3"/>
  <c r="AW241" i="3"/>
  <c r="BA241" i="3"/>
  <c r="BE241" i="3"/>
  <c r="BI241" i="3"/>
  <c r="N241" i="3"/>
  <c r="R241" i="3"/>
  <c r="V241" i="3"/>
  <c r="Z241" i="3"/>
  <c r="AD241" i="3"/>
  <c r="AH241" i="3"/>
  <c r="AL241" i="3"/>
  <c r="AP241" i="3"/>
  <c r="AT241" i="3"/>
  <c r="AX241" i="3"/>
  <c r="BB241" i="3"/>
  <c r="BF241" i="3"/>
  <c r="O245" i="3"/>
  <c r="S245" i="3"/>
  <c r="W245" i="3"/>
  <c r="AA245" i="3"/>
  <c r="AE245" i="3"/>
  <c r="AI245" i="3"/>
  <c r="AM245" i="3"/>
  <c r="AQ245" i="3"/>
  <c r="AU245" i="3"/>
  <c r="AY245" i="3"/>
  <c r="BC245" i="3"/>
  <c r="BG245" i="3"/>
  <c r="P245" i="3"/>
  <c r="T245" i="3"/>
  <c r="X245" i="3"/>
  <c r="AB245" i="3"/>
  <c r="AF245" i="3"/>
  <c r="AJ245" i="3"/>
  <c r="AN245" i="3"/>
  <c r="AR245" i="3"/>
  <c r="AV245" i="3"/>
  <c r="AZ245" i="3"/>
  <c r="BD245" i="3"/>
  <c r="BH245" i="3"/>
  <c r="M245" i="3"/>
  <c r="Q245" i="3"/>
  <c r="U245" i="3"/>
  <c r="Y245" i="3"/>
  <c r="AC245" i="3"/>
  <c r="AG245" i="3"/>
  <c r="AK245" i="3"/>
  <c r="AO245" i="3"/>
  <c r="AS245" i="3"/>
  <c r="AW245" i="3"/>
  <c r="BA245" i="3"/>
  <c r="BE245" i="3"/>
  <c r="BI245" i="3"/>
  <c r="N245" i="3"/>
  <c r="R245" i="3"/>
  <c r="V245" i="3"/>
  <c r="Z245" i="3"/>
  <c r="AD245" i="3"/>
  <c r="AH245" i="3"/>
  <c r="AL245" i="3"/>
  <c r="AP245" i="3"/>
  <c r="AT245" i="3"/>
  <c r="AX245" i="3"/>
  <c r="BB245" i="3"/>
  <c r="BF245" i="3"/>
  <c r="O249" i="3"/>
  <c r="S249" i="3"/>
  <c r="W249" i="3"/>
  <c r="AA249" i="3"/>
  <c r="AE249" i="3"/>
  <c r="AI249" i="3"/>
  <c r="AM249" i="3"/>
  <c r="AQ249" i="3"/>
  <c r="AU249" i="3"/>
  <c r="AY249" i="3"/>
  <c r="BC249" i="3"/>
  <c r="BG249" i="3"/>
  <c r="P249" i="3"/>
  <c r="T249" i="3"/>
  <c r="X249" i="3"/>
  <c r="AB249" i="3"/>
  <c r="AF249" i="3"/>
  <c r="AJ249" i="3"/>
  <c r="AN249" i="3"/>
  <c r="AR249" i="3"/>
  <c r="AV249" i="3"/>
  <c r="AZ249" i="3"/>
  <c r="BD249" i="3"/>
  <c r="BH249" i="3"/>
  <c r="M249" i="3"/>
  <c r="Q249" i="3"/>
  <c r="U249" i="3"/>
  <c r="Y249" i="3"/>
  <c r="AC249" i="3"/>
  <c r="AG249" i="3"/>
  <c r="AK249" i="3"/>
  <c r="AO249" i="3"/>
  <c r="AS249" i="3"/>
  <c r="AW249" i="3"/>
  <c r="BA249" i="3"/>
  <c r="BE249" i="3"/>
  <c r="BI249" i="3"/>
  <c r="N249" i="3"/>
  <c r="R249" i="3"/>
  <c r="V249" i="3"/>
  <c r="Z249" i="3"/>
  <c r="AD249" i="3"/>
  <c r="AH249" i="3"/>
  <c r="AL249" i="3"/>
  <c r="AP249" i="3"/>
  <c r="AT249" i="3"/>
  <c r="AX249" i="3"/>
  <c r="BB249" i="3"/>
  <c r="BF249" i="3"/>
  <c r="O253" i="3"/>
  <c r="S253" i="3"/>
  <c r="W253" i="3"/>
  <c r="AA253" i="3"/>
  <c r="AE253" i="3"/>
  <c r="AI253" i="3"/>
  <c r="AM253" i="3"/>
  <c r="AQ253" i="3"/>
  <c r="AU253" i="3"/>
  <c r="AY253" i="3"/>
  <c r="BC253" i="3"/>
  <c r="BG253" i="3"/>
  <c r="P253" i="3"/>
  <c r="T253" i="3"/>
  <c r="X253" i="3"/>
  <c r="AB253" i="3"/>
  <c r="AF253" i="3"/>
  <c r="AJ253" i="3"/>
  <c r="AN253" i="3"/>
  <c r="AR253" i="3"/>
  <c r="AV253" i="3"/>
  <c r="AZ253" i="3"/>
  <c r="BD253" i="3"/>
  <c r="BH253" i="3"/>
  <c r="M253" i="3"/>
  <c r="Q253" i="3"/>
  <c r="U253" i="3"/>
  <c r="Y253" i="3"/>
  <c r="AC253" i="3"/>
  <c r="AG253" i="3"/>
  <c r="AK253" i="3"/>
  <c r="AO253" i="3"/>
  <c r="AS253" i="3"/>
  <c r="AW253" i="3"/>
  <c r="BA253" i="3"/>
  <c r="BE253" i="3"/>
  <c r="BI253" i="3"/>
  <c r="N253" i="3"/>
  <c r="R253" i="3"/>
  <c r="V253" i="3"/>
  <c r="Z253" i="3"/>
  <c r="AD253" i="3"/>
  <c r="AH253" i="3"/>
  <c r="AL253" i="3"/>
  <c r="AP253" i="3"/>
  <c r="AT253" i="3"/>
  <c r="AX253" i="3"/>
  <c r="BB253" i="3"/>
  <c r="BF253" i="3"/>
  <c r="BN118" i="3"/>
  <c r="BJ118" i="3"/>
  <c r="BN134" i="3"/>
  <c r="BL157" i="3"/>
  <c r="BN166" i="3"/>
  <c r="BL193" i="3"/>
  <c r="BM202" i="3"/>
  <c r="N254" i="3"/>
  <c r="R254" i="3"/>
  <c r="V254" i="3"/>
  <c r="Z254" i="3"/>
  <c r="AD254" i="3"/>
  <c r="AH254" i="3"/>
  <c r="AL254" i="3"/>
  <c r="AP254" i="3"/>
  <c r="AT254" i="3"/>
  <c r="AX254" i="3"/>
  <c r="BB254" i="3"/>
  <c r="BF254" i="3"/>
  <c r="O254" i="3"/>
  <c r="S254" i="3"/>
  <c r="W254" i="3"/>
  <c r="AA254" i="3"/>
  <c r="AE254" i="3"/>
  <c r="AI254" i="3"/>
  <c r="AM254" i="3"/>
  <c r="AQ254" i="3"/>
  <c r="AU254" i="3"/>
  <c r="AY254" i="3"/>
  <c r="BC254" i="3"/>
  <c r="BG254" i="3"/>
  <c r="P254" i="3"/>
  <c r="T254" i="3"/>
  <c r="X254" i="3"/>
  <c r="AB254" i="3"/>
  <c r="AF254" i="3"/>
  <c r="AJ254" i="3"/>
  <c r="AN254" i="3"/>
  <c r="AR254" i="3"/>
  <c r="AV254" i="3"/>
  <c r="AZ254" i="3"/>
  <c r="BD254" i="3"/>
  <c r="BH254" i="3"/>
  <c r="M254" i="3"/>
  <c r="Q254" i="3"/>
  <c r="U254" i="3"/>
  <c r="Y254" i="3"/>
  <c r="AC254" i="3"/>
  <c r="AG254" i="3"/>
  <c r="AK254" i="3"/>
  <c r="AO254" i="3"/>
  <c r="AS254" i="3"/>
  <c r="AW254" i="3"/>
  <c r="BA254" i="3"/>
  <c r="BE254" i="3"/>
  <c r="BI254" i="3"/>
  <c r="T267" i="3"/>
  <c r="AJ267" i="3"/>
  <c r="AZ267" i="3"/>
  <c r="N115" i="3"/>
  <c r="R115" i="3"/>
  <c r="V115" i="3"/>
  <c r="Z115" i="3"/>
  <c r="AD115" i="3"/>
  <c r="AH115" i="3"/>
  <c r="AL115" i="3"/>
  <c r="AP115" i="3"/>
  <c r="AT115" i="3"/>
  <c r="AX115" i="3"/>
  <c r="BB115" i="3"/>
  <c r="BF115" i="3"/>
  <c r="O115" i="3"/>
  <c r="S115" i="3"/>
  <c r="W115" i="3"/>
  <c r="AA115" i="3"/>
  <c r="AE115" i="3"/>
  <c r="AI115" i="3"/>
  <c r="AM115" i="3"/>
  <c r="AQ115" i="3"/>
  <c r="AU115" i="3"/>
  <c r="AY115" i="3"/>
  <c r="BC115" i="3"/>
  <c r="BG115" i="3"/>
  <c r="P115" i="3"/>
  <c r="T115" i="3"/>
  <c r="X115" i="3"/>
  <c r="AB115" i="3"/>
  <c r="AF115" i="3"/>
  <c r="AJ115" i="3"/>
  <c r="AN115" i="3"/>
  <c r="M115" i="3"/>
  <c r="Q115" i="3"/>
  <c r="U115" i="3"/>
  <c r="Y115" i="3"/>
  <c r="AC115" i="3"/>
  <c r="AG115" i="3"/>
  <c r="AK115" i="3"/>
  <c r="AO115" i="3"/>
  <c r="AS115" i="3"/>
  <c r="AW115" i="3"/>
  <c r="BA115" i="3"/>
  <c r="BE115" i="3"/>
  <c r="BI115" i="3"/>
  <c r="AR115" i="3"/>
  <c r="BH115" i="3"/>
  <c r="AV115" i="3"/>
  <c r="AZ115" i="3"/>
  <c r="BD115" i="3"/>
  <c r="N152" i="3"/>
  <c r="R152" i="3"/>
  <c r="V152" i="3"/>
  <c r="Z152" i="3"/>
  <c r="AD152" i="3"/>
  <c r="AH152" i="3"/>
  <c r="AL152" i="3"/>
  <c r="AP152" i="3"/>
  <c r="AT152" i="3"/>
  <c r="AX152" i="3"/>
  <c r="BB152" i="3"/>
  <c r="BF152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P152" i="3"/>
  <c r="T152" i="3"/>
  <c r="X152" i="3"/>
  <c r="AB152" i="3"/>
  <c r="AF152" i="3"/>
  <c r="AJ152" i="3"/>
  <c r="AN152" i="3"/>
  <c r="AR152" i="3"/>
  <c r="AV152" i="3"/>
  <c r="AZ152" i="3"/>
  <c r="BD152" i="3"/>
  <c r="BH152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M161" i="3"/>
  <c r="Q161" i="3"/>
  <c r="U161" i="3"/>
  <c r="Y161" i="3"/>
  <c r="AC161" i="3"/>
  <c r="AG161" i="3"/>
  <c r="AK161" i="3"/>
  <c r="AO161" i="3"/>
  <c r="AS161" i="3"/>
  <c r="AW161" i="3"/>
  <c r="BA161" i="3"/>
  <c r="BE161" i="3"/>
  <c r="BI161" i="3"/>
  <c r="N161" i="3"/>
  <c r="R161" i="3"/>
  <c r="V161" i="3"/>
  <c r="Z161" i="3"/>
  <c r="AD161" i="3"/>
  <c r="AH161" i="3"/>
  <c r="AL161" i="3"/>
  <c r="AP161" i="3"/>
  <c r="AT161" i="3"/>
  <c r="AX161" i="3"/>
  <c r="BB161" i="3"/>
  <c r="BF161" i="3"/>
  <c r="O161" i="3"/>
  <c r="S161" i="3"/>
  <c r="W161" i="3"/>
  <c r="AA161" i="3"/>
  <c r="AE161" i="3"/>
  <c r="AI161" i="3"/>
  <c r="AM161" i="3"/>
  <c r="AQ161" i="3"/>
  <c r="AU161" i="3"/>
  <c r="AY161" i="3"/>
  <c r="BC161" i="3"/>
  <c r="BG161" i="3"/>
  <c r="P161" i="3"/>
  <c r="BK161" i="3" s="1"/>
  <c r="T161" i="3"/>
  <c r="X161" i="3"/>
  <c r="AB161" i="3"/>
  <c r="AF161" i="3"/>
  <c r="AJ161" i="3"/>
  <c r="AN161" i="3"/>
  <c r="AR161" i="3"/>
  <c r="AV161" i="3"/>
  <c r="AZ161" i="3"/>
  <c r="BD161" i="3"/>
  <c r="BH161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N170" i="3"/>
  <c r="R170" i="3"/>
  <c r="V170" i="3"/>
  <c r="Z170" i="3"/>
  <c r="AD170" i="3"/>
  <c r="AH170" i="3"/>
  <c r="AL170" i="3"/>
  <c r="AP170" i="3"/>
  <c r="AT170" i="3"/>
  <c r="AX170" i="3"/>
  <c r="BB170" i="3"/>
  <c r="BF170" i="3"/>
  <c r="O170" i="3"/>
  <c r="S170" i="3"/>
  <c r="W170" i="3"/>
  <c r="AA170" i="3"/>
  <c r="AE170" i="3"/>
  <c r="AI170" i="3"/>
  <c r="AM170" i="3"/>
  <c r="AQ170" i="3"/>
  <c r="AU170" i="3"/>
  <c r="AY170" i="3"/>
  <c r="BC170" i="3"/>
  <c r="BG170" i="3"/>
  <c r="P170" i="3"/>
  <c r="T170" i="3"/>
  <c r="X170" i="3"/>
  <c r="AB170" i="3"/>
  <c r="AF170" i="3"/>
  <c r="AJ170" i="3"/>
  <c r="AN170" i="3"/>
  <c r="AR170" i="3"/>
  <c r="AV170" i="3"/>
  <c r="AZ170" i="3"/>
  <c r="BD170" i="3"/>
  <c r="BH170" i="3"/>
  <c r="BH257" i="3"/>
  <c r="BM263" i="3"/>
  <c r="Q267" i="3"/>
  <c r="AG267" i="3"/>
  <c r="AW267" i="3"/>
  <c r="AW117" i="3"/>
  <c r="Y117" i="3"/>
  <c r="BA117" i="3"/>
  <c r="AE117" i="3"/>
  <c r="BD117" i="3"/>
  <c r="AJ117" i="3"/>
  <c r="BG117" i="3"/>
  <c r="AN117" i="3"/>
  <c r="AF117" i="3"/>
  <c r="P117" i="3"/>
  <c r="AL117" i="3"/>
  <c r="V117" i="3"/>
  <c r="AT124" i="3"/>
  <c r="AD124" i="3"/>
  <c r="N124" i="3"/>
  <c r="AW124" i="3"/>
  <c r="AG124" i="3"/>
  <c r="Q124" i="3"/>
  <c r="AZ124" i="3"/>
  <c r="AJ124" i="3"/>
  <c r="T124" i="3"/>
  <c r="AY124" i="3"/>
  <c r="AI124" i="3"/>
  <c r="S124" i="3"/>
  <c r="AX126" i="3"/>
  <c r="AH126" i="3"/>
  <c r="R126" i="3"/>
  <c r="BA126" i="3"/>
  <c r="AK126" i="3"/>
  <c r="U126" i="3"/>
  <c r="BD126" i="3"/>
  <c r="AN126" i="3"/>
  <c r="X126" i="3"/>
  <c r="BC126" i="3"/>
  <c r="AM126" i="3"/>
  <c r="W126" i="3"/>
  <c r="AW133" i="3"/>
  <c r="AG133" i="3"/>
  <c r="Q133" i="3"/>
  <c r="AZ133" i="3"/>
  <c r="AJ133" i="3"/>
  <c r="T133" i="3"/>
  <c r="AY133" i="3"/>
  <c r="AI133" i="3"/>
  <c r="S133" i="3"/>
  <c r="AX133" i="3"/>
  <c r="AH133" i="3"/>
  <c r="R133" i="3"/>
  <c r="BG140" i="3"/>
  <c r="AQ140" i="3"/>
  <c r="AA140" i="3"/>
  <c r="BF140" i="3"/>
  <c r="AP140" i="3"/>
  <c r="Z140" i="3"/>
  <c r="BI140" i="3"/>
  <c r="AS140" i="3"/>
  <c r="AC140" i="3"/>
  <c r="M140" i="3"/>
  <c r="AV140" i="3"/>
  <c r="AF140" i="3"/>
  <c r="P140" i="3"/>
  <c r="AU142" i="3"/>
  <c r="AE142" i="3"/>
  <c r="O142" i="3"/>
  <c r="AT142" i="3"/>
  <c r="AD142" i="3"/>
  <c r="N142" i="3"/>
  <c r="AW142" i="3"/>
  <c r="AG142" i="3"/>
  <c r="Q142" i="3"/>
  <c r="AZ142" i="3"/>
  <c r="AJ142" i="3"/>
  <c r="T142" i="3"/>
  <c r="BG149" i="3"/>
  <c r="AM149" i="3"/>
  <c r="S149" i="3"/>
  <c r="BH149" i="3"/>
  <c r="AR149" i="3"/>
  <c r="AB149" i="3"/>
  <c r="BF149" i="3"/>
  <c r="AP149" i="3"/>
  <c r="Z149" i="3"/>
  <c r="BI149" i="3"/>
  <c r="AS149" i="3"/>
  <c r="AC149" i="3"/>
  <c r="M149" i="3"/>
  <c r="BC156" i="3"/>
  <c r="AM156" i="3"/>
  <c r="W156" i="3"/>
  <c r="BB156" i="3"/>
  <c r="AL156" i="3"/>
  <c r="V156" i="3"/>
  <c r="BE156" i="3"/>
  <c r="AO156" i="3"/>
  <c r="Y156" i="3"/>
  <c r="BH156" i="3"/>
  <c r="AR156" i="3"/>
  <c r="AB156" i="3"/>
  <c r="BF158" i="3"/>
  <c r="AP158" i="3"/>
  <c r="Z158" i="3"/>
  <c r="BI158" i="3"/>
  <c r="AS158" i="3"/>
  <c r="AC158" i="3"/>
  <c r="M158" i="3"/>
  <c r="AV158" i="3"/>
  <c r="AF158" i="3"/>
  <c r="P158" i="3"/>
  <c r="AU158" i="3"/>
  <c r="AE158" i="3"/>
  <c r="O158" i="3"/>
  <c r="BD165" i="3"/>
  <c r="AN165" i="3"/>
  <c r="X165" i="3"/>
  <c r="BC165" i="3"/>
  <c r="AM165" i="3"/>
  <c r="W165" i="3"/>
  <c r="BB165" i="3"/>
  <c r="AL165" i="3"/>
  <c r="V165" i="3"/>
  <c r="BE165" i="3"/>
  <c r="AO165" i="3"/>
  <c r="Y165" i="3"/>
  <c r="BK167" i="3"/>
  <c r="AT185" i="3"/>
  <c r="AD185" i="3"/>
  <c r="N185" i="3"/>
  <c r="AW185" i="3"/>
  <c r="AG185" i="3"/>
  <c r="Q185" i="3"/>
  <c r="AZ185" i="3"/>
  <c r="AJ185" i="3"/>
  <c r="T185" i="3"/>
  <c r="AY185" i="3"/>
  <c r="AI185" i="3"/>
  <c r="S185" i="3"/>
  <c r="P199" i="3"/>
  <c r="T199" i="3"/>
  <c r="X199" i="3"/>
  <c r="AB199" i="3"/>
  <c r="AF199" i="3"/>
  <c r="AJ199" i="3"/>
  <c r="AN199" i="3"/>
  <c r="AR199" i="3"/>
  <c r="AV199" i="3"/>
  <c r="AZ199" i="3"/>
  <c r="BD199" i="3"/>
  <c r="BH199" i="3"/>
  <c r="M199" i="3"/>
  <c r="Q199" i="3"/>
  <c r="U199" i="3"/>
  <c r="Y199" i="3"/>
  <c r="AC199" i="3"/>
  <c r="AG199" i="3"/>
  <c r="AK199" i="3"/>
  <c r="AO199" i="3"/>
  <c r="AS199" i="3"/>
  <c r="AW199" i="3"/>
  <c r="BA199" i="3"/>
  <c r="BE199" i="3"/>
  <c r="BI199" i="3"/>
  <c r="N199" i="3"/>
  <c r="R199" i="3"/>
  <c r="V199" i="3"/>
  <c r="Z199" i="3"/>
  <c r="AD199" i="3"/>
  <c r="AH199" i="3"/>
  <c r="AL199" i="3"/>
  <c r="AP199" i="3"/>
  <c r="AT199" i="3"/>
  <c r="AX199" i="3"/>
  <c r="BB199" i="3"/>
  <c r="BF199" i="3"/>
  <c r="O199" i="3"/>
  <c r="S199" i="3"/>
  <c r="W199" i="3"/>
  <c r="AA199" i="3"/>
  <c r="AE199" i="3"/>
  <c r="AI199" i="3"/>
  <c r="AM199" i="3"/>
  <c r="AQ199" i="3"/>
  <c r="AU199" i="3"/>
  <c r="AY199" i="3"/>
  <c r="BC199" i="3"/>
  <c r="BG199" i="3"/>
  <c r="P203" i="3"/>
  <c r="T203" i="3"/>
  <c r="X203" i="3"/>
  <c r="AB203" i="3"/>
  <c r="AF203" i="3"/>
  <c r="AJ203" i="3"/>
  <c r="AN203" i="3"/>
  <c r="AR203" i="3"/>
  <c r="AV203" i="3"/>
  <c r="AZ203" i="3"/>
  <c r="BD203" i="3"/>
  <c r="BH203" i="3"/>
  <c r="M203" i="3"/>
  <c r="Q203" i="3"/>
  <c r="U203" i="3"/>
  <c r="Y203" i="3"/>
  <c r="AC203" i="3"/>
  <c r="AG203" i="3"/>
  <c r="AK203" i="3"/>
  <c r="AO203" i="3"/>
  <c r="AS203" i="3"/>
  <c r="AW203" i="3"/>
  <c r="BA203" i="3"/>
  <c r="BE203" i="3"/>
  <c r="BI203" i="3"/>
  <c r="N203" i="3"/>
  <c r="R203" i="3"/>
  <c r="V203" i="3"/>
  <c r="Z203" i="3"/>
  <c r="AD203" i="3"/>
  <c r="AH203" i="3"/>
  <c r="AL203" i="3"/>
  <c r="AP203" i="3"/>
  <c r="AT203" i="3"/>
  <c r="AX203" i="3"/>
  <c r="BB203" i="3"/>
  <c r="BF203" i="3"/>
  <c r="O203" i="3"/>
  <c r="S203" i="3"/>
  <c r="W203" i="3"/>
  <c r="AA203" i="3"/>
  <c r="AE203" i="3"/>
  <c r="AI203" i="3"/>
  <c r="AM203" i="3"/>
  <c r="AQ203" i="3"/>
  <c r="AU203" i="3"/>
  <c r="AY203" i="3"/>
  <c r="BC203" i="3"/>
  <c r="BG203" i="3"/>
  <c r="O207" i="3"/>
  <c r="S207" i="3"/>
  <c r="W207" i="3"/>
  <c r="AA207" i="3"/>
  <c r="AE207" i="3"/>
  <c r="AI207" i="3"/>
  <c r="AM207" i="3"/>
  <c r="AQ207" i="3"/>
  <c r="AU207" i="3"/>
  <c r="AY207" i="3"/>
  <c r="BC207" i="3"/>
  <c r="BG207" i="3"/>
  <c r="P207" i="3"/>
  <c r="T207" i="3"/>
  <c r="X207" i="3"/>
  <c r="AB207" i="3"/>
  <c r="AF207" i="3"/>
  <c r="AJ207" i="3"/>
  <c r="AN207" i="3"/>
  <c r="AR207" i="3"/>
  <c r="AV207" i="3"/>
  <c r="AZ207" i="3"/>
  <c r="BD207" i="3"/>
  <c r="BH207" i="3"/>
  <c r="M207" i="3"/>
  <c r="Q207" i="3"/>
  <c r="U207" i="3"/>
  <c r="Y207" i="3"/>
  <c r="AC207" i="3"/>
  <c r="AG207" i="3"/>
  <c r="AK207" i="3"/>
  <c r="AO207" i="3"/>
  <c r="AS207" i="3"/>
  <c r="AW207" i="3"/>
  <c r="BA207" i="3"/>
  <c r="BE207" i="3"/>
  <c r="BI207" i="3"/>
  <c r="N207" i="3"/>
  <c r="R207" i="3"/>
  <c r="V207" i="3"/>
  <c r="Z207" i="3"/>
  <c r="AD207" i="3"/>
  <c r="AH207" i="3"/>
  <c r="AL207" i="3"/>
  <c r="AP207" i="3"/>
  <c r="AT207" i="3"/>
  <c r="AX207" i="3"/>
  <c r="BB207" i="3"/>
  <c r="BF207" i="3"/>
  <c r="O211" i="3"/>
  <c r="S211" i="3"/>
  <c r="W211" i="3"/>
  <c r="AA211" i="3"/>
  <c r="AE211" i="3"/>
  <c r="AI211" i="3"/>
  <c r="AM211" i="3"/>
  <c r="AQ211" i="3"/>
  <c r="AU211" i="3"/>
  <c r="AY211" i="3"/>
  <c r="BC211" i="3"/>
  <c r="BG211" i="3"/>
  <c r="P211" i="3"/>
  <c r="T211" i="3"/>
  <c r="X211" i="3"/>
  <c r="AB211" i="3"/>
  <c r="AF211" i="3"/>
  <c r="AJ211" i="3"/>
  <c r="AN211" i="3"/>
  <c r="AR211" i="3"/>
  <c r="AV211" i="3"/>
  <c r="AZ211" i="3"/>
  <c r="BD211" i="3"/>
  <c r="BH211" i="3"/>
  <c r="M211" i="3"/>
  <c r="Q211" i="3"/>
  <c r="U211" i="3"/>
  <c r="Y211" i="3"/>
  <c r="AC211" i="3"/>
  <c r="AG211" i="3"/>
  <c r="AK211" i="3"/>
  <c r="AO211" i="3"/>
  <c r="AS211" i="3"/>
  <c r="AW211" i="3"/>
  <c r="BA211" i="3"/>
  <c r="BE211" i="3"/>
  <c r="BI211" i="3"/>
  <c r="N211" i="3"/>
  <c r="R211" i="3"/>
  <c r="V211" i="3"/>
  <c r="Z211" i="3"/>
  <c r="AD211" i="3"/>
  <c r="AH211" i="3"/>
  <c r="AL211" i="3"/>
  <c r="AP211" i="3"/>
  <c r="AT211" i="3"/>
  <c r="AX211" i="3"/>
  <c r="BB211" i="3"/>
  <c r="BF211" i="3"/>
  <c r="O215" i="3"/>
  <c r="S215" i="3"/>
  <c r="W215" i="3"/>
  <c r="AA215" i="3"/>
  <c r="AE215" i="3"/>
  <c r="AI215" i="3"/>
  <c r="AM215" i="3"/>
  <c r="AQ215" i="3"/>
  <c r="AU215" i="3"/>
  <c r="AY215" i="3"/>
  <c r="BC215" i="3"/>
  <c r="BG215" i="3"/>
  <c r="P215" i="3"/>
  <c r="T215" i="3"/>
  <c r="X215" i="3"/>
  <c r="AB215" i="3"/>
  <c r="AF215" i="3"/>
  <c r="AJ215" i="3"/>
  <c r="AN215" i="3"/>
  <c r="AR215" i="3"/>
  <c r="AV215" i="3"/>
  <c r="AZ215" i="3"/>
  <c r="BD215" i="3"/>
  <c r="BH215" i="3"/>
  <c r="M215" i="3"/>
  <c r="Q215" i="3"/>
  <c r="U215" i="3"/>
  <c r="Y215" i="3"/>
  <c r="AC215" i="3"/>
  <c r="AG215" i="3"/>
  <c r="AK215" i="3"/>
  <c r="AO215" i="3"/>
  <c r="AS215" i="3"/>
  <c r="AW215" i="3"/>
  <c r="BA215" i="3"/>
  <c r="BE215" i="3"/>
  <c r="BI215" i="3"/>
  <c r="N215" i="3"/>
  <c r="R215" i="3"/>
  <c r="V215" i="3"/>
  <c r="Z215" i="3"/>
  <c r="AD215" i="3"/>
  <c r="AH215" i="3"/>
  <c r="AL215" i="3"/>
  <c r="AP215" i="3"/>
  <c r="AT215" i="3"/>
  <c r="AX215" i="3"/>
  <c r="BB215" i="3"/>
  <c r="BF215" i="3"/>
  <c r="O219" i="3"/>
  <c r="S219" i="3"/>
  <c r="W219" i="3"/>
  <c r="AA219" i="3"/>
  <c r="AE219" i="3"/>
  <c r="AI219" i="3"/>
  <c r="AM219" i="3"/>
  <c r="AQ219" i="3"/>
  <c r="AU219" i="3"/>
  <c r="AY219" i="3"/>
  <c r="BC219" i="3"/>
  <c r="BG219" i="3"/>
  <c r="P219" i="3"/>
  <c r="T219" i="3"/>
  <c r="X219" i="3"/>
  <c r="AB219" i="3"/>
  <c r="AF219" i="3"/>
  <c r="AJ219" i="3"/>
  <c r="AN219" i="3"/>
  <c r="AR219" i="3"/>
  <c r="AV219" i="3"/>
  <c r="AZ219" i="3"/>
  <c r="BD219" i="3"/>
  <c r="BH219" i="3"/>
  <c r="M219" i="3"/>
  <c r="Q219" i="3"/>
  <c r="U219" i="3"/>
  <c r="Y219" i="3"/>
  <c r="AC219" i="3"/>
  <c r="AG219" i="3"/>
  <c r="AK219" i="3"/>
  <c r="AO219" i="3"/>
  <c r="AS219" i="3"/>
  <c r="AW219" i="3"/>
  <c r="BA219" i="3"/>
  <c r="BE219" i="3"/>
  <c r="BI219" i="3"/>
  <c r="N219" i="3"/>
  <c r="R219" i="3"/>
  <c r="V219" i="3"/>
  <c r="Z219" i="3"/>
  <c r="AD219" i="3"/>
  <c r="AH219" i="3"/>
  <c r="AL219" i="3"/>
  <c r="AP219" i="3"/>
  <c r="AT219" i="3"/>
  <c r="AX219" i="3"/>
  <c r="BB219" i="3"/>
  <c r="BF219" i="3"/>
  <c r="O223" i="3"/>
  <c r="S223" i="3"/>
  <c r="W223" i="3"/>
  <c r="AA223" i="3"/>
  <c r="AE223" i="3"/>
  <c r="AI223" i="3"/>
  <c r="AM223" i="3"/>
  <c r="AQ223" i="3"/>
  <c r="AU223" i="3"/>
  <c r="AY223" i="3"/>
  <c r="BC223" i="3"/>
  <c r="BG223" i="3"/>
  <c r="P223" i="3"/>
  <c r="T223" i="3"/>
  <c r="X223" i="3"/>
  <c r="AB223" i="3"/>
  <c r="AF223" i="3"/>
  <c r="AJ223" i="3"/>
  <c r="AN223" i="3"/>
  <c r="AR223" i="3"/>
  <c r="AV223" i="3"/>
  <c r="AZ223" i="3"/>
  <c r="BD223" i="3"/>
  <c r="BH223" i="3"/>
  <c r="M223" i="3"/>
  <c r="Q223" i="3"/>
  <c r="U223" i="3"/>
  <c r="Y223" i="3"/>
  <c r="AC223" i="3"/>
  <c r="AG223" i="3"/>
  <c r="AK223" i="3"/>
  <c r="AO223" i="3"/>
  <c r="AS223" i="3"/>
  <c r="AW223" i="3"/>
  <c r="BA223" i="3"/>
  <c r="BE223" i="3"/>
  <c r="BI223" i="3"/>
  <c r="N223" i="3"/>
  <c r="R223" i="3"/>
  <c r="V223" i="3"/>
  <c r="Z223" i="3"/>
  <c r="AD223" i="3"/>
  <c r="AH223" i="3"/>
  <c r="AL223" i="3"/>
  <c r="AP223" i="3"/>
  <c r="AT223" i="3"/>
  <c r="AX223" i="3"/>
  <c r="BB223" i="3"/>
  <c r="BF223" i="3"/>
  <c r="O227" i="3"/>
  <c r="S227" i="3"/>
  <c r="W227" i="3"/>
  <c r="AA227" i="3"/>
  <c r="AE227" i="3"/>
  <c r="AI227" i="3"/>
  <c r="AM227" i="3"/>
  <c r="AQ227" i="3"/>
  <c r="AU227" i="3"/>
  <c r="AY227" i="3"/>
  <c r="BC227" i="3"/>
  <c r="BG227" i="3"/>
  <c r="P227" i="3"/>
  <c r="T227" i="3"/>
  <c r="X227" i="3"/>
  <c r="AB227" i="3"/>
  <c r="AF227" i="3"/>
  <c r="AJ227" i="3"/>
  <c r="AN227" i="3"/>
  <c r="AR227" i="3"/>
  <c r="AV227" i="3"/>
  <c r="AZ227" i="3"/>
  <c r="BD227" i="3"/>
  <c r="BH227" i="3"/>
  <c r="M227" i="3"/>
  <c r="Q227" i="3"/>
  <c r="U227" i="3"/>
  <c r="Y227" i="3"/>
  <c r="AC227" i="3"/>
  <c r="AG227" i="3"/>
  <c r="AK227" i="3"/>
  <c r="AO227" i="3"/>
  <c r="AS227" i="3"/>
  <c r="AW227" i="3"/>
  <c r="BA227" i="3"/>
  <c r="BE227" i="3"/>
  <c r="BI227" i="3"/>
  <c r="V227" i="3"/>
  <c r="AL227" i="3"/>
  <c r="BB227" i="3"/>
  <c r="Z227" i="3"/>
  <c r="AP227" i="3"/>
  <c r="BF227" i="3"/>
  <c r="N227" i="3"/>
  <c r="BJ227" i="3" s="1"/>
  <c r="AD227" i="3"/>
  <c r="AT227" i="3"/>
  <c r="R227" i="3"/>
  <c r="AH227" i="3"/>
  <c r="AX227" i="3"/>
  <c r="O231" i="3"/>
  <c r="S231" i="3"/>
  <c r="W231" i="3"/>
  <c r="AA231" i="3"/>
  <c r="AE231" i="3"/>
  <c r="AI231" i="3"/>
  <c r="AM231" i="3"/>
  <c r="P231" i="3"/>
  <c r="T231" i="3"/>
  <c r="X231" i="3"/>
  <c r="AB231" i="3"/>
  <c r="AF231" i="3"/>
  <c r="AJ231" i="3"/>
  <c r="AN231" i="3"/>
  <c r="AR231" i="3"/>
  <c r="AV231" i="3"/>
  <c r="AZ231" i="3"/>
  <c r="BD231" i="3"/>
  <c r="BH231" i="3"/>
  <c r="M231" i="3"/>
  <c r="Q231" i="3"/>
  <c r="U231" i="3"/>
  <c r="Y231" i="3"/>
  <c r="AC231" i="3"/>
  <c r="AG231" i="3"/>
  <c r="AK231" i="3"/>
  <c r="AO231" i="3"/>
  <c r="AS231" i="3"/>
  <c r="AW231" i="3"/>
  <c r="BA231" i="3"/>
  <c r="BE231" i="3"/>
  <c r="BI231" i="3"/>
  <c r="R231" i="3"/>
  <c r="AH231" i="3"/>
  <c r="AT231" i="3"/>
  <c r="BB231" i="3"/>
  <c r="V231" i="3"/>
  <c r="AL231" i="3"/>
  <c r="AU231" i="3"/>
  <c r="BC231" i="3"/>
  <c r="Z231" i="3"/>
  <c r="AP231" i="3"/>
  <c r="AX231" i="3"/>
  <c r="BF231" i="3"/>
  <c r="N231" i="3"/>
  <c r="AD231" i="3"/>
  <c r="AQ231" i="3"/>
  <c r="AY231" i="3"/>
  <c r="BG231" i="3"/>
  <c r="AT257" i="3"/>
  <c r="AD257" i="3"/>
  <c r="N257" i="3"/>
  <c r="AW257" i="3"/>
  <c r="AG257" i="3"/>
  <c r="Q257" i="3"/>
  <c r="AN257" i="3"/>
  <c r="X257" i="3"/>
  <c r="BC257" i="3"/>
  <c r="AM257" i="3"/>
  <c r="W257" i="3"/>
  <c r="O266" i="3"/>
  <c r="AE266" i="3"/>
  <c r="AU266" i="3"/>
  <c r="N267" i="3"/>
  <c r="AD267" i="3"/>
  <c r="AT267" i="3"/>
  <c r="P112" i="3"/>
  <c r="T112" i="3"/>
  <c r="X112" i="3"/>
  <c r="AB112" i="3"/>
  <c r="AF112" i="3"/>
  <c r="AJ112" i="3"/>
  <c r="AN112" i="3"/>
  <c r="AR112" i="3"/>
  <c r="AV112" i="3"/>
  <c r="AZ112" i="3"/>
  <c r="BD112" i="3"/>
  <c r="BH112" i="3"/>
  <c r="M112" i="3"/>
  <c r="Q112" i="3"/>
  <c r="U112" i="3"/>
  <c r="Y112" i="3"/>
  <c r="AC112" i="3"/>
  <c r="AG112" i="3"/>
  <c r="AK112" i="3"/>
  <c r="AO112" i="3"/>
  <c r="AS112" i="3"/>
  <c r="AW112" i="3"/>
  <c r="BA112" i="3"/>
  <c r="BE112" i="3"/>
  <c r="BI112" i="3"/>
  <c r="N112" i="3"/>
  <c r="R112" i="3"/>
  <c r="V112" i="3"/>
  <c r="Z112" i="3"/>
  <c r="AD112" i="3"/>
  <c r="AH112" i="3"/>
  <c r="AL112" i="3"/>
  <c r="AP112" i="3"/>
  <c r="AT112" i="3"/>
  <c r="AX112" i="3"/>
  <c r="BB112" i="3"/>
  <c r="BF112" i="3"/>
  <c r="O112" i="3"/>
  <c r="S112" i="3"/>
  <c r="W112" i="3"/>
  <c r="AA112" i="3"/>
  <c r="AE112" i="3"/>
  <c r="AI112" i="3"/>
  <c r="AM112" i="3"/>
  <c r="AQ112" i="3"/>
  <c r="AU112" i="3"/>
  <c r="AY112" i="3"/>
  <c r="BC112" i="3"/>
  <c r="BG112" i="3"/>
  <c r="O128" i="3"/>
  <c r="S128" i="3"/>
  <c r="W128" i="3"/>
  <c r="AA128" i="3"/>
  <c r="AE128" i="3"/>
  <c r="AI128" i="3"/>
  <c r="AM128" i="3"/>
  <c r="AQ128" i="3"/>
  <c r="AU128" i="3"/>
  <c r="AY128" i="3"/>
  <c r="BC128" i="3"/>
  <c r="BG128" i="3"/>
  <c r="P128" i="3"/>
  <c r="T128" i="3"/>
  <c r="X128" i="3"/>
  <c r="AB128" i="3"/>
  <c r="AF128" i="3"/>
  <c r="AJ128" i="3"/>
  <c r="AN128" i="3"/>
  <c r="AR128" i="3"/>
  <c r="AV128" i="3"/>
  <c r="AZ128" i="3"/>
  <c r="BD128" i="3"/>
  <c r="BH128" i="3"/>
  <c r="M128" i="3"/>
  <c r="Q128" i="3"/>
  <c r="U128" i="3"/>
  <c r="Y128" i="3"/>
  <c r="AC128" i="3"/>
  <c r="AG128" i="3"/>
  <c r="AK128" i="3"/>
  <c r="AO128" i="3"/>
  <c r="AS128" i="3"/>
  <c r="AW128" i="3"/>
  <c r="BA128" i="3"/>
  <c r="BE128" i="3"/>
  <c r="BI128" i="3"/>
  <c r="N128" i="3"/>
  <c r="R128" i="3"/>
  <c r="V128" i="3"/>
  <c r="Z128" i="3"/>
  <c r="AD128" i="3"/>
  <c r="AH128" i="3"/>
  <c r="AL128" i="3"/>
  <c r="AP128" i="3"/>
  <c r="AT128" i="3"/>
  <c r="AX128" i="3"/>
  <c r="BB128" i="3"/>
  <c r="BF128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N144" i="3"/>
  <c r="R144" i="3"/>
  <c r="V144" i="3"/>
  <c r="Z144" i="3"/>
  <c r="AD144" i="3"/>
  <c r="AH144" i="3"/>
  <c r="AL144" i="3"/>
  <c r="AP144" i="3"/>
  <c r="AT144" i="3"/>
  <c r="AX144" i="3"/>
  <c r="BB144" i="3"/>
  <c r="BF144" i="3"/>
  <c r="O144" i="3"/>
  <c r="S144" i="3"/>
  <c r="W144" i="3"/>
  <c r="AA144" i="3"/>
  <c r="AE144" i="3"/>
  <c r="AI144" i="3"/>
  <c r="AM144" i="3"/>
  <c r="AQ144" i="3"/>
  <c r="AU144" i="3"/>
  <c r="AY144" i="3"/>
  <c r="BC144" i="3"/>
  <c r="BG144" i="3"/>
  <c r="N160" i="3"/>
  <c r="R160" i="3"/>
  <c r="V160" i="3"/>
  <c r="Z160" i="3"/>
  <c r="AD160" i="3"/>
  <c r="AH160" i="3"/>
  <c r="AL160" i="3"/>
  <c r="AP160" i="3"/>
  <c r="AT160" i="3"/>
  <c r="AX160" i="3"/>
  <c r="BB160" i="3"/>
  <c r="BF160" i="3"/>
  <c r="O160" i="3"/>
  <c r="S160" i="3"/>
  <c r="W160" i="3"/>
  <c r="AA160" i="3"/>
  <c r="AE160" i="3"/>
  <c r="AI160" i="3"/>
  <c r="AM160" i="3"/>
  <c r="AQ160" i="3"/>
  <c r="AU160" i="3"/>
  <c r="AY160" i="3"/>
  <c r="BC160" i="3"/>
  <c r="BG160" i="3"/>
  <c r="P160" i="3"/>
  <c r="T160" i="3"/>
  <c r="X160" i="3"/>
  <c r="AB160" i="3"/>
  <c r="AF160" i="3"/>
  <c r="AJ160" i="3"/>
  <c r="AN160" i="3"/>
  <c r="AR160" i="3"/>
  <c r="AV160" i="3"/>
  <c r="AZ160" i="3"/>
  <c r="BD160" i="3"/>
  <c r="BH160" i="3"/>
  <c r="M160" i="3"/>
  <c r="Q160" i="3"/>
  <c r="U160" i="3"/>
  <c r="Y160" i="3"/>
  <c r="AC160" i="3"/>
  <c r="AG160" i="3"/>
  <c r="AK160" i="3"/>
  <c r="AO160" i="3"/>
  <c r="AS160" i="3"/>
  <c r="AW160" i="3"/>
  <c r="BA160" i="3"/>
  <c r="BE160" i="3"/>
  <c r="BI160" i="3"/>
  <c r="BF197" i="3"/>
  <c r="AP197" i="3"/>
  <c r="Z197" i="3"/>
  <c r="BI197" i="3"/>
  <c r="AS197" i="3"/>
  <c r="AC197" i="3"/>
  <c r="M197" i="3"/>
  <c r="AV197" i="3"/>
  <c r="AF197" i="3"/>
  <c r="P197" i="3"/>
  <c r="AU197" i="3"/>
  <c r="AE197" i="3"/>
  <c r="O197" i="3"/>
  <c r="BN111" i="3"/>
  <c r="BM265" i="3"/>
  <c r="AW264" i="3"/>
  <c r="AG264" i="3"/>
  <c r="Q264" i="3"/>
  <c r="AZ264" i="3"/>
  <c r="AJ264" i="3"/>
  <c r="T264" i="3"/>
  <c r="AY264" i="3"/>
  <c r="AI264" i="3"/>
  <c r="S264" i="3"/>
  <c r="AX264" i="3"/>
  <c r="AH264" i="3"/>
  <c r="R264" i="3"/>
  <c r="BH261" i="3"/>
  <c r="AR261" i="3"/>
  <c r="AB261" i="3"/>
  <c r="BG261" i="3"/>
  <c r="AQ261" i="3"/>
  <c r="AA261" i="3"/>
  <c r="BF261" i="3"/>
  <c r="AP261" i="3"/>
  <c r="Z261" i="3"/>
  <c r="BI261" i="3"/>
  <c r="AS261" i="3"/>
  <c r="AC261" i="3"/>
  <c r="M261" i="3"/>
  <c r="P172" i="3"/>
  <c r="T172" i="3"/>
  <c r="X172" i="3"/>
  <c r="AB172" i="3"/>
  <c r="AF172" i="3"/>
  <c r="AJ172" i="3"/>
  <c r="AN172" i="3"/>
  <c r="AR172" i="3"/>
  <c r="AV172" i="3"/>
  <c r="AZ172" i="3"/>
  <c r="BD172" i="3"/>
  <c r="BH172" i="3"/>
  <c r="M172" i="3"/>
  <c r="Q172" i="3"/>
  <c r="U172" i="3"/>
  <c r="Y172" i="3"/>
  <c r="AC172" i="3"/>
  <c r="AG172" i="3"/>
  <c r="AK172" i="3"/>
  <c r="AO172" i="3"/>
  <c r="AS172" i="3"/>
  <c r="AW172" i="3"/>
  <c r="BA172" i="3"/>
  <c r="BE172" i="3"/>
  <c r="BI172" i="3"/>
  <c r="N172" i="3"/>
  <c r="R172" i="3"/>
  <c r="V172" i="3"/>
  <c r="Z172" i="3"/>
  <c r="AD172" i="3"/>
  <c r="AH172" i="3"/>
  <c r="AL172" i="3"/>
  <c r="AP172" i="3"/>
  <c r="AT172" i="3"/>
  <c r="AX172" i="3"/>
  <c r="BB172" i="3"/>
  <c r="BF172" i="3"/>
  <c r="O172" i="3"/>
  <c r="S172" i="3"/>
  <c r="W172" i="3"/>
  <c r="AA172" i="3"/>
  <c r="AE172" i="3"/>
  <c r="AI172" i="3"/>
  <c r="AM172" i="3"/>
  <c r="AQ172" i="3"/>
  <c r="AU172" i="3"/>
  <c r="AY172" i="3"/>
  <c r="BC172" i="3"/>
  <c r="BG172" i="3"/>
  <c r="M188" i="3"/>
  <c r="Q188" i="3"/>
  <c r="U188" i="3"/>
  <c r="Y188" i="3"/>
  <c r="AC188" i="3"/>
  <c r="AG188" i="3"/>
  <c r="AK188" i="3"/>
  <c r="AO188" i="3"/>
  <c r="AS188" i="3"/>
  <c r="AW188" i="3"/>
  <c r="BA188" i="3"/>
  <c r="BE188" i="3"/>
  <c r="BI188" i="3"/>
  <c r="N188" i="3"/>
  <c r="R188" i="3"/>
  <c r="V188" i="3"/>
  <c r="Z188" i="3"/>
  <c r="AD188" i="3"/>
  <c r="AH188" i="3"/>
  <c r="AL188" i="3"/>
  <c r="AP188" i="3"/>
  <c r="AT188" i="3"/>
  <c r="AX188" i="3"/>
  <c r="BB188" i="3"/>
  <c r="BF188" i="3"/>
  <c r="O188" i="3"/>
  <c r="S188" i="3"/>
  <c r="W188" i="3"/>
  <c r="AA188" i="3"/>
  <c r="AE188" i="3"/>
  <c r="AI188" i="3"/>
  <c r="AM188" i="3"/>
  <c r="AQ188" i="3"/>
  <c r="AU188" i="3"/>
  <c r="AY188" i="3"/>
  <c r="BC188" i="3"/>
  <c r="BG188" i="3"/>
  <c r="P188" i="3"/>
  <c r="T188" i="3"/>
  <c r="X188" i="3"/>
  <c r="AB188" i="3"/>
  <c r="AF188" i="3"/>
  <c r="AJ188" i="3"/>
  <c r="AN188" i="3"/>
  <c r="AR188" i="3"/>
  <c r="AV188" i="3"/>
  <c r="AZ188" i="3"/>
  <c r="BD188" i="3"/>
  <c r="BH188" i="3"/>
  <c r="N183" i="3"/>
  <c r="R183" i="3"/>
  <c r="V183" i="3"/>
  <c r="Z183" i="3"/>
  <c r="AD183" i="3"/>
  <c r="AH183" i="3"/>
  <c r="AL183" i="3"/>
  <c r="AP183" i="3"/>
  <c r="AT183" i="3"/>
  <c r="AX183" i="3"/>
  <c r="BB183" i="3"/>
  <c r="BF183" i="3"/>
  <c r="O183" i="3"/>
  <c r="S183" i="3"/>
  <c r="W183" i="3"/>
  <c r="AA183" i="3"/>
  <c r="AE183" i="3"/>
  <c r="AI183" i="3"/>
  <c r="AM183" i="3"/>
  <c r="AQ183" i="3"/>
  <c r="AU183" i="3"/>
  <c r="AY183" i="3"/>
  <c r="BC183" i="3"/>
  <c r="BG183" i="3"/>
  <c r="P183" i="3"/>
  <c r="T183" i="3"/>
  <c r="X183" i="3"/>
  <c r="AB183" i="3"/>
  <c r="AF183" i="3"/>
  <c r="AJ183" i="3"/>
  <c r="AN183" i="3"/>
  <c r="AR183" i="3"/>
  <c r="AV183" i="3"/>
  <c r="AZ183" i="3"/>
  <c r="BD183" i="3"/>
  <c r="BH183" i="3"/>
  <c r="M183" i="3"/>
  <c r="Q183" i="3"/>
  <c r="U183" i="3"/>
  <c r="Y183" i="3"/>
  <c r="AC183" i="3"/>
  <c r="AG183" i="3"/>
  <c r="AK183" i="3"/>
  <c r="AO183" i="3"/>
  <c r="AS183" i="3"/>
  <c r="AW183" i="3"/>
  <c r="BA183" i="3"/>
  <c r="BE183" i="3"/>
  <c r="BI183" i="3"/>
  <c r="P174" i="3"/>
  <c r="T174" i="3"/>
  <c r="X174" i="3"/>
  <c r="AB174" i="3"/>
  <c r="AF174" i="3"/>
  <c r="AJ174" i="3"/>
  <c r="AN174" i="3"/>
  <c r="AR174" i="3"/>
  <c r="AV174" i="3"/>
  <c r="AZ174" i="3"/>
  <c r="BD174" i="3"/>
  <c r="BH174" i="3"/>
  <c r="M174" i="3"/>
  <c r="Q174" i="3"/>
  <c r="U174" i="3"/>
  <c r="Y174" i="3"/>
  <c r="AC174" i="3"/>
  <c r="AG174" i="3"/>
  <c r="AK174" i="3"/>
  <c r="AO174" i="3"/>
  <c r="AS174" i="3"/>
  <c r="AW174" i="3"/>
  <c r="BA174" i="3"/>
  <c r="BE174" i="3"/>
  <c r="BI174" i="3"/>
  <c r="N174" i="3"/>
  <c r="R174" i="3"/>
  <c r="V174" i="3"/>
  <c r="Z174" i="3"/>
  <c r="AD174" i="3"/>
  <c r="AH174" i="3"/>
  <c r="AL174" i="3"/>
  <c r="AP174" i="3"/>
  <c r="AT174" i="3"/>
  <c r="AX174" i="3"/>
  <c r="BB174" i="3"/>
  <c r="BF174" i="3"/>
  <c r="O174" i="3"/>
  <c r="S174" i="3"/>
  <c r="W174" i="3"/>
  <c r="AA174" i="3"/>
  <c r="AE174" i="3"/>
  <c r="AI174" i="3"/>
  <c r="AM174" i="3"/>
  <c r="AQ174" i="3"/>
  <c r="AU174" i="3"/>
  <c r="AY174" i="3"/>
  <c r="BC174" i="3"/>
  <c r="BG174" i="3"/>
  <c r="M190" i="3"/>
  <c r="Q190" i="3"/>
  <c r="U190" i="3"/>
  <c r="Y190" i="3"/>
  <c r="AC190" i="3"/>
  <c r="AG190" i="3"/>
  <c r="AK190" i="3"/>
  <c r="AO190" i="3"/>
  <c r="AS190" i="3"/>
  <c r="AW190" i="3"/>
  <c r="BA190" i="3"/>
  <c r="BE190" i="3"/>
  <c r="BI190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P190" i="3"/>
  <c r="T190" i="3"/>
  <c r="X190" i="3"/>
  <c r="AB190" i="3"/>
  <c r="AF190" i="3"/>
  <c r="AJ190" i="3"/>
  <c r="AN190" i="3"/>
  <c r="AR190" i="3"/>
  <c r="AV190" i="3"/>
  <c r="AZ190" i="3"/>
  <c r="BD190" i="3"/>
  <c r="BH190" i="3"/>
  <c r="P234" i="3"/>
  <c r="T234" i="3"/>
  <c r="X234" i="3"/>
  <c r="AB234" i="3"/>
  <c r="AF234" i="3"/>
  <c r="AJ234" i="3"/>
  <c r="AN234" i="3"/>
  <c r="AR234" i="3"/>
  <c r="AV234" i="3"/>
  <c r="AZ234" i="3"/>
  <c r="BD234" i="3"/>
  <c r="BH234" i="3"/>
  <c r="M234" i="3"/>
  <c r="Q234" i="3"/>
  <c r="U234" i="3"/>
  <c r="Y234" i="3"/>
  <c r="AC234" i="3"/>
  <c r="AG234" i="3"/>
  <c r="AK234" i="3"/>
  <c r="AO234" i="3"/>
  <c r="AS234" i="3"/>
  <c r="AW234" i="3"/>
  <c r="BA234" i="3"/>
  <c r="BE234" i="3"/>
  <c r="BI234" i="3"/>
  <c r="N234" i="3"/>
  <c r="R234" i="3"/>
  <c r="V234" i="3"/>
  <c r="Z234" i="3"/>
  <c r="AD234" i="3"/>
  <c r="AH234" i="3"/>
  <c r="AL234" i="3"/>
  <c r="AP234" i="3"/>
  <c r="AT234" i="3"/>
  <c r="AX234" i="3"/>
  <c r="BB234" i="3"/>
  <c r="BF234" i="3"/>
  <c r="O234" i="3"/>
  <c r="S234" i="3"/>
  <c r="W234" i="3"/>
  <c r="AA234" i="3"/>
  <c r="AE234" i="3"/>
  <c r="AI234" i="3"/>
  <c r="AM234" i="3"/>
  <c r="AQ234" i="3"/>
  <c r="AU234" i="3"/>
  <c r="AY234" i="3"/>
  <c r="BC234" i="3"/>
  <c r="BG234" i="3"/>
  <c r="M238" i="3"/>
  <c r="Q238" i="3"/>
  <c r="U238" i="3"/>
  <c r="Y238" i="3"/>
  <c r="AC238" i="3"/>
  <c r="AG238" i="3"/>
  <c r="AK238" i="3"/>
  <c r="AO238" i="3"/>
  <c r="AS238" i="3"/>
  <c r="AW238" i="3"/>
  <c r="BA238" i="3"/>
  <c r="BE238" i="3"/>
  <c r="BI238" i="3"/>
  <c r="N238" i="3"/>
  <c r="R238" i="3"/>
  <c r="V238" i="3"/>
  <c r="Z238" i="3"/>
  <c r="AD238" i="3"/>
  <c r="AH238" i="3"/>
  <c r="AL238" i="3"/>
  <c r="AP238" i="3"/>
  <c r="AT238" i="3"/>
  <c r="AX238" i="3"/>
  <c r="BB238" i="3"/>
  <c r="BF238" i="3"/>
  <c r="O238" i="3"/>
  <c r="S238" i="3"/>
  <c r="W238" i="3"/>
  <c r="AA238" i="3"/>
  <c r="AE238" i="3"/>
  <c r="AI238" i="3"/>
  <c r="AM238" i="3"/>
  <c r="AQ238" i="3"/>
  <c r="AU238" i="3"/>
  <c r="AY238" i="3"/>
  <c r="BC238" i="3"/>
  <c r="BG238" i="3"/>
  <c r="P238" i="3"/>
  <c r="T238" i="3"/>
  <c r="X238" i="3"/>
  <c r="AB238" i="3"/>
  <c r="AF238" i="3"/>
  <c r="AJ238" i="3"/>
  <c r="AN238" i="3"/>
  <c r="AR238" i="3"/>
  <c r="AV238" i="3"/>
  <c r="AZ238" i="3"/>
  <c r="BD238" i="3"/>
  <c r="BH238" i="3"/>
  <c r="N242" i="3"/>
  <c r="R242" i="3"/>
  <c r="V242" i="3"/>
  <c r="Z242" i="3"/>
  <c r="AD242" i="3"/>
  <c r="AH242" i="3"/>
  <c r="AL242" i="3"/>
  <c r="AP242" i="3"/>
  <c r="AT242" i="3"/>
  <c r="AX242" i="3"/>
  <c r="BB242" i="3"/>
  <c r="BF242" i="3"/>
  <c r="O242" i="3"/>
  <c r="S242" i="3"/>
  <c r="W242" i="3"/>
  <c r="AA242" i="3"/>
  <c r="AE242" i="3"/>
  <c r="AI242" i="3"/>
  <c r="AM242" i="3"/>
  <c r="AQ242" i="3"/>
  <c r="AU242" i="3"/>
  <c r="AY242" i="3"/>
  <c r="BC242" i="3"/>
  <c r="BG242" i="3"/>
  <c r="P242" i="3"/>
  <c r="T242" i="3"/>
  <c r="X242" i="3"/>
  <c r="AB242" i="3"/>
  <c r="AF242" i="3"/>
  <c r="AJ242" i="3"/>
  <c r="AN242" i="3"/>
  <c r="AR242" i="3"/>
  <c r="AV242" i="3"/>
  <c r="AZ242" i="3"/>
  <c r="BD242" i="3"/>
  <c r="BH242" i="3"/>
  <c r="M242" i="3"/>
  <c r="Q242" i="3"/>
  <c r="U242" i="3"/>
  <c r="Y242" i="3"/>
  <c r="AC242" i="3"/>
  <c r="AG242" i="3"/>
  <c r="AK242" i="3"/>
  <c r="AO242" i="3"/>
  <c r="AS242" i="3"/>
  <c r="AW242" i="3"/>
  <c r="BA242" i="3"/>
  <c r="BE242" i="3"/>
  <c r="BI242" i="3"/>
  <c r="N246" i="3"/>
  <c r="R246" i="3"/>
  <c r="V246" i="3"/>
  <c r="Z246" i="3"/>
  <c r="AD246" i="3"/>
  <c r="AH246" i="3"/>
  <c r="AL246" i="3"/>
  <c r="AP246" i="3"/>
  <c r="AT246" i="3"/>
  <c r="AX246" i="3"/>
  <c r="BB246" i="3"/>
  <c r="BF246" i="3"/>
  <c r="O246" i="3"/>
  <c r="S246" i="3"/>
  <c r="W246" i="3"/>
  <c r="AA246" i="3"/>
  <c r="AE246" i="3"/>
  <c r="AI246" i="3"/>
  <c r="AM246" i="3"/>
  <c r="AQ246" i="3"/>
  <c r="AU246" i="3"/>
  <c r="AY246" i="3"/>
  <c r="BC246" i="3"/>
  <c r="BG246" i="3"/>
  <c r="P246" i="3"/>
  <c r="T246" i="3"/>
  <c r="X246" i="3"/>
  <c r="AB246" i="3"/>
  <c r="AF246" i="3"/>
  <c r="AJ246" i="3"/>
  <c r="AN246" i="3"/>
  <c r="AR246" i="3"/>
  <c r="AV246" i="3"/>
  <c r="AZ246" i="3"/>
  <c r="BD246" i="3"/>
  <c r="BH246" i="3"/>
  <c r="M246" i="3"/>
  <c r="Q246" i="3"/>
  <c r="U246" i="3"/>
  <c r="Y246" i="3"/>
  <c r="AC246" i="3"/>
  <c r="AG246" i="3"/>
  <c r="AK246" i="3"/>
  <c r="AO246" i="3"/>
  <c r="AS246" i="3"/>
  <c r="AW246" i="3"/>
  <c r="BA246" i="3"/>
  <c r="BE246" i="3"/>
  <c r="BI246" i="3"/>
  <c r="BJ116" i="3"/>
  <c r="BM132" i="3"/>
  <c r="BL141" i="3"/>
  <c r="BM164" i="3"/>
  <c r="BM193" i="3"/>
  <c r="BH204" i="3"/>
  <c r="BF204" i="3"/>
  <c r="AP204" i="3"/>
  <c r="Z204" i="3"/>
  <c r="BA204" i="3"/>
  <c r="AK204" i="3"/>
  <c r="U204" i="3"/>
  <c r="AV204" i="3"/>
  <c r="AF204" i="3"/>
  <c r="P204" i="3"/>
  <c r="AM204" i="3"/>
  <c r="P206" i="3"/>
  <c r="T206" i="3"/>
  <c r="X206" i="3"/>
  <c r="AB206" i="3"/>
  <c r="AF206" i="3"/>
  <c r="AJ206" i="3"/>
  <c r="AN206" i="3"/>
  <c r="AR206" i="3"/>
  <c r="AV206" i="3"/>
  <c r="AZ206" i="3"/>
  <c r="BD206" i="3"/>
  <c r="BH206" i="3"/>
  <c r="M206" i="3"/>
  <c r="Q206" i="3"/>
  <c r="U206" i="3"/>
  <c r="Y206" i="3"/>
  <c r="AC206" i="3"/>
  <c r="AG206" i="3"/>
  <c r="AK206" i="3"/>
  <c r="AO206" i="3"/>
  <c r="AS206" i="3"/>
  <c r="AW206" i="3"/>
  <c r="BA206" i="3"/>
  <c r="BE206" i="3"/>
  <c r="BI206" i="3"/>
  <c r="N206" i="3"/>
  <c r="R206" i="3"/>
  <c r="V206" i="3"/>
  <c r="Z206" i="3"/>
  <c r="AD206" i="3"/>
  <c r="AH206" i="3"/>
  <c r="AL206" i="3"/>
  <c r="AP206" i="3"/>
  <c r="AT206" i="3"/>
  <c r="AX206" i="3"/>
  <c r="BB206" i="3"/>
  <c r="BF206" i="3"/>
  <c r="O206" i="3"/>
  <c r="S206" i="3"/>
  <c r="W206" i="3"/>
  <c r="AA206" i="3"/>
  <c r="AE206" i="3"/>
  <c r="AI206" i="3"/>
  <c r="AM206" i="3"/>
  <c r="AQ206" i="3"/>
  <c r="AU206" i="3"/>
  <c r="AY206" i="3"/>
  <c r="BC206" i="3"/>
  <c r="BG206" i="3"/>
  <c r="P210" i="3"/>
  <c r="T210" i="3"/>
  <c r="X210" i="3"/>
  <c r="AB210" i="3"/>
  <c r="AF210" i="3"/>
  <c r="AJ210" i="3"/>
  <c r="AN210" i="3"/>
  <c r="AR210" i="3"/>
  <c r="AV210" i="3"/>
  <c r="AZ210" i="3"/>
  <c r="BD210" i="3"/>
  <c r="BH210" i="3"/>
  <c r="M210" i="3"/>
  <c r="Q210" i="3"/>
  <c r="U210" i="3"/>
  <c r="Y210" i="3"/>
  <c r="AC210" i="3"/>
  <c r="AG210" i="3"/>
  <c r="AK210" i="3"/>
  <c r="AO210" i="3"/>
  <c r="AS210" i="3"/>
  <c r="AW210" i="3"/>
  <c r="BA210" i="3"/>
  <c r="BE210" i="3"/>
  <c r="BI210" i="3"/>
  <c r="N210" i="3"/>
  <c r="R210" i="3"/>
  <c r="V210" i="3"/>
  <c r="Z210" i="3"/>
  <c r="AD210" i="3"/>
  <c r="AH210" i="3"/>
  <c r="AL210" i="3"/>
  <c r="AP210" i="3"/>
  <c r="AT210" i="3"/>
  <c r="AX210" i="3"/>
  <c r="BB210" i="3"/>
  <c r="BF210" i="3"/>
  <c r="O210" i="3"/>
  <c r="S210" i="3"/>
  <c r="W210" i="3"/>
  <c r="AA210" i="3"/>
  <c r="AE210" i="3"/>
  <c r="AI210" i="3"/>
  <c r="AM210" i="3"/>
  <c r="AQ210" i="3"/>
  <c r="AU210" i="3"/>
  <c r="AY210" i="3"/>
  <c r="BC210" i="3"/>
  <c r="BG210" i="3"/>
  <c r="P214" i="3"/>
  <c r="T214" i="3"/>
  <c r="X214" i="3"/>
  <c r="AB214" i="3"/>
  <c r="AF214" i="3"/>
  <c r="AJ214" i="3"/>
  <c r="AN214" i="3"/>
  <c r="AR214" i="3"/>
  <c r="AV214" i="3"/>
  <c r="AZ214" i="3"/>
  <c r="BD214" i="3"/>
  <c r="BH214" i="3"/>
  <c r="M214" i="3"/>
  <c r="Q214" i="3"/>
  <c r="U214" i="3"/>
  <c r="Y214" i="3"/>
  <c r="AC214" i="3"/>
  <c r="AG214" i="3"/>
  <c r="AK214" i="3"/>
  <c r="AO214" i="3"/>
  <c r="AS214" i="3"/>
  <c r="AW214" i="3"/>
  <c r="BA214" i="3"/>
  <c r="BE214" i="3"/>
  <c r="BI214" i="3"/>
  <c r="N214" i="3"/>
  <c r="R214" i="3"/>
  <c r="V214" i="3"/>
  <c r="Z214" i="3"/>
  <c r="AD214" i="3"/>
  <c r="AH214" i="3"/>
  <c r="AL214" i="3"/>
  <c r="AP214" i="3"/>
  <c r="AT214" i="3"/>
  <c r="AX214" i="3"/>
  <c r="BB214" i="3"/>
  <c r="BF214" i="3"/>
  <c r="O214" i="3"/>
  <c r="S214" i="3"/>
  <c r="W214" i="3"/>
  <c r="AA214" i="3"/>
  <c r="AE214" i="3"/>
  <c r="AI214" i="3"/>
  <c r="AM214" i="3"/>
  <c r="AQ214" i="3"/>
  <c r="AU214" i="3"/>
  <c r="AY214" i="3"/>
  <c r="BC214" i="3"/>
  <c r="BG214" i="3"/>
  <c r="P218" i="3"/>
  <c r="T218" i="3"/>
  <c r="X218" i="3"/>
  <c r="AB218" i="3"/>
  <c r="AF218" i="3"/>
  <c r="AJ218" i="3"/>
  <c r="AN218" i="3"/>
  <c r="AR218" i="3"/>
  <c r="AV218" i="3"/>
  <c r="AZ218" i="3"/>
  <c r="BD218" i="3"/>
  <c r="BH218" i="3"/>
  <c r="M218" i="3"/>
  <c r="Q218" i="3"/>
  <c r="U218" i="3"/>
  <c r="Y218" i="3"/>
  <c r="AC218" i="3"/>
  <c r="AG218" i="3"/>
  <c r="AK218" i="3"/>
  <c r="AO218" i="3"/>
  <c r="AS218" i="3"/>
  <c r="AW218" i="3"/>
  <c r="BA218" i="3"/>
  <c r="BE218" i="3"/>
  <c r="BI218" i="3"/>
  <c r="N218" i="3"/>
  <c r="R218" i="3"/>
  <c r="V218" i="3"/>
  <c r="Z218" i="3"/>
  <c r="AD218" i="3"/>
  <c r="AH218" i="3"/>
  <c r="AL218" i="3"/>
  <c r="AP218" i="3"/>
  <c r="AT218" i="3"/>
  <c r="AX218" i="3"/>
  <c r="BB218" i="3"/>
  <c r="BF218" i="3"/>
  <c r="O218" i="3"/>
  <c r="S218" i="3"/>
  <c r="W218" i="3"/>
  <c r="AA218" i="3"/>
  <c r="AE218" i="3"/>
  <c r="AI218" i="3"/>
  <c r="AM218" i="3"/>
  <c r="AQ218" i="3"/>
  <c r="AU218" i="3"/>
  <c r="AY218" i="3"/>
  <c r="BC218" i="3"/>
  <c r="BG218" i="3"/>
  <c r="P222" i="3"/>
  <c r="T222" i="3"/>
  <c r="X222" i="3"/>
  <c r="AB222" i="3"/>
  <c r="AF222" i="3"/>
  <c r="AJ222" i="3"/>
  <c r="AN222" i="3"/>
  <c r="AR222" i="3"/>
  <c r="AV222" i="3"/>
  <c r="AZ222" i="3"/>
  <c r="BD222" i="3"/>
  <c r="BH222" i="3"/>
  <c r="M222" i="3"/>
  <c r="Q222" i="3"/>
  <c r="U222" i="3"/>
  <c r="Y222" i="3"/>
  <c r="AC222" i="3"/>
  <c r="AG222" i="3"/>
  <c r="AK222" i="3"/>
  <c r="AO222" i="3"/>
  <c r="AS222" i="3"/>
  <c r="AW222" i="3"/>
  <c r="BA222" i="3"/>
  <c r="BE222" i="3"/>
  <c r="BI222" i="3"/>
  <c r="N222" i="3"/>
  <c r="R222" i="3"/>
  <c r="V222" i="3"/>
  <c r="Z222" i="3"/>
  <c r="AD222" i="3"/>
  <c r="AH222" i="3"/>
  <c r="AL222" i="3"/>
  <c r="AP222" i="3"/>
  <c r="AT222" i="3"/>
  <c r="AX222" i="3"/>
  <c r="BB222" i="3"/>
  <c r="BF222" i="3"/>
  <c r="O222" i="3"/>
  <c r="S222" i="3"/>
  <c r="W222" i="3"/>
  <c r="AA222" i="3"/>
  <c r="AE222" i="3"/>
  <c r="AI222" i="3"/>
  <c r="AM222" i="3"/>
  <c r="AQ222" i="3"/>
  <c r="AU222" i="3"/>
  <c r="AY222" i="3"/>
  <c r="BC222" i="3"/>
  <c r="BG222" i="3"/>
  <c r="P226" i="3"/>
  <c r="T226" i="3"/>
  <c r="X226" i="3"/>
  <c r="AB226" i="3"/>
  <c r="AF226" i="3"/>
  <c r="AJ226" i="3"/>
  <c r="AN226" i="3"/>
  <c r="AR226" i="3"/>
  <c r="AV226" i="3"/>
  <c r="AZ226" i="3"/>
  <c r="BD226" i="3"/>
  <c r="BH226" i="3"/>
  <c r="M226" i="3"/>
  <c r="Q226" i="3"/>
  <c r="U226" i="3"/>
  <c r="Y226" i="3"/>
  <c r="AC226" i="3"/>
  <c r="AG226" i="3"/>
  <c r="AK226" i="3"/>
  <c r="AO226" i="3"/>
  <c r="AS226" i="3"/>
  <c r="AW226" i="3"/>
  <c r="BA226" i="3"/>
  <c r="BE226" i="3"/>
  <c r="BI226" i="3"/>
  <c r="N226" i="3"/>
  <c r="R226" i="3"/>
  <c r="V226" i="3"/>
  <c r="Z226" i="3"/>
  <c r="AD226" i="3"/>
  <c r="AH226" i="3"/>
  <c r="AL226" i="3"/>
  <c r="AP226" i="3"/>
  <c r="AT226" i="3"/>
  <c r="AX226" i="3"/>
  <c r="BB226" i="3"/>
  <c r="BF226" i="3"/>
  <c r="W226" i="3"/>
  <c r="AM226" i="3"/>
  <c r="BC226" i="3"/>
  <c r="AA226" i="3"/>
  <c r="AQ226" i="3"/>
  <c r="BG226" i="3"/>
  <c r="O226" i="3"/>
  <c r="AE226" i="3"/>
  <c r="AU226" i="3"/>
  <c r="S226" i="3"/>
  <c r="AI226" i="3"/>
  <c r="AY226" i="3"/>
  <c r="P230" i="3"/>
  <c r="T230" i="3"/>
  <c r="X230" i="3"/>
  <c r="AB230" i="3"/>
  <c r="AF230" i="3"/>
  <c r="AJ230" i="3"/>
  <c r="AN230" i="3"/>
  <c r="AR230" i="3"/>
  <c r="AV230" i="3"/>
  <c r="AZ230" i="3"/>
  <c r="BD230" i="3"/>
  <c r="BH230" i="3"/>
  <c r="M230" i="3"/>
  <c r="Q230" i="3"/>
  <c r="U230" i="3"/>
  <c r="Y230" i="3"/>
  <c r="AC230" i="3"/>
  <c r="AG230" i="3"/>
  <c r="AK230" i="3"/>
  <c r="AO230" i="3"/>
  <c r="AS230" i="3"/>
  <c r="AW230" i="3"/>
  <c r="BA230" i="3"/>
  <c r="BE230" i="3"/>
  <c r="BI230" i="3"/>
  <c r="N230" i="3"/>
  <c r="R230" i="3"/>
  <c r="V230" i="3"/>
  <c r="Z230" i="3"/>
  <c r="AD230" i="3"/>
  <c r="AH230" i="3"/>
  <c r="AL230" i="3"/>
  <c r="AP230" i="3"/>
  <c r="AT230" i="3"/>
  <c r="AX230" i="3"/>
  <c r="BB230" i="3"/>
  <c r="BF230" i="3"/>
  <c r="S230" i="3"/>
  <c r="AI230" i="3"/>
  <c r="AY230" i="3"/>
  <c r="W230" i="3"/>
  <c r="AM230" i="3"/>
  <c r="BC230" i="3"/>
  <c r="AA230" i="3"/>
  <c r="AQ230" i="3"/>
  <c r="BG230" i="3"/>
  <c r="O230" i="3"/>
  <c r="AE230" i="3"/>
  <c r="AU230" i="3"/>
  <c r="P269" i="3"/>
  <c r="T269" i="3"/>
  <c r="X269" i="3"/>
  <c r="AB269" i="3"/>
  <c r="AF269" i="3"/>
  <c r="AJ269" i="3"/>
  <c r="AN269" i="3"/>
  <c r="AR269" i="3"/>
  <c r="AV269" i="3"/>
  <c r="AZ269" i="3"/>
  <c r="BD269" i="3"/>
  <c r="BH269" i="3"/>
  <c r="M269" i="3"/>
  <c r="Q269" i="3"/>
  <c r="U269" i="3"/>
  <c r="Y269" i="3"/>
  <c r="AC269" i="3"/>
  <c r="AG269" i="3"/>
  <c r="AK269" i="3"/>
  <c r="AO269" i="3"/>
  <c r="AS269" i="3"/>
  <c r="AW269" i="3"/>
  <c r="BA269" i="3"/>
  <c r="BE269" i="3"/>
  <c r="BI269" i="3"/>
  <c r="N269" i="3"/>
  <c r="R269" i="3"/>
  <c r="V269" i="3"/>
  <c r="Z269" i="3"/>
  <c r="AD269" i="3"/>
  <c r="AH269" i="3"/>
  <c r="AL269" i="3"/>
  <c r="AP269" i="3"/>
  <c r="AT269" i="3"/>
  <c r="AX269" i="3"/>
  <c r="BB269" i="3"/>
  <c r="BF269" i="3"/>
  <c r="O269" i="3"/>
  <c r="S269" i="3"/>
  <c r="W269" i="3"/>
  <c r="AA269" i="3"/>
  <c r="AE269" i="3"/>
  <c r="AI269" i="3"/>
  <c r="AM269" i="3"/>
  <c r="AQ269" i="3"/>
  <c r="AU269" i="3"/>
  <c r="AY269" i="3"/>
  <c r="BC269" i="3"/>
  <c r="BG269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N107" i="3"/>
  <c r="R107" i="3"/>
  <c r="V107" i="3"/>
  <c r="Z107" i="3"/>
  <c r="AD107" i="3"/>
  <c r="AH107" i="3"/>
  <c r="AL107" i="3"/>
  <c r="AP107" i="3"/>
  <c r="AT107" i="3"/>
  <c r="AX107" i="3"/>
  <c r="BB107" i="3"/>
  <c r="BF107" i="3"/>
  <c r="O107" i="3"/>
  <c r="S107" i="3"/>
  <c r="W107" i="3"/>
  <c r="AA107" i="3"/>
  <c r="AE107" i="3"/>
  <c r="AI107" i="3"/>
  <c r="AM107" i="3"/>
  <c r="AQ107" i="3"/>
  <c r="AU107" i="3"/>
  <c r="AY107" i="3"/>
  <c r="BC107" i="3"/>
  <c r="BG107" i="3"/>
  <c r="BD257" i="3"/>
  <c r="X267" i="3"/>
  <c r="AN267" i="3"/>
  <c r="BD267" i="3"/>
  <c r="M136" i="3"/>
  <c r="Q136" i="3"/>
  <c r="U136" i="3"/>
  <c r="Y136" i="3"/>
  <c r="AC136" i="3"/>
  <c r="AG136" i="3"/>
  <c r="AK136" i="3"/>
  <c r="AO136" i="3"/>
  <c r="AS136" i="3"/>
  <c r="AW136" i="3"/>
  <c r="BA136" i="3"/>
  <c r="BE136" i="3"/>
  <c r="N136" i="3"/>
  <c r="O136" i="3"/>
  <c r="S136" i="3"/>
  <c r="W136" i="3"/>
  <c r="AA136" i="3"/>
  <c r="AE136" i="3"/>
  <c r="AI136" i="3"/>
  <c r="AM136" i="3"/>
  <c r="AQ136" i="3"/>
  <c r="AU136" i="3"/>
  <c r="AY136" i="3"/>
  <c r="BC136" i="3"/>
  <c r="P136" i="3"/>
  <c r="T136" i="3"/>
  <c r="X136" i="3"/>
  <c r="AB136" i="3"/>
  <c r="AF136" i="3"/>
  <c r="AJ136" i="3"/>
  <c r="AN136" i="3"/>
  <c r="AR136" i="3"/>
  <c r="AV136" i="3"/>
  <c r="AZ136" i="3"/>
  <c r="BD136" i="3"/>
  <c r="R136" i="3"/>
  <c r="AH136" i="3"/>
  <c r="AX136" i="3"/>
  <c r="BH136" i="3"/>
  <c r="V136" i="3"/>
  <c r="AL136" i="3"/>
  <c r="BB136" i="3"/>
  <c r="BI136" i="3"/>
  <c r="Z136" i="3"/>
  <c r="AP136" i="3"/>
  <c r="BF136" i="3"/>
  <c r="AD136" i="3"/>
  <c r="AT136" i="3"/>
  <c r="BG136" i="3"/>
  <c r="N145" i="3"/>
  <c r="R145" i="3"/>
  <c r="V145" i="3"/>
  <c r="Z145" i="3"/>
  <c r="AD145" i="3"/>
  <c r="AH145" i="3"/>
  <c r="AL145" i="3"/>
  <c r="AP145" i="3"/>
  <c r="AT145" i="3"/>
  <c r="AX145" i="3"/>
  <c r="BB145" i="3"/>
  <c r="BF145" i="3"/>
  <c r="O145" i="3"/>
  <c r="S145" i="3"/>
  <c r="W145" i="3"/>
  <c r="AA145" i="3"/>
  <c r="AE145" i="3"/>
  <c r="AI145" i="3"/>
  <c r="AM145" i="3"/>
  <c r="AQ145" i="3"/>
  <c r="AU145" i="3"/>
  <c r="AY145" i="3"/>
  <c r="BC145" i="3"/>
  <c r="BG145" i="3"/>
  <c r="P145" i="3"/>
  <c r="T145" i="3"/>
  <c r="X145" i="3"/>
  <c r="AB145" i="3"/>
  <c r="AF145" i="3"/>
  <c r="AJ145" i="3"/>
  <c r="AN145" i="3"/>
  <c r="AR145" i="3"/>
  <c r="AV145" i="3"/>
  <c r="AZ145" i="3"/>
  <c r="BD145" i="3"/>
  <c r="BH145" i="3"/>
  <c r="M145" i="3"/>
  <c r="Q145" i="3"/>
  <c r="U145" i="3"/>
  <c r="Y145" i="3"/>
  <c r="AC145" i="3"/>
  <c r="AG145" i="3"/>
  <c r="AK145" i="3"/>
  <c r="AO145" i="3"/>
  <c r="AS145" i="3"/>
  <c r="AW145" i="3"/>
  <c r="BA145" i="3"/>
  <c r="BE145" i="3"/>
  <c r="BI145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M154" i="3"/>
  <c r="Q154" i="3"/>
  <c r="U154" i="3"/>
  <c r="Y154" i="3"/>
  <c r="AC154" i="3"/>
  <c r="AG154" i="3"/>
  <c r="AK154" i="3"/>
  <c r="AO154" i="3"/>
  <c r="AS154" i="3"/>
  <c r="AW154" i="3"/>
  <c r="BA154" i="3"/>
  <c r="BE154" i="3"/>
  <c r="BI154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O154" i="3"/>
  <c r="S154" i="3"/>
  <c r="W154" i="3"/>
  <c r="AA154" i="3"/>
  <c r="AE154" i="3"/>
  <c r="AI154" i="3"/>
  <c r="AM154" i="3"/>
  <c r="AQ154" i="3"/>
  <c r="AU154" i="3"/>
  <c r="AY154" i="3"/>
  <c r="BC154" i="3"/>
  <c r="BG154" i="3"/>
  <c r="N163" i="3"/>
  <c r="R163" i="3"/>
  <c r="V163" i="3"/>
  <c r="Z163" i="3"/>
  <c r="AD163" i="3"/>
  <c r="AH163" i="3"/>
  <c r="AL163" i="3"/>
  <c r="O163" i="3"/>
  <c r="S163" i="3"/>
  <c r="W163" i="3"/>
  <c r="AA163" i="3"/>
  <c r="AE163" i="3"/>
  <c r="AI163" i="3"/>
  <c r="AM163" i="3"/>
  <c r="AQ163" i="3"/>
  <c r="P163" i="3"/>
  <c r="T163" i="3"/>
  <c r="M163" i="3"/>
  <c r="Q163" i="3"/>
  <c r="U163" i="3"/>
  <c r="Y163" i="3"/>
  <c r="AC163" i="3"/>
  <c r="AG163" i="3"/>
  <c r="AK163" i="3"/>
  <c r="AO163" i="3"/>
  <c r="X163" i="3"/>
  <c r="AN163" i="3"/>
  <c r="AT163" i="3"/>
  <c r="AX163" i="3"/>
  <c r="BB163" i="3"/>
  <c r="BF163" i="3"/>
  <c r="AB163" i="3"/>
  <c r="AP163" i="3"/>
  <c r="AU163" i="3"/>
  <c r="AY163" i="3"/>
  <c r="BC163" i="3"/>
  <c r="BG163" i="3"/>
  <c r="AF163" i="3"/>
  <c r="AR163" i="3"/>
  <c r="AV163" i="3"/>
  <c r="AZ163" i="3"/>
  <c r="BD163" i="3"/>
  <c r="BH163" i="3"/>
  <c r="AJ163" i="3"/>
  <c r="AS163" i="3"/>
  <c r="AW163" i="3"/>
  <c r="BA163" i="3"/>
  <c r="BE163" i="3"/>
  <c r="BI163" i="3"/>
  <c r="U267" i="3"/>
  <c r="AK267" i="3"/>
  <c r="BA267" i="3"/>
  <c r="AR117" i="3"/>
  <c r="Q117" i="3"/>
  <c r="AV117" i="3"/>
  <c r="W117" i="3"/>
  <c r="AZ117" i="3"/>
  <c r="AC117" i="3"/>
  <c r="BC117" i="3"/>
  <c r="AI117" i="3"/>
  <c r="AB117" i="3"/>
  <c r="AX117" i="3"/>
  <c r="AH117" i="3"/>
  <c r="BF124" i="3"/>
  <c r="AP124" i="3"/>
  <c r="Z124" i="3"/>
  <c r="BI124" i="3"/>
  <c r="AS124" i="3"/>
  <c r="AC124" i="3"/>
  <c r="M124" i="3"/>
  <c r="AV124" i="3"/>
  <c r="AF124" i="3"/>
  <c r="P124" i="3"/>
  <c r="AU124" i="3"/>
  <c r="AE124" i="3"/>
  <c r="AT126" i="3"/>
  <c r="AD126" i="3"/>
  <c r="N126" i="3"/>
  <c r="AW126" i="3"/>
  <c r="AG126" i="3"/>
  <c r="Q126" i="3"/>
  <c r="AZ126" i="3"/>
  <c r="AJ126" i="3"/>
  <c r="T126" i="3"/>
  <c r="AY126" i="3"/>
  <c r="AI126" i="3"/>
  <c r="BI133" i="3"/>
  <c r="AS133" i="3"/>
  <c r="AC133" i="3"/>
  <c r="M133" i="3"/>
  <c r="AV133" i="3"/>
  <c r="AF133" i="3"/>
  <c r="P133" i="3"/>
  <c r="AU133" i="3"/>
  <c r="AE133" i="3"/>
  <c r="O133" i="3"/>
  <c r="AT133" i="3"/>
  <c r="AD133" i="3"/>
  <c r="BC140" i="3"/>
  <c r="AM140" i="3"/>
  <c r="W140" i="3"/>
  <c r="BB140" i="3"/>
  <c r="AL140" i="3"/>
  <c r="V140" i="3"/>
  <c r="BE140" i="3"/>
  <c r="AO140" i="3"/>
  <c r="Y140" i="3"/>
  <c r="BH140" i="3"/>
  <c r="AR140" i="3"/>
  <c r="BG142" i="3"/>
  <c r="AQ142" i="3"/>
  <c r="AA142" i="3"/>
  <c r="BF142" i="3"/>
  <c r="AP142" i="3"/>
  <c r="Z142" i="3"/>
  <c r="BI142" i="3"/>
  <c r="AS142" i="3"/>
  <c r="AC142" i="3"/>
  <c r="M142" i="3"/>
  <c r="AV142" i="3"/>
  <c r="AF142" i="3"/>
  <c r="AQ149" i="3"/>
  <c r="W149" i="3"/>
  <c r="AU149" i="3"/>
  <c r="BD149" i="3"/>
  <c r="AN149" i="3"/>
  <c r="X149" i="3"/>
  <c r="BB149" i="3"/>
  <c r="AL149" i="3"/>
  <c r="V149" i="3"/>
  <c r="BE149" i="3"/>
  <c r="AO149" i="3"/>
  <c r="AY156" i="3"/>
  <c r="AI156" i="3"/>
  <c r="S156" i="3"/>
  <c r="AX156" i="3"/>
  <c r="AH156" i="3"/>
  <c r="R156" i="3"/>
  <c r="BA156" i="3"/>
  <c r="AK156" i="3"/>
  <c r="U156" i="3"/>
  <c r="BD156" i="3"/>
  <c r="AN156" i="3"/>
  <c r="BB158" i="3"/>
  <c r="AL158" i="3"/>
  <c r="V158" i="3"/>
  <c r="BE158" i="3"/>
  <c r="AO158" i="3"/>
  <c r="Y158" i="3"/>
  <c r="BH158" i="3"/>
  <c r="AR158" i="3"/>
  <c r="AB158" i="3"/>
  <c r="BG158" i="3"/>
  <c r="AQ158" i="3"/>
  <c r="AZ165" i="3"/>
  <c r="AJ165" i="3"/>
  <c r="T165" i="3"/>
  <c r="AY165" i="3"/>
  <c r="AI165" i="3"/>
  <c r="S165" i="3"/>
  <c r="AX165" i="3"/>
  <c r="AH165" i="3"/>
  <c r="R165" i="3"/>
  <c r="BA165" i="3"/>
  <c r="AK165" i="3"/>
  <c r="BF185" i="3"/>
  <c r="AP185" i="3"/>
  <c r="Z185" i="3"/>
  <c r="BI185" i="3"/>
  <c r="AS185" i="3"/>
  <c r="AC185" i="3"/>
  <c r="M185" i="3"/>
  <c r="AV185" i="3"/>
  <c r="AF185" i="3"/>
  <c r="P185" i="3"/>
  <c r="AU185" i="3"/>
  <c r="AE185" i="3"/>
  <c r="N270" i="3"/>
  <c r="R270" i="3"/>
  <c r="V270" i="3"/>
  <c r="Z270" i="3"/>
  <c r="AD270" i="3"/>
  <c r="AH270" i="3"/>
  <c r="AL270" i="3"/>
  <c r="AP270" i="3"/>
  <c r="AT270" i="3"/>
  <c r="AX270" i="3"/>
  <c r="BB270" i="3"/>
  <c r="BF270" i="3"/>
  <c r="O270" i="3"/>
  <c r="S270" i="3"/>
  <c r="W270" i="3"/>
  <c r="AA270" i="3"/>
  <c r="AE270" i="3"/>
  <c r="AI270" i="3"/>
  <c r="AM270" i="3"/>
  <c r="AQ270" i="3"/>
  <c r="AU270" i="3"/>
  <c r="AY270" i="3"/>
  <c r="BC270" i="3"/>
  <c r="BG270" i="3"/>
  <c r="P270" i="3"/>
  <c r="T270" i="3"/>
  <c r="X270" i="3"/>
  <c r="AB270" i="3"/>
  <c r="AF270" i="3"/>
  <c r="AJ270" i="3"/>
  <c r="AN270" i="3"/>
  <c r="AR270" i="3"/>
  <c r="AV270" i="3"/>
  <c r="AZ270" i="3"/>
  <c r="BD270" i="3"/>
  <c r="BH270" i="3"/>
  <c r="M270" i="3"/>
  <c r="Q270" i="3"/>
  <c r="U270" i="3"/>
  <c r="Y270" i="3"/>
  <c r="AC270" i="3"/>
  <c r="AG270" i="3"/>
  <c r="AK270" i="3"/>
  <c r="AO270" i="3"/>
  <c r="AS270" i="3"/>
  <c r="AW270" i="3"/>
  <c r="BA270" i="3"/>
  <c r="BE270" i="3"/>
  <c r="BI270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O108" i="3"/>
  <c r="S108" i="3"/>
  <c r="W108" i="3"/>
  <c r="AA108" i="3"/>
  <c r="AE108" i="3"/>
  <c r="AI108" i="3"/>
  <c r="AM108" i="3"/>
  <c r="AQ108" i="3"/>
  <c r="AU108" i="3"/>
  <c r="AY108" i="3"/>
  <c r="BC108" i="3"/>
  <c r="BG108" i="3"/>
  <c r="P108" i="3"/>
  <c r="T108" i="3"/>
  <c r="X108" i="3"/>
  <c r="AB108" i="3"/>
  <c r="AF108" i="3"/>
  <c r="AJ108" i="3"/>
  <c r="AN108" i="3"/>
  <c r="AR108" i="3"/>
  <c r="AV108" i="3"/>
  <c r="AZ108" i="3"/>
  <c r="BD108" i="3"/>
  <c r="BH108" i="3"/>
  <c r="M108" i="3"/>
  <c r="Q108" i="3"/>
  <c r="U108" i="3"/>
  <c r="Y108" i="3"/>
  <c r="AC108" i="3"/>
  <c r="AG108" i="3"/>
  <c r="AK108" i="3"/>
  <c r="AO108" i="3"/>
  <c r="AS108" i="3"/>
  <c r="AW108" i="3"/>
  <c r="BA108" i="3"/>
  <c r="BE108" i="3"/>
  <c r="BI108" i="3"/>
  <c r="BF257" i="3"/>
  <c r="AP257" i="3"/>
  <c r="Z257" i="3"/>
  <c r="BI257" i="3"/>
  <c r="AS257" i="3"/>
  <c r="AC257" i="3"/>
  <c r="M257" i="3"/>
  <c r="AJ257" i="3"/>
  <c r="T257" i="3"/>
  <c r="AY257" i="3"/>
  <c r="AI257" i="3"/>
  <c r="S266" i="3"/>
  <c r="AI266" i="3"/>
  <c r="AY266" i="3"/>
  <c r="R267" i="3"/>
  <c r="AH267" i="3"/>
  <c r="P114" i="3"/>
  <c r="T114" i="3"/>
  <c r="X114" i="3"/>
  <c r="AB114" i="3"/>
  <c r="AF114" i="3"/>
  <c r="AJ114" i="3"/>
  <c r="AN114" i="3"/>
  <c r="AR114" i="3"/>
  <c r="AV114" i="3"/>
  <c r="AZ114" i="3"/>
  <c r="BD114" i="3"/>
  <c r="BH114" i="3"/>
  <c r="M114" i="3"/>
  <c r="Q114" i="3"/>
  <c r="U114" i="3"/>
  <c r="Y114" i="3"/>
  <c r="AC114" i="3"/>
  <c r="AG114" i="3"/>
  <c r="AK114" i="3"/>
  <c r="AO114" i="3"/>
  <c r="AS114" i="3"/>
  <c r="AW114" i="3"/>
  <c r="BA114" i="3"/>
  <c r="BE114" i="3"/>
  <c r="BI114" i="3"/>
  <c r="N114" i="3"/>
  <c r="R114" i="3"/>
  <c r="V114" i="3"/>
  <c r="Z114" i="3"/>
  <c r="AD114" i="3"/>
  <c r="AH114" i="3"/>
  <c r="AL114" i="3"/>
  <c r="AP114" i="3"/>
  <c r="AT114" i="3"/>
  <c r="AX114" i="3"/>
  <c r="BB114" i="3"/>
  <c r="BF114" i="3"/>
  <c r="O114" i="3"/>
  <c r="S114" i="3"/>
  <c r="W114" i="3"/>
  <c r="AA114" i="3"/>
  <c r="AE114" i="3"/>
  <c r="AI114" i="3"/>
  <c r="AM114" i="3"/>
  <c r="AQ114" i="3"/>
  <c r="AU114" i="3"/>
  <c r="AY114" i="3"/>
  <c r="BC114" i="3"/>
  <c r="BG114" i="3"/>
  <c r="O130" i="3"/>
  <c r="S130" i="3"/>
  <c r="W130" i="3"/>
  <c r="M130" i="3"/>
  <c r="Q130" i="3"/>
  <c r="U130" i="3"/>
  <c r="Y130" i="3"/>
  <c r="P130" i="3"/>
  <c r="X130" i="3"/>
  <c r="AC130" i="3"/>
  <c r="AG130" i="3"/>
  <c r="AK130" i="3"/>
  <c r="AO130" i="3"/>
  <c r="AS130" i="3"/>
  <c r="AW130" i="3"/>
  <c r="BA130" i="3"/>
  <c r="BE130" i="3"/>
  <c r="BI130" i="3"/>
  <c r="R130" i="3"/>
  <c r="Z130" i="3"/>
  <c r="AD130" i="3"/>
  <c r="AH130" i="3"/>
  <c r="AL130" i="3"/>
  <c r="AP130" i="3"/>
  <c r="AT130" i="3"/>
  <c r="AX130" i="3"/>
  <c r="BB130" i="3"/>
  <c r="BF130" i="3"/>
  <c r="T130" i="3"/>
  <c r="AA130" i="3"/>
  <c r="AE130" i="3"/>
  <c r="AI130" i="3"/>
  <c r="AM130" i="3"/>
  <c r="AQ130" i="3"/>
  <c r="AU130" i="3"/>
  <c r="AY130" i="3"/>
  <c r="BC130" i="3"/>
  <c r="BG130" i="3"/>
  <c r="N130" i="3"/>
  <c r="V130" i="3"/>
  <c r="AB130" i="3"/>
  <c r="AF130" i="3"/>
  <c r="AJ130" i="3"/>
  <c r="AN130" i="3"/>
  <c r="AR130" i="3"/>
  <c r="AV130" i="3"/>
  <c r="AZ130" i="3"/>
  <c r="BD130" i="3"/>
  <c r="BH130" i="3"/>
  <c r="P146" i="3"/>
  <c r="T146" i="3"/>
  <c r="X146" i="3"/>
  <c r="AB146" i="3"/>
  <c r="AF146" i="3"/>
  <c r="AJ146" i="3"/>
  <c r="AN146" i="3"/>
  <c r="AR146" i="3"/>
  <c r="AV146" i="3"/>
  <c r="AZ146" i="3"/>
  <c r="BD146" i="3"/>
  <c r="BH146" i="3"/>
  <c r="M146" i="3"/>
  <c r="Q146" i="3"/>
  <c r="U146" i="3"/>
  <c r="Y146" i="3"/>
  <c r="AC146" i="3"/>
  <c r="AG146" i="3"/>
  <c r="AK146" i="3"/>
  <c r="AO146" i="3"/>
  <c r="AS146" i="3"/>
  <c r="AW146" i="3"/>
  <c r="BA146" i="3"/>
  <c r="BE146" i="3"/>
  <c r="BI146" i="3"/>
  <c r="N146" i="3"/>
  <c r="R146" i="3"/>
  <c r="V146" i="3"/>
  <c r="Z146" i="3"/>
  <c r="AD146" i="3"/>
  <c r="AH146" i="3"/>
  <c r="AL146" i="3"/>
  <c r="AP146" i="3"/>
  <c r="AT146" i="3"/>
  <c r="AX146" i="3"/>
  <c r="BB146" i="3"/>
  <c r="BF146" i="3"/>
  <c r="O146" i="3"/>
  <c r="S146" i="3"/>
  <c r="W146" i="3"/>
  <c r="AA146" i="3"/>
  <c r="AE146" i="3"/>
  <c r="AI146" i="3"/>
  <c r="AM146" i="3"/>
  <c r="AQ146" i="3"/>
  <c r="AU146" i="3"/>
  <c r="AY146" i="3"/>
  <c r="BC146" i="3"/>
  <c r="BG146" i="3"/>
  <c r="P162" i="3"/>
  <c r="T162" i="3"/>
  <c r="X162" i="3"/>
  <c r="AB162" i="3"/>
  <c r="AF162" i="3"/>
  <c r="AJ162" i="3"/>
  <c r="AN162" i="3"/>
  <c r="AR162" i="3"/>
  <c r="AV162" i="3"/>
  <c r="AZ162" i="3"/>
  <c r="BD162" i="3"/>
  <c r="BH162" i="3"/>
  <c r="M162" i="3"/>
  <c r="Q162" i="3"/>
  <c r="U162" i="3"/>
  <c r="Y162" i="3"/>
  <c r="AC162" i="3"/>
  <c r="AG162" i="3"/>
  <c r="AK162" i="3"/>
  <c r="AO162" i="3"/>
  <c r="AS162" i="3"/>
  <c r="AW162" i="3"/>
  <c r="BA162" i="3"/>
  <c r="BE162" i="3"/>
  <c r="BI162" i="3"/>
  <c r="N162" i="3"/>
  <c r="R162" i="3"/>
  <c r="V162" i="3"/>
  <c r="Z162" i="3"/>
  <c r="AD162" i="3"/>
  <c r="AH162" i="3"/>
  <c r="AL162" i="3"/>
  <c r="AP162" i="3"/>
  <c r="AT162" i="3"/>
  <c r="AX162" i="3"/>
  <c r="BB162" i="3"/>
  <c r="BF162" i="3"/>
  <c r="O162" i="3"/>
  <c r="S162" i="3"/>
  <c r="W162" i="3"/>
  <c r="AA162" i="3"/>
  <c r="AE162" i="3"/>
  <c r="AI162" i="3"/>
  <c r="AM162" i="3"/>
  <c r="AQ162" i="3"/>
  <c r="AU162" i="3"/>
  <c r="AY162" i="3"/>
  <c r="BC162" i="3"/>
  <c r="BG162" i="3"/>
  <c r="BB197" i="3"/>
  <c r="AL197" i="3"/>
  <c r="V197" i="3"/>
  <c r="BE197" i="3"/>
  <c r="AO197" i="3"/>
  <c r="Y197" i="3"/>
  <c r="BH197" i="3"/>
  <c r="AR197" i="3"/>
  <c r="AB197" i="3"/>
  <c r="BG197" i="3"/>
  <c r="AQ197" i="3"/>
  <c r="BI264" i="3"/>
  <c r="AS264" i="3"/>
  <c r="AC264" i="3"/>
  <c r="M264" i="3"/>
  <c r="AV264" i="3"/>
  <c r="AF264" i="3"/>
  <c r="P264" i="3"/>
  <c r="AU264" i="3"/>
  <c r="AE264" i="3"/>
  <c r="O264" i="3"/>
  <c r="AT264" i="3"/>
  <c r="AD264" i="3"/>
  <c r="BD261" i="3"/>
  <c r="AN261" i="3"/>
  <c r="X261" i="3"/>
  <c r="BC261" i="3"/>
  <c r="AM261" i="3"/>
  <c r="W261" i="3"/>
  <c r="BB261" i="3"/>
  <c r="AL261" i="3"/>
  <c r="V261" i="3"/>
  <c r="BE261" i="3"/>
  <c r="AO261" i="3"/>
  <c r="K99" i="3"/>
  <c r="K67" i="3"/>
  <c r="K66" i="3"/>
  <c r="K37" i="3"/>
  <c r="AJ37" i="3" s="1"/>
  <c r="K36" i="3"/>
  <c r="K35" i="3"/>
  <c r="K34" i="3"/>
  <c r="L97" i="3"/>
  <c r="L93" i="3"/>
  <c r="L89" i="3"/>
  <c r="K83" i="3"/>
  <c r="L65" i="3"/>
  <c r="L61" i="3"/>
  <c r="L57" i="3"/>
  <c r="K53" i="3"/>
  <c r="AB53" i="3" s="1"/>
  <c r="L52" i="3"/>
  <c r="K52" i="3"/>
  <c r="N52" i="3" s="1"/>
  <c r="K51" i="3"/>
  <c r="K50" i="3"/>
  <c r="L33" i="3"/>
  <c r="L29" i="3"/>
  <c r="L25" i="3"/>
  <c r="K21" i="3"/>
  <c r="N21" i="3" s="1"/>
  <c r="K20" i="3"/>
  <c r="K19" i="3"/>
  <c r="K18" i="3"/>
  <c r="T17" i="3"/>
  <c r="BD17" i="3"/>
  <c r="AV17" i="3"/>
  <c r="AN17" i="3"/>
  <c r="AF17" i="3"/>
  <c r="X17" i="3"/>
  <c r="P17" i="3"/>
  <c r="K14" i="3"/>
  <c r="K12" i="3"/>
  <c r="K10" i="3"/>
  <c r="K91" i="3"/>
  <c r="K75" i="3"/>
  <c r="K61" i="3"/>
  <c r="K60" i="3"/>
  <c r="K59" i="3"/>
  <c r="K58" i="3"/>
  <c r="K45" i="3"/>
  <c r="T45" i="3" s="1"/>
  <c r="L44" i="3"/>
  <c r="K44" i="3"/>
  <c r="K43" i="3"/>
  <c r="K42" i="3"/>
  <c r="K29" i="3"/>
  <c r="R29" i="3" s="1"/>
  <c r="K28" i="3"/>
  <c r="K27" i="3"/>
  <c r="K26" i="3"/>
  <c r="BH17" i="3"/>
  <c r="AZ17" i="3"/>
  <c r="AR17" i="3"/>
  <c r="AJ17" i="3"/>
  <c r="AB17" i="3"/>
  <c r="L13" i="3"/>
  <c r="N13" i="3" s="1"/>
  <c r="L9" i="3"/>
  <c r="N9" i="3" s="1"/>
  <c r="L95" i="3"/>
  <c r="L94" i="3"/>
  <c r="L88" i="3"/>
  <c r="L87" i="3"/>
  <c r="L86" i="3"/>
  <c r="L80" i="3"/>
  <c r="L79" i="3"/>
  <c r="L78" i="3"/>
  <c r="L72" i="3"/>
  <c r="L71" i="3"/>
  <c r="L70" i="3"/>
  <c r="O61" i="3"/>
  <c r="AK61" i="3"/>
  <c r="BC61" i="3"/>
  <c r="AF61" i="3"/>
  <c r="L47" i="3"/>
  <c r="L46" i="3"/>
  <c r="P45" i="3"/>
  <c r="R45" i="3"/>
  <c r="X45" i="3"/>
  <c r="Z45" i="3"/>
  <c r="AF45" i="3"/>
  <c r="AH45" i="3"/>
  <c r="AN45" i="3"/>
  <c r="AP45" i="3"/>
  <c r="AV45" i="3"/>
  <c r="AX45" i="3"/>
  <c r="BD45" i="3"/>
  <c r="BF45" i="3"/>
  <c r="S45" i="3"/>
  <c r="W45" i="3"/>
  <c r="AI45" i="3"/>
  <c r="AM45" i="3"/>
  <c r="AY45" i="3"/>
  <c r="BC45" i="3"/>
  <c r="Y45" i="3"/>
  <c r="AG45" i="3"/>
  <c r="BE45" i="3"/>
  <c r="M45" i="3"/>
  <c r="BI45" i="3"/>
  <c r="V44" i="3"/>
  <c r="AL44" i="3"/>
  <c r="BB44" i="3"/>
  <c r="AC44" i="3"/>
  <c r="BI44" i="3"/>
  <c r="AE44" i="3"/>
  <c r="L32" i="3"/>
  <c r="L31" i="3"/>
  <c r="L30" i="3"/>
  <c r="T29" i="3"/>
  <c r="AJ29" i="3"/>
  <c r="AZ29" i="3"/>
  <c r="BH29" i="3"/>
  <c r="Y29" i="3"/>
  <c r="AO29" i="3"/>
  <c r="BE29" i="3"/>
  <c r="W29" i="3"/>
  <c r="AM29" i="3"/>
  <c r="BC29" i="3"/>
  <c r="AP61" i="3"/>
  <c r="BA45" i="3"/>
  <c r="L16" i="3"/>
  <c r="L15" i="3"/>
  <c r="L11" i="3"/>
  <c r="O11" i="3" s="1"/>
  <c r="L104" i="3"/>
  <c r="L103" i="3"/>
  <c r="L102" i="3"/>
  <c r="L96" i="3"/>
  <c r="L63" i="3"/>
  <c r="L62" i="3"/>
  <c r="K16" i="3"/>
  <c r="K15" i="3"/>
  <c r="L14" i="3"/>
  <c r="N14" i="3" s="1"/>
  <c r="L12" i="3"/>
  <c r="O12" i="3" s="1"/>
  <c r="L10" i="3"/>
  <c r="N10" i="3" s="1"/>
  <c r="K104" i="3"/>
  <c r="K103" i="3"/>
  <c r="L100" i="3"/>
  <c r="L99" i="3"/>
  <c r="BC99" i="3" s="1"/>
  <c r="L98" i="3"/>
  <c r="K95" i="3"/>
  <c r="L92" i="3"/>
  <c r="L91" i="3"/>
  <c r="O91" i="3" s="1"/>
  <c r="L90" i="3"/>
  <c r="K87" i="3"/>
  <c r="L84" i="3"/>
  <c r="L83" i="3"/>
  <c r="O83" i="3" s="1"/>
  <c r="L82" i="3"/>
  <c r="K79" i="3"/>
  <c r="L76" i="3"/>
  <c r="L75" i="3"/>
  <c r="P75" i="3" s="1"/>
  <c r="L74" i="3"/>
  <c r="K71" i="3"/>
  <c r="L67" i="3"/>
  <c r="M67" i="3" s="1"/>
  <c r="L66" i="3"/>
  <c r="P66" i="3" s="1"/>
  <c r="L64" i="3"/>
  <c r="K63" i="3"/>
  <c r="K62" i="3"/>
  <c r="L60" i="3"/>
  <c r="M60" i="3" s="1"/>
  <c r="L59" i="3"/>
  <c r="P59" i="3" s="1"/>
  <c r="L58" i="3"/>
  <c r="O58" i="3" s="1"/>
  <c r="L55" i="3"/>
  <c r="L54" i="3"/>
  <c r="S53" i="3"/>
  <c r="AA53" i="3"/>
  <c r="AI53" i="3"/>
  <c r="AQ53" i="3"/>
  <c r="AY53" i="3"/>
  <c r="BG53" i="3"/>
  <c r="V53" i="3"/>
  <c r="AL53" i="3"/>
  <c r="BB53" i="3"/>
  <c r="AF53" i="3"/>
  <c r="M52" i="3"/>
  <c r="Q52" i="3"/>
  <c r="U52" i="3"/>
  <c r="Y52" i="3"/>
  <c r="AC52" i="3"/>
  <c r="AG52" i="3"/>
  <c r="AK52" i="3"/>
  <c r="AO52" i="3"/>
  <c r="AS52" i="3"/>
  <c r="AW52" i="3"/>
  <c r="BA52" i="3"/>
  <c r="BE52" i="3"/>
  <c r="BI52" i="3"/>
  <c r="T52" i="3"/>
  <c r="AB52" i="3"/>
  <c r="AJ52" i="3"/>
  <c r="AR52" i="3"/>
  <c r="AZ52" i="3"/>
  <c r="BH52" i="3"/>
  <c r="Z52" i="3"/>
  <c r="AP52" i="3"/>
  <c r="BF52" i="3"/>
  <c r="L40" i="3"/>
  <c r="L39" i="3"/>
  <c r="L38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AQ37" i="3"/>
  <c r="AS37" i="3"/>
  <c r="AU37" i="3"/>
  <c r="AW37" i="3"/>
  <c r="AY37" i="3"/>
  <c r="BA37" i="3"/>
  <c r="BC37" i="3"/>
  <c r="BE37" i="3"/>
  <c r="BG37" i="3"/>
  <c r="BI37" i="3"/>
  <c r="N37" i="3"/>
  <c r="R37" i="3"/>
  <c r="V37" i="3"/>
  <c r="Z37" i="3"/>
  <c r="AD37" i="3"/>
  <c r="AH37" i="3"/>
  <c r="AL37" i="3"/>
  <c r="AP37" i="3"/>
  <c r="AT37" i="3"/>
  <c r="AX37" i="3"/>
  <c r="BB37" i="3"/>
  <c r="BF37" i="3"/>
  <c r="P37" i="3"/>
  <c r="X37" i="3"/>
  <c r="AF37" i="3"/>
  <c r="AN37" i="3"/>
  <c r="AV37" i="3"/>
  <c r="BD37" i="3"/>
  <c r="AB37" i="3"/>
  <c r="AR37" i="3"/>
  <c r="BH37" i="3"/>
  <c r="L24" i="3"/>
  <c r="L23" i="3"/>
  <c r="L22" i="3"/>
  <c r="P21" i="3"/>
  <c r="T21" i="3"/>
  <c r="X21" i="3"/>
  <c r="AB21" i="3"/>
  <c r="M21" i="3"/>
  <c r="Q21" i="3"/>
  <c r="U21" i="3"/>
  <c r="Y21" i="3"/>
  <c r="AC21" i="3"/>
  <c r="AG21" i="3"/>
  <c r="AK21" i="3"/>
  <c r="AO21" i="3"/>
  <c r="AS21" i="3"/>
  <c r="AW21" i="3"/>
  <c r="BA21" i="3"/>
  <c r="BE21" i="3"/>
  <c r="BI21" i="3"/>
  <c r="AJ21" i="3"/>
  <c r="AR21" i="3"/>
  <c r="AZ21" i="3"/>
  <c r="BH21" i="3"/>
  <c r="AP21" i="3"/>
  <c r="BF21" i="3"/>
  <c r="BB21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BF17" i="3"/>
  <c r="BB17" i="3"/>
  <c r="AX17" i="3"/>
  <c r="AT17" i="3"/>
  <c r="AP17" i="3"/>
  <c r="AL17" i="3"/>
  <c r="AH17" i="3"/>
  <c r="AD17" i="3"/>
  <c r="Z17" i="3"/>
  <c r="V17" i="3"/>
  <c r="R17" i="3"/>
  <c r="N17" i="3"/>
  <c r="AG99" i="3"/>
  <c r="AZ91" i="3"/>
  <c r="T91" i="3"/>
  <c r="AJ83" i="3"/>
  <c r="BA75" i="3"/>
  <c r="M75" i="3"/>
  <c r="AP67" i="3"/>
  <c r="AH67" i="3"/>
  <c r="U66" i="3"/>
  <c r="AT61" i="3"/>
  <c r="AD61" i="3"/>
  <c r="N61" i="3"/>
  <c r="X60" i="3"/>
  <c r="BE59" i="3"/>
  <c r="AW59" i="3"/>
  <c r="AO59" i="3"/>
  <c r="AG59" i="3"/>
  <c r="Y59" i="3"/>
  <c r="Q59" i="3"/>
  <c r="AZ58" i="3"/>
  <c r="AJ58" i="3"/>
  <c r="T58" i="3"/>
  <c r="AJ53" i="3"/>
  <c r="BB52" i="3"/>
  <c r="V52" i="3"/>
  <c r="AK45" i="3"/>
  <c r="AZ37" i="3"/>
  <c r="T37" i="3"/>
  <c r="K57" i="3"/>
  <c r="L56" i="3"/>
  <c r="K56" i="3"/>
  <c r="K55" i="3"/>
  <c r="K54" i="3"/>
  <c r="L51" i="3"/>
  <c r="L50" i="3"/>
  <c r="Z50" i="3" s="1"/>
  <c r="K49" i="3"/>
  <c r="L48" i="3"/>
  <c r="K48" i="3"/>
  <c r="K47" i="3"/>
  <c r="K46" i="3"/>
  <c r="L43" i="3"/>
  <c r="M43" i="3" s="1"/>
  <c r="L42" i="3"/>
  <c r="K41" i="3"/>
  <c r="K40" i="3"/>
  <c r="K39" i="3"/>
  <c r="K38" i="3"/>
  <c r="L36" i="3"/>
  <c r="L35" i="3"/>
  <c r="L34" i="3"/>
  <c r="BF34" i="3" s="1"/>
  <c r="K33" i="3"/>
  <c r="K32" i="3"/>
  <c r="K31" i="3"/>
  <c r="K30" i="3"/>
  <c r="L28" i="3"/>
  <c r="L27" i="3"/>
  <c r="O27" i="3" s="1"/>
  <c r="L26" i="3"/>
  <c r="K25" i="3"/>
  <c r="K24" i="3"/>
  <c r="K23" i="3"/>
  <c r="K22" i="3"/>
  <c r="L20" i="3"/>
  <c r="P20" i="3" s="1"/>
  <c r="L19" i="3"/>
  <c r="L18" i="3"/>
  <c r="M18" i="3" s="1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101" i="3"/>
  <c r="K102" i="3"/>
  <c r="K98" i="3"/>
  <c r="K94" i="3"/>
  <c r="K90" i="3"/>
  <c r="K86" i="3"/>
  <c r="K82" i="3"/>
  <c r="K78" i="3"/>
  <c r="K74" i="3"/>
  <c r="K70" i="3"/>
  <c r="T44" i="3" l="1"/>
  <c r="BH58" i="3"/>
  <c r="BD60" i="3"/>
  <c r="AK75" i="3"/>
  <c r="BK265" i="3"/>
  <c r="BJ200" i="3"/>
  <c r="BN119" i="3"/>
  <c r="BJ119" i="3"/>
  <c r="BM119" i="3"/>
  <c r="BK119" i="3"/>
  <c r="W61" i="3"/>
  <c r="AZ83" i="3"/>
  <c r="BA66" i="3"/>
  <c r="AW99" i="3"/>
  <c r="BN167" i="3"/>
  <c r="BL167" i="3"/>
  <c r="BM135" i="3"/>
  <c r="BK135" i="3"/>
  <c r="BL135" i="3"/>
  <c r="BN135" i="3"/>
  <c r="BJ135" i="3"/>
  <c r="BL200" i="3"/>
  <c r="BN200" i="3"/>
  <c r="BL119" i="3"/>
  <c r="BJ167" i="3"/>
  <c r="AL52" i="3"/>
  <c r="T53" i="3"/>
  <c r="AZ53" i="3"/>
  <c r="AB58" i="3"/>
  <c r="AR58" i="3"/>
  <c r="V61" i="3"/>
  <c r="AL61" i="3"/>
  <c r="BB61" i="3"/>
  <c r="T83" i="3"/>
  <c r="AJ91" i="3"/>
  <c r="Q9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X52" i="3"/>
  <c r="AH52" i="3"/>
  <c r="R52" i="3"/>
  <c r="BD52" i="3"/>
  <c r="AV52" i="3"/>
  <c r="AN52" i="3"/>
  <c r="AF52" i="3"/>
  <c r="X52" i="3"/>
  <c r="P52" i="3"/>
  <c r="BG52" i="3"/>
  <c r="BC52" i="3"/>
  <c r="AY52" i="3"/>
  <c r="AU52" i="3"/>
  <c r="AQ52" i="3"/>
  <c r="AM52" i="3"/>
  <c r="AI52" i="3"/>
  <c r="AE52" i="3"/>
  <c r="AA52" i="3"/>
  <c r="W52" i="3"/>
  <c r="S52" i="3"/>
  <c r="O52" i="3"/>
  <c r="BD53" i="3"/>
  <c r="X53" i="3"/>
  <c r="AX53" i="3"/>
  <c r="AH53" i="3"/>
  <c r="R53" i="3"/>
  <c r="BE53" i="3"/>
  <c r="AW53" i="3"/>
  <c r="AO53" i="3"/>
  <c r="AG53" i="3"/>
  <c r="Y53" i="3"/>
  <c r="Q53" i="3"/>
  <c r="R61" i="3"/>
  <c r="AX61" i="3"/>
  <c r="AY29" i="3"/>
  <c r="AI29" i="3"/>
  <c r="S29" i="3"/>
  <c r="BA29" i="3"/>
  <c r="AK29" i="3"/>
  <c r="U29" i="3"/>
  <c r="BF29" i="3"/>
  <c r="AR29" i="3"/>
  <c r="AB29" i="3"/>
  <c r="AQ44" i="3"/>
  <c r="AS44" i="3"/>
  <c r="M44" i="3"/>
  <c r="AT44" i="3"/>
  <c r="AD44" i="3"/>
  <c r="N44" i="3"/>
  <c r="AV61" i="3"/>
  <c r="P61" i="3"/>
  <c r="AU61" i="3"/>
  <c r="AT52" i="3"/>
  <c r="BJ111" i="3"/>
  <c r="BL111" i="3"/>
  <c r="BK111" i="3"/>
  <c r="BL263" i="3"/>
  <c r="BL265" i="3"/>
  <c r="BJ265" i="3"/>
  <c r="BM111" i="3"/>
  <c r="U61" i="3"/>
  <c r="BL264" i="3"/>
  <c r="BN21" i="3"/>
  <c r="BM126" i="3"/>
  <c r="BN233" i="3"/>
  <c r="BK186" i="3"/>
  <c r="BJ37" i="3"/>
  <c r="BH61" i="3"/>
  <c r="AR61" i="3"/>
  <c r="AB61" i="3"/>
  <c r="BI61" i="3"/>
  <c r="BA61" i="3"/>
  <c r="AM61" i="3"/>
  <c r="AE61" i="3"/>
  <c r="Q61" i="3"/>
  <c r="AR53" i="3"/>
  <c r="BN140" i="3"/>
  <c r="BK267" i="3"/>
  <c r="BL258" i="3"/>
  <c r="BJ21" i="3"/>
  <c r="BL52" i="3"/>
  <c r="BN52" i="3"/>
  <c r="BM266" i="3"/>
  <c r="BN108" i="3"/>
  <c r="BK153" i="3"/>
  <c r="BL124" i="3"/>
  <c r="BK37" i="3"/>
  <c r="BN37" i="3"/>
  <c r="AS61" i="3"/>
  <c r="AC61" i="3"/>
  <c r="M61" i="3"/>
  <c r="BN61" i="3" s="1"/>
  <c r="BJ204" i="3"/>
  <c r="BJ264" i="3"/>
  <c r="AV60" i="3"/>
  <c r="BN190" i="3"/>
  <c r="BL185" i="3"/>
  <c r="BJ133" i="3"/>
  <c r="AF60" i="3"/>
  <c r="AC66" i="3"/>
  <c r="U75" i="3"/>
  <c r="BE75" i="3"/>
  <c r="BD83" i="3"/>
  <c r="BD91" i="3"/>
  <c r="U99" i="3"/>
  <c r="BA99" i="3"/>
  <c r="BK21" i="3"/>
  <c r="BM37" i="3"/>
  <c r="W44" i="3"/>
  <c r="AN60" i="3"/>
  <c r="AK66" i="3"/>
  <c r="R67" i="3"/>
  <c r="AX67" i="3"/>
  <c r="AC75" i="3"/>
  <c r="AS75" i="3"/>
  <c r="BI75" i="3"/>
  <c r="AB83" i="3"/>
  <c r="AR83" i="3"/>
  <c r="BH83" i="3"/>
  <c r="AB91" i="3"/>
  <c r="AR91" i="3"/>
  <c r="BH91" i="3"/>
  <c r="Y99" i="3"/>
  <c r="AO99" i="3"/>
  <c r="BE99" i="3"/>
  <c r="AV53" i="3"/>
  <c r="P53" i="3"/>
  <c r="AT53" i="3"/>
  <c r="AD53" i="3"/>
  <c r="N53" i="3"/>
  <c r="BC53" i="3"/>
  <c r="AU53" i="3"/>
  <c r="AM53" i="3"/>
  <c r="AE53" i="3"/>
  <c r="W53" i="3"/>
  <c r="O53" i="3"/>
  <c r="AM44" i="3"/>
  <c r="Z61" i="3"/>
  <c r="BF61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44" i="3"/>
  <c r="AA44" i="3"/>
  <c r="BA44" i="3"/>
  <c r="AK44" i="3"/>
  <c r="U44" i="3"/>
  <c r="BF44" i="3"/>
  <c r="AX44" i="3"/>
  <c r="AP44" i="3"/>
  <c r="AH44" i="3"/>
  <c r="Z44" i="3"/>
  <c r="R44" i="3"/>
  <c r="AS45" i="3"/>
  <c r="AW45" i="3"/>
  <c r="Q45" i="3"/>
  <c r="AU45" i="3"/>
  <c r="AE45" i="3"/>
  <c r="O45" i="3"/>
  <c r="BB45" i="3"/>
  <c r="AT45" i="3"/>
  <c r="AL45" i="3"/>
  <c r="AD45" i="3"/>
  <c r="V45" i="3"/>
  <c r="N45" i="3"/>
  <c r="BD61" i="3"/>
  <c r="AN61" i="3"/>
  <c r="X61" i="3"/>
  <c r="BG61" i="3"/>
  <c r="AY61" i="3"/>
  <c r="AQ61" i="3"/>
  <c r="AI61" i="3"/>
  <c r="AA61" i="3"/>
  <c r="S61" i="3"/>
  <c r="BK264" i="3"/>
  <c r="BN264" i="3"/>
  <c r="BK146" i="3"/>
  <c r="BM130" i="3"/>
  <c r="BM114" i="3"/>
  <c r="BK257" i="3"/>
  <c r="BN257" i="3"/>
  <c r="BN270" i="3"/>
  <c r="BK270" i="3"/>
  <c r="BJ270" i="3"/>
  <c r="BM185" i="3"/>
  <c r="BN133" i="3"/>
  <c r="BK133" i="3"/>
  <c r="BJ126" i="3"/>
  <c r="BN124" i="3"/>
  <c r="BK124" i="3"/>
  <c r="BM267" i="3"/>
  <c r="BL163" i="3"/>
  <c r="BK163" i="3"/>
  <c r="BN163" i="3"/>
  <c r="BM154" i="3"/>
  <c r="BJ136" i="3"/>
  <c r="BK136" i="3"/>
  <c r="BN136" i="3"/>
  <c r="BL107" i="3"/>
  <c r="BJ107" i="3"/>
  <c r="BM107" i="3"/>
  <c r="BM269" i="3"/>
  <c r="BN226" i="3"/>
  <c r="BK226" i="3"/>
  <c r="BL222" i="3"/>
  <c r="BJ222" i="3"/>
  <c r="BM218" i="3"/>
  <c r="BN210" i="3"/>
  <c r="BK210" i="3"/>
  <c r="BL206" i="3"/>
  <c r="BJ206" i="3"/>
  <c r="BK238" i="3"/>
  <c r="BN234" i="3"/>
  <c r="BL234" i="3"/>
  <c r="BJ234" i="3"/>
  <c r="BM190" i="3"/>
  <c r="BK174" i="3"/>
  <c r="BK183" i="3"/>
  <c r="BN183" i="3"/>
  <c r="BL183" i="3"/>
  <c r="BJ183" i="3"/>
  <c r="BL188" i="3"/>
  <c r="BM172" i="3"/>
  <c r="BK197" i="3"/>
  <c r="BN197" i="3"/>
  <c r="BN144" i="3"/>
  <c r="BK144" i="3"/>
  <c r="BJ128" i="3"/>
  <c r="BM128" i="3"/>
  <c r="BM112" i="3"/>
  <c r="BN266" i="3"/>
  <c r="BL266" i="3"/>
  <c r="BJ231" i="3"/>
  <c r="BL231" i="3"/>
  <c r="BM227" i="3"/>
  <c r="BK215" i="3"/>
  <c r="BN215" i="3"/>
  <c r="BL215" i="3"/>
  <c r="BJ211" i="3"/>
  <c r="BM211" i="3"/>
  <c r="BK199" i="3"/>
  <c r="BN199" i="3"/>
  <c r="BN158" i="3"/>
  <c r="BK158" i="3"/>
  <c r="BM142" i="3"/>
  <c r="BK140" i="3"/>
  <c r="BM133" i="3"/>
  <c r="BM170" i="3"/>
  <c r="BK152" i="3"/>
  <c r="BN152" i="3"/>
  <c r="BL152" i="3"/>
  <c r="BJ152" i="3"/>
  <c r="BM115" i="3"/>
  <c r="BM254" i="3"/>
  <c r="BJ253" i="3"/>
  <c r="BM249" i="3"/>
  <c r="BK241" i="3"/>
  <c r="BN241" i="3"/>
  <c r="BJ237" i="3"/>
  <c r="BM237" i="3"/>
  <c r="BK233" i="3"/>
  <c r="BM195" i="3"/>
  <c r="BM179" i="3"/>
  <c r="BL267" i="3"/>
  <c r="BJ171" i="3"/>
  <c r="BM171" i="3"/>
  <c r="BL123" i="3"/>
  <c r="BJ123" i="3"/>
  <c r="BK110" i="3"/>
  <c r="BN106" i="3"/>
  <c r="BM268" i="3"/>
  <c r="BJ158" i="3"/>
  <c r="BJ140" i="3"/>
  <c r="BM177" i="3"/>
  <c r="BN177" i="3"/>
  <c r="BK177" i="3"/>
  <c r="BK168" i="3"/>
  <c r="BN168" i="3"/>
  <c r="BL168" i="3"/>
  <c r="BJ168" i="3"/>
  <c r="BJ131" i="3"/>
  <c r="BM131" i="3"/>
  <c r="BK109" i="3"/>
  <c r="BN109" i="3"/>
  <c r="BL109" i="3"/>
  <c r="BN105" i="3"/>
  <c r="BL105" i="3"/>
  <c r="BJ105" i="3"/>
  <c r="BN224" i="3"/>
  <c r="BK224" i="3"/>
  <c r="BL224" i="3"/>
  <c r="BJ224" i="3"/>
  <c r="BM216" i="3"/>
  <c r="BN208" i="3"/>
  <c r="BK208" i="3"/>
  <c r="BL208" i="3"/>
  <c r="BJ208" i="3"/>
  <c r="BM169" i="3"/>
  <c r="BL153" i="3"/>
  <c r="BN153" i="3"/>
  <c r="BM137" i="3"/>
  <c r="BM121" i="3"/>
  <c r="BJ266" i="3"/>
  <c r="BL229" i="3"/>
  <c r="BJ229" i="3"/>
  <c r="BM225" i="3"/>
  <c r="BK217" i="3"/>
  <c r="BN217" i="3"/>
  <c r="BL213" i="3"/>
  <c r="BJ213" i="3"/>
  <c r="BM209" i="3"/>
  <c r="BN201" i="3"/>
  <c r="BK201" i="3"/>
  <c r="BL201" i="3"/>
  <c r="BJ201" i="3"/>
  <c r="BN165" i="3"/>
  <c r="BL165" i="3"/>
  <c r="BJ156" i="3"/>
  <c r="BN156" i="3"/>
  <c r="BL133" i="3"/>
  <c r="BN126" i="3"/>
  <c r="BK126" i="3"/>
  <c r="BM147" i="3"/>
  <c r="BK120" i="3"/>
  <c r="BN120" i="3"/>
  <c r="BL120" i="3"/>
  <c r="BJ120" i="3"/>
  <c r="BL256" i="3"/>
  <c r="BJ256" i="3"/>
  <c r="BM252" i="3"/>
  <c r="BL248" i="3"/>
  <c r="BJ248" i="3"/>
  <c r="BM244" i="3"/>
  <c r="BK236" i="3"/>
  <c r="BM260" i="3"/>
  <c r="BK182" i="3"/>
  <c r="BK191" i="3"/>
  <c r="BN191" i="3"/>
  <c r="BL191" i="3"/>
  <c r="BJ191" i="3"/>
  <c r="BL196" i="3"/>
  <c r="BJ196" i="3"/>
  <c r="BM180" i="3"/>
  <c r="BN251" i="3"/>
  <c r="BK251" i="3"/>
  <c r="BL247" i="3"/>
  <c r="BJ247" i="3"/>
  <c r="BM243" i="3"/>
  <c r="BM235" i="3"/>
  <c r="BK235" i="3"/>
  <c r="BN235" i="3"/>
  <c r="BM194" i="3"/>
  <c r="BK187" i="3"/>
  <c r="BN187" i="3"/>
  <c r="BL192" i="3"/>
  <c r="BJ192" i="3"/>
  <c r="BM176" i="3"/>
  <c r="BK266" i="3"/>
  <c r="BI66" i="3"/>
  <c r="AO75" i="3"/>
  <c r="AN83" i="3"/>
  <c r="AN91" i="3"/>
  <c r="BC44" i="3"/>
  <c r="P60" i="3"/>
  <c r="M66" i="3"/>
  <c r="AS66" i="3"/>
  <c r="Z67" i="3"/>
  <c r="BF67" i="3"/>
  <c r="AG75" i="3"/>
  <c r="AW75" i="3"/>
  <c r="P83" i="3"/>
  <c r="AF83" i="3"/>
  <c r="AV83" i="3"/>
  <c r="P91" i="3"/>
  <c r="AF91" i="3"/>
  <c r="AV91" i="3"/>
  <c r="M99" i="3"/>
  <c r="AC99" i="3"/>
  <c r="AS99" i="3"/>
  <c r="BI99" i="3"/>
  <c r="AN53" i="3"/>
  <c r="BF53" i="3"/>
  <c r="AP53" i="3"/>
  <c r="Z53" i="3"/>
  <c r="BI53" i="3"/>
  <c r="BA53" i="3"/>
  <c r="AS53" i="3"/>
  <c r="AK53" i="3"/>
  <c r="AC53" i="3"/>
  <c r="U53" i="3"/>
  <c r="M53" i="3"/>
  <c r="U45" i="3"/>
  <c r="AH61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U44" i="3"/>
  <c r="AY44" i="3"/>
  <c r="S44" i="3"/>
  <c r="AW44" i="3"/>
  <c r="AG44" i="3"/>
  <c r="Q44" i="3"/>
  <c r="BD44" i="3"/>
  <c r="AV44" i="3"/>
  <c r="AN44" i="3"/>
  <c r="AF44" i="3"/>
  <c r="X44" i="3"/>
  <c r="P44" i="3"/>
  <c r="AC45" i="3"/>
  <c r="AO45" i="3"/>
  <c r="BG45" i="3"/>
  <c r="AQ45" i="3"/>
  <c r="AA45" i="3"/>
  <c r="BH45" i="3"/>
  <c r="AZ45" i="3"/>
  <c r="AR45" i="3"/>
  <c r="AJ45" i="3"/>
  <c r="AB45" i="3"/>
  <c r="AZ61" i="3"/>
  <c r="AJ61" i="3"/>
  <c r="T61" i="3"/>
  <c r="BE61" i="3"/>
  <c r="AW61" i="3"/>
  <c r="AO61" i="3"/>
  <c r="AG61" i="3"/>
  <c r="Y61" i="3"/>
  <c r="BH53" i="3"/>
  <c r="BM162" i="3"/>
  <c r="BL130" i="3"/>
  <c r="BL114" i="3"/>
  <c r="BN114" i="3"/>
  <c r="BJ114" i="3"/>
  <c r="BK108" i="3"/>
  <c r="BL270" i="3"/>
  <c r="BL117" i="3"/>
  <c r="BM163" i="3"/>
  <c r="BL154" i="3"/>
  <c r="BJ154" i="3"/>
  <c r="BK107" i="3"/>
  <c r="BN107" i="3"/>
  <c r="BL269" i="3"/>
  <c r="BL230" i="3"/>
  <c r="BM230" i="3"/>
  <c r="BL226" i="3"/>
  <c r="BN222" i="3"/>
  <c r="BK222" i="3"/>
  <c r="BL218" i="3"/>
  <c r="BJ218" i="3"/>
  <c r="BM214" i="3"/>
  <c r="BN206" i="3"/>
  <c r="BK206" i="3"/>
  <c r="BM246" i="3"/>
  <c r="BK234" i="3"/>
  <c r="BL190" i="3"/>
  <c r="BJ190" i="3"/>
  <c r="BM174" i="3"/>
  <c r="BK188" i="3"/>
  <c r="BN188" i="3"/>
  <c r="BL172" i="3"/>
  <c r="BK128" i="3"/>
  <c r="BN128" i="3"/>
  <c r="BL128" i="3"/>
  <c r="BL112" i="3"/>
  <c r="BJ112" i="3"/>
  <c r="BJ267" i="3"/>
  <c r="BN267" i="3"/>
  <c r="BJ257" i="3"/>
  <c r="BN231" i="3"/>
  <c r="BK231" i="3"/>
  <c r="BK227" i="3"/>
  <c r="BN227" i="3"/>
  <c r="BL227" i="3"/>
  <c r="BJ223" i="3"/>
  <c r="BM223" i="3"/>
  <c r="BK211" i="3"/>
  <c r="BN211" i="3"/>
  <c r="BL211" i="3"/>
  <c r="BJ207" i="3"/>
  <c r="BM207" i="3"/>
  <c r="BM203" i="3"/>
  <c r="BM149" i="3"/>
  <c r="BL142" i="3"/>
  <c r="BM124" i="3"/>
  <c r="BL170" i="3"/>
  <c r="BN170" i="3"/>
  <c r="BJ170" i="3"/>
  <c r="BM161" i="3"/>
  <c r="BL115" i="3"/>
  <c r="BJ115" i="3"/>
  <c r="BN254" i="3"/>
  <c r="BK254" i="3"/>
  <c r="BL254" i="3"/>
  <c r="BJ254" i="3"/>
  <c r="BN253" i="3"/>
  <c r="BK253" i="3"/>
  <c r="BL253" i="3"/>
  <c r="BJ249" i="3"/>
  <c r="BM245" i="3"/>
  <c r="BM241" i="3"/>
  <c r="BK237" i="3"/>
  <c r="BN237" i="3"/>
  <c r="BL233" i="3"/>
  <c r="BK195" i="3"/>
  <c r="BN195" i="3"/>
  <c r="BL195" i="3"/>
  <c r="BJ195" i="3"/>
  <c r="BL179" i="3"/>
  <c r="BJ179" i="3"/>
  <c r="BM184" i="3"/>
  <c r="BM197" i="3"/>
  <c r="BN171" i="3"/>
  <c r="BK171" i="3"/>
  <c r="BL171" i="3"/>
  <c r="BJ155" i="3"/>
  <c r="BM155" i="3"/>
  <c r="BK123" i="3"/>
  <c r="BN123" i="3"/>
  <c r="BM257" i="3"/>
  <c r="BM110" i="3"/>
  <c r="BL110" i="3"/>
  <c r="BK106" i="3"/>
  <c r="BK268" i="3"/>
  <c r="BN268" i="3"/>
  <c r="BL268" i="3"/>
  <c r="BJ268" i="3"/>
  <c r="BJ149" i="3"/>
  <c r="BN131" i="3"/>
  <c r="BK131" i="3"/>
  <c r="BL131" i="3"/>
  <c r="BM122" i="3"/>
  <c r="BK105" i="3"/>
  <c r="BN228" i="3"/>
  <c r="BK228" i="3"/>
  <c r="BN220" i="3"/>
  <c r="BK220" i="3"/>
  <c r="BL220" i="3"/>
  <c r="BJ220" i="3"/>
  <c r="BM212" i="3"/>
  <c r="BM189" i="3"/>
  <c r="BN137" i="3"/>
  <c r="BK137" i="3"/>
  <c r="BL137" i="3"/>
  <c r="BJ137" i="3"/>
  <c r="BL121" i="3"/>
  <c r="BJ121" i="3"/>
  <c r="BL257" i="3"/>
  <c r="BK229" i="3"/>
  <c r="BN229" i="3"/>
  <c r="BL225" i="3"/>
  <c r="BJ225" i="3"/>
  <c r="BM221" i="3"/>
  <c r="BK213" i="3"/>
  <c r="BN213" i="3"/>
  <c r="BL209" i="3"/>
  <c r="BJ209" i="3"/>
  <c r="BM205" i="3"/>
  <c r="BJ165" i="3"/>
  <c r="BM117" i="3"/>
  <c r="BK147" i="3"/>
  <c r="BN147" i="3"/>
  <c r="BL147" i="3"/>
  <c r="BJ147" i="3"/>
  <c r="BL138" i="3"/>
  <c r="BN138" i="3"/>
  <c r="BJ138" i="3"/>
  <c r="BM138" i="3"/>
  <c r="BM129" i="3"/>
  <c r="BK256" i="3"/>
  <c r="BN256" i="3"/>
  <c r="BL252" i="3"/>
  <c r="BJ252" i="3"/>
  <c r="BJ262" i="3"/>
  <c r="BN262" i="3"/>
  <c r="BK262" i="3"/>
  <c r="BK248" i="3"/>
  <c r="BN248" i="3"/>
  <c r="BL244" i="3"/>
  <c r="BJ244" i="3"/>
  <c r="BJ240" i="3"/>
  <c r="BM240" i="3"/>
  <c r="BM182" i="3"/>
  <c r="BN196" i="3"/>
  <c r="BK196" i="3"/>
  <c r="BL180" i="3"/>
  <c r="BM255" i="3"/>
  <c r="BK247" i="3"/>
  <c r="BN247" i="3"/>
  <c r="BL243" i="3"/>
  <c r="BJ243" i="3"/>
  <c r="BL239" i="3"/>
  <c r="BJ258" i="3"/>
  <c r="BL194" i="3"/>
  <c r="BJ194" i="3"/>
  <c r="BN192" i="3"/>
  <c r="BK192" i="3"/>
  <c r="BL176" i="3"/>
  <c r="BJ176" i="3"/>
  <c r="BL162" i="3"/>
  <c r="BJ162" i="3"/>
  <c r="BK130" i="3"/>
  <c r="BK114" i="3"/>
  <c r="BM108" i="3"/>
  <c r="BL108" i="3"/>
  <c r="BK185" i="3"/>
  <c r="BN185" i="3"/>
  <c r="BM165" i="3"/>
  <c r="BN154" i="3"/>
  <c r="BK154" i="3"/>
  <c r="BM145" i="3"/>
  <c r="BM136" i="3"/>
  <c r="BN269" i="3"/>
  <c r="BK269" i="3"/>
  <c r="BJ230" i="3"/>
  <c r="BM226" i="3"/>
  <c r="BN218" i="3"/>
  <c r="BK218" i="3"/>
  <c r="BL214" i="3"/>
  <c r="BJ214" i="3"/>
  <c r="BM210" i="3"/>
  <c r="BM204" i="3"/>
  <c r="BL204" i="3"/>
  <c r="BN246" i="3"/>
  <c r="BK246" i="3"/>
  <c r="BL246" i="3"/>
  <c r="BJ246" i="3"/>
  <c r="BK242" i="3"/>
  <c r="BM242" i="3"/>
  <c r="BJ238" i="3"/>
  <c r="BM238" i="3"/>
  <c r="BL174" i="3"/>
  <c r="BJ174" i="3"/>
  <c r="BJ188" i="3"/>
  <c r="BK172" i="3"/>
  <c r="BN172" i="3"/>
  <c r="BL197" i="3"/>
  <c r="BM160" i="3"/>
  <c r="BM144" i="3"/>
  <c r="BK112" i="3"/>
  <c r="BN112" i="3"/>
  <c r="BK223" i="3"/>
  <c r="BN223" i="3"/>
  <c r="BL223" i="3"/>
  <c r="BJ219" i="3"/>
  <c r="BM219" i="3"/>
  <c r="BK207" i="3"/>
  <c r="BN207" i="3"/>
  <c r="BL207" i="3"/>
  <c r="BL203" i="3"/>
  <c r="BJ203" i="3"/>
  <c r="BM199" i="3"/>
  <c r="BJ185" i="3"/>
  <c r="BL158" i="3"/>
  <c r="BL149" i="3"/>
  <c r="BJ142" i="3"/>
  <c r="BJ124" i="3"/>
  <c r="BK170" i="3"/>
  <c r="BJ161" i="3"/>
  <c r="BK115" i="3"/>
  <c r="BN115" i="3"/>
  <c r="BN249" i="3"/>
  <c r="BK249" i="3"/>
  <c r="BL249" i="3"/>
  <c r="BJ245" i="3"/>
  <c r="BL241" i="3"/>
  <c r="BM250" i="3"/>
  <c r="BM186" i="3"/>
  <c r="BN179" i="3"/>
  <c r="BK179" i="3"/>
  <c r="BL184" i="3"/>
  <c r="BJ184" i="3"/>
  <c r="BL261" i="3"/>
  <c r="BJ197" i="3"/>
  <c r="BN155" i="3"/>
  <c r="BK155" i="3"/>
  <c r="BM139" i="3"/>
  <c r="BJ110" i="3"/>
  <c r="BL106" i="3"/>
  <c r="BK165" i="3"/>
  <c r="BM140" i="3"/>
  <c r="BK122" i="3"/>
  <c r="BL122" i="3"/>
  <c r="BN122" i="3"/>
  <c r="BJ122" i="3"/>
  <c r="BM113" i="3"/>
  <c r="BL232" i="3"/>
  <c r="BJ232" i="3"/>
  <c r="BM224" i="3"/>
  <c r="BN216" i="3"/>
  <c r="BK216" i="3"/>
  <c r="BL216" i="3"/>
  <c r="BJ216" i="3"/>
  <c r="BM208" i="3"/>
  <c r="BM261" i="3"/>
  <c r="BK189" i="3"/>
  <c r="BN189" i="3"/>
  <c r="BL189" i="3"/>
  <c r="BJ189" i="3"/>
  <c r="BJ169" i="3"/>
  <c r="BM153" i="3"/>
  <c r="BN121" i="3"/>
  <c r="BK121" i="3"/>
  <c r="BN225" i="3"/>
  <c r="BK225" i="3"/>
  <c r="BL221" i="3"/>
  <c r="BJ221" i="3"/>
  <c r="BM217" i="3"/>
  <c r="BK209" i="3"/>
  <c r="BN209" i="3"/>
  <c r="BL205" i="3"/>
  <c r="BJ205" i="3"/>
  <c r="BL126" i="3"/>
  <c r="BK138" i="3"/>
  <c r="BL129" i="3"/>
  <c r="BJ129" i="3"/>
  <c r="BN252" i="3"/>
  <c r="BK252" i="3"/>
  <c r="BM262" i="3"/>
  <c r="BL262" i="3"/>
  <c r="BN244" i="3"/>
  <c r="BK244" i="3"/>
  <c r="BN240" i="3"/>
  <c r="BL240" i="3"/>
  <c r="BJ236" i="3"/>
  <c r="BM236" i="3"/>
  <c r="BN260" i="3"/>
  <c r="BK260" i="3"/>
  <c r="BJ260" i="3"/>
  <c r="BL182" i="3"/>
  <c r="BJ182" i="3"/>
  <c r="BK180" i="3"/>
  <c r="BN180" i="3"/>
  <c r="BL255" i="3"/>
  <c r="BJ255" i="3"/>
  <c r="BM251" i="3"/>
  <c r="BN243" i="3"/>
  <c r="BK243" i="3"/>
  <c r="BJ239" i="3"/>
  <c r="BM239" i="3"/>
  <c r="BM258" i="3"/>
  <c r="BN194" i="3"/>
  <c r="BK194" i="3"/>
  <c r="BM178" i="3"/>
  <c r="BM187" i="3"/>
  <c r="BN176" i="3"/>
  <c r="BK176" i="3"/>
  <c r="X83" i="3"/>
  <c r="X91" i="3"/>
  <c r="AK99" i="3"/>
  <c r="AX29" i="3"/>
  <c r="AP29" i="3"/>
  <c r="AH29" i="3"/>
  <c r="Z29" i="3"/>
  <c r="O44" i="3"/>
  <c r="AI44" i="3"/>
  <c r="BE44" i="3"/>
  <c r="AO44" i="3"/>
  <c r="Y44" i="3"/>
  <c r="BH44" i="3"/>
  <c r="AZ44" i="3"/>
  <c r="AR44" i="3"/>
  <c r="AJ44" i="3"/>
  <c r="AB44" i="3"/>
  <c r="BN162" i="3"/>
  <c r="BK162" i="3"/>
  <c r="BL146" i="3"/>
  <c r="BN146" i="3"/>
  <c r="BJ146" i="3"/>
  <c r="BM146" i="3"/>
  <c r="BN130" i="3"/>
  <c r="BJ130" i="3"/>
  <c r="BJ108" i="3"/>
  <c r="BM270" i="3"/>
  <c r="BM156" i="3"/>
  <c r="BN142" i="3"/>
  <c r="BK142" i="3"/>
  <c r="BJ163" i="3"/>
  <c r="BN145" i="3"/>
  <c r="BK145" i="3"/>
  <c r="BL145" i="3"/>
  <c r="BJ145" i="3"/>
  <c r="BL136" i="3"/>
  <c r="BJ269" i="3"/>
  <c r="BN230" i="3"/>
  <c r="BK230" i="3"/>
  <c r="BJ226" i="3"/>
  <c r="BM222" i="3"/>
  <c r="BN214" i="3"/>
  <c r="BK214" i="3"/>
  <c r="BL210" i="3"/>
  <c r="BJ210" i="3"/>
  <c r="BM206" i="3"/>
  <c r="BN204" i="3"/>
  <c r="BK204" i="3"/>
  <c r="BN242" i="3"/>
  <c r="BL242" i="3"/>
  <c r="BJ242" i="3"/>
  <c r="BN238" i="3"/>
  <c r="BL238" i="3"/>
  <c r="BM234" i="3"/>
  <c r="BK190" i="3"/>
  <c r="BN174" i="3"/>
  <c r="BM183" i="3"/>
  <c r="BM188" i="3"/>
  <c r="BJ172" i="3"/>
  <c r="BK261" i="3"/>
  <c r="BN261" i="3"/>
  <c r="BM264" i="3"/>
  <c r="BK160" i="3"/>
  <c r="BN160" i="3"/>
  <c r="BL160" i="3"/>
  <c r="BJ160" i="3"/>
  <c r="BL144" i="3"/>
  <c r="BJ144" i="3"/>
  <c r="BM231" i="3"/>
  <c r="BK219" i="3"/>
  <c r="BN219" i="3"/>
  <c r="BL219" i="3"/>
  <c r="BJ215" i="3"/>
  <c r="BM215" i="3"/>
  <c r="BK203" i="3"/>
  <c r="BN203" i="3"/>
  <c r="BL199" i="3"/>
  <c r="BJ199" i="3"/>
  <c r="BK149" i="3"/>
  <c r="BN149" i="3"/>
  <c r="BK117" i="3"/>
  <c r="BL161" i="3"/>
  <c r="BN161" i="3"/>
  <c r="BM152" i="3"/>
  <c r="BM253" i="3"/>
  <c r="BN245" i="3"/>
  <c r="BK245" i="3"/>
  <c r="BL245" i="3"/>
  <c r="BJ241" i="3"/>
  <c r="BL237" i="3"/>
  <c r="BM233" i="3"/>
  <c r="BJ233" i="3"/>
  <c r="BN250" i="3"/>
  <c r="BK250" i="3"/>
  <c r="BL250" i="3"/>
  <c r="BJ250" i="3"/>
  <c r="BL186" i="3"/>
  <c r="BN186" i="3"/>
  <c r="BJ186" i="3"/>
  <c r="BN184" i="3"/>
  <c r="BK184" i="3"/>
  <c r="BJ261" i="3"/>
  <c r="BL155" i="3"/>
  <c r="BN139" i="3"/>
  <c r="BK139" i="3"/>
  <c r="BL139" i="3"/>
  <c r="BJ139" i="3"/>
  <c r="BM123" i="3"/>
  <c r="BN110" i="3"/>
  <c r="BJ106" i="3"/>
  <c r="BM106" i="3"/>
  <c r="BM158" i="3"/>
  <c r="BK156" i="3"/>
  <c r="BL140" i="3"/>
  <c r="BL177" i="3"/>
  <c r="BJ177" i="3"/>
  <c r="BM168" i="3"/>
  <c r="BN113" i="3"/>
  <c r="BK113" i="3"/>
  <c r="BL113" i="3"/>
  <c r="BJ113" i="3"/>
  <c r="BJ109" i="3"/>
  <c r="BM109" i="3"/>
  <c r="BM105" i="3"/>
  <c r="BN232" i="3"/>
  <c r="BK232" i="3"/>
  <c r="BM232" i="3"/>
  <c r="BM228" i="3"/>
  <c r="BL228" i="3"/>
  <c r="BJ228" i="3"/>
  <c r="BM220" i="3"/>
  <c r="BN212" i="3"/>
  <c r="BK212" i="3"/>
  <c r="BL212" i="3"/>
  <c r="BJ212" i="3"/>
  <c r="BN169" i="3"/>
  <c r="BK169" i="3"/>
  <c r="BL169" i="3"/>
  <c r="BJ153" i="3"/>
  <c r="BM229" i="3"/>
  <c r="BK221" i="3"/>
  <c r="BN221" i="3"/>
  <c r="BL217" i="3"/>
  <c r="BJ217" i="3"/>
  <c r="BM213" i="3"/>
  <c r="BK205" i="3"/>
  <c r="BN205" i="3"/>
  <c r="BM201" i="3"/>
  <c r="BL156" i="3"/>
  <c r="BJ117" i="3"/>
  <c r="BN117" i="3"/>
  <c r="BN129" i="3"/>
  <c r="BK129" i="3"/>
  <c r="BM120" i="3"/>
  <c r="BM256" i="3"/>
  <c r="BM248" i="3"/>
  <c r="BK240" i="3"/>
  <c r="BN236" i="3"/>
  <c r="BL236" i="3"/>
  <c r="BL260" i="3"/>
  <c r="BN182" i="3"/>
  <c r="BM191" i="3"/>
  <c r="BM196" i="3"/>
  <c r="BJ180" i="3"/>
  <c r="BK255" i="3"/>
  <c r="BN255" i="3"/>
  <c r="BL251" i="3"/>
  <c r="BJ251" i="3"/>
  <c r="BM247" i="3"/>
  <c r="BK239" i="3"/>
  <c r="BN239" i="3"/>
  <c r="BJ235" i="3"/>
  <c r="BL235" i="3"/>
  <c r="BK258" i="3"/>
  <c r="BN258" i="3"/>
  <c r="BK178" i="3"/>
  <c r="BL178" i="3"/>
  <c r="BN178" i="3"/>
  <c r="BJ178" i="3"/>
  <c r="BL187" i="3"/>
  <c r="BJ187" i="3"/>
  <c r="BM192" i="3"/>
  <c r="BK52" i="3"/>
  <c r="AD52" i="3"/>
  <c r="BM52" i="3" s="1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2" i="3"/>
  <c r="Q102" i="3"/>
  <c r="U102" i="3"/>
  <c r="Y102" i="3"/>
  <c r="AC102" i="3"/>
  <c r="AG102" i="3"/>
  <c r="AK102" i="3"/>
  <c r="AO102" i="3"/>
  <c r="AS102" i="3"/>
  <c r="AW102" i="3"/>
  <c r="BA102" i="3"/>
  <c r="BE102" i="3"/>
  <c r="BI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M17" i="3"/>
  <c r="BN17" i="3"/>
  <c r="BL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O101" i="3"/>
  <c r="S101" i="3"/>
  <c r="W101" i="3"/>
  <c r="AA101" i="3"/>
  <c r="AE101" i="3"/>
  <c r="AI101" i="3"/>
  <c r="AM101" i="3"/>
  <c r="AQ101" i="3"/>
  <c r="AU101" i="3"/>
  <c r="AY101" i="3"/>
  <c r="BC101" i="3"/>
  <c r="BG101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BJ52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N103" i="3"/>
  <c r="R103" i="3"/>
  <c r="V103" i="3"/>
  <c r="Z103" i="3"/>
  <c r="AD103" i="3"/>
  <c r="AH103" i="3"/>
  <c r="AL103" i="3"/>
  <c r="AP103" i="3"/>
  <c r="AT103" i="3"/>
  <c r="AX103" i="3"/>
  <c r="BB103" i="3"/>
  <c r="BF103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J20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P104" i="3"/>
  <c r="T104" i="3"/>
  <c r="X104" i="3"/>
  <c r="AB104" i="3"/>
  <c r="AF104" i="3"/>
  <c r="AJ104" i="3"/>
  <c r="AN104" i="3"/>
  <c r="AR104" i="3"/>
  <c r="AV104" i="3"/>
  <c r="AZ104" i="3"/>
  <c r="BD104" i="3"/>
  <c r="BH104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M21" i="3" l="1"/>
  <c r="BN20" i="3"/>
  <c r="BJ44" i="3"/>
  <c r="BL61" i="3"/>
  <c r="BL45" i="3"/>
  <c r="BN29" i="3"/>
  <c r="BK44" i="3"/>
  <c r="BM53" i="3"/>
  <c r="BM45" i="3"/>
  <c r="BK45" i="3"/>
  <c r="BJ61" i="3"/>
  <c r="BL44" i="3"/>
  <c r="BK53" i="3"/>
  <c r="BN53" i="3"/>
  <c r="BJ29" i="3"/>
  <c r="BK61" i="3"/>
  <c r="BM61" i="3"/>
  <c r="BM44" i="3"/>
  <c r="BM29" i="3"/>
  <c r="BN45" i="3"/>
  <c r="BJ45" i="3"/>
  <c r="BJ53" i="3"/>
  <c r="BK29" i="3"/>
  <c r="BN44" i="3"/>
  <c r="BK75" i="3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K103" i="3"/>
  <c r="BN10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M101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M102" i="3"/>
  <c r="BL102" i="3"/>
  <c r="BN102" i="3"/>
  <c r="BK102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104" i="3"/>
  <c r="BL104" i="3"/>
  <c r="BJ104" i="3"/>
  <c r="BN104" i="3"/>
  <c r="BK104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J103" i="3"/>
  <c r="BM103" i="3"/>
  <c r="BL103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K101" i="3"/>
  <c r="BN101" i="3"/>
  <c r="BJ101" i="3"/>
  <c r="BL101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J102" i="3"/>
  <c r="BM86" i="3"/>
  <c r="BN86" i="3"/>
  <c r="BK86" i="3"/>
  <c r="BJ86" i="3"/>
  <c r="BN70" i="3"/>
  <c r="BJ70" i="3"/>
  <c r="BM70" i="3"/>
  <c r="BL70" i="3"/>
  <c r="BK60" i="3"/>
  <c r="K2" i="3"/>
  <c r="L5" i="3"/>
  <c r="L7" i="3"/>
  <c r="V7" i="3" s="1"/>
  <c r="L3" i="3"/>
  <c r="L6" i="3"/>
  <c r="K7" i="3"/>
  <c r="K3" i="3"/>
  <c r="K8" i="3"/>
  <c r="K4" i="3"/>
  <c r="L8" i="3"/>
  <c r="L4" i="3"/>
  <c r="K6" i="3"/>
  <c r="L2" i="3"/>
  <c r="K5" i="3"/>
  <c r="BI2" i="3" l="1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<sst xmlns="http://schemas.openxmlformats.org/spreadsheetml/2006/main" count="3297" uniqueCount="496">
  <si>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</si>
  <si>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</si>
  <si>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</si>
  <si>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</si>
  <si>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</si>
  <si>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</si>
  <si>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</si>
  <si>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</si>
  <si>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</si>
  <si>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</si>
  <si>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</si>
  <si>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</si>
  <si>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</si>
  <si>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</si>
  <si>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</si>
  <si>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</si>
  <si>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</si>
  <si>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</si>
  <si>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</si>
  <si>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</si>
  <si>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</si>
  <si>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</si>
  <si>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</si>
  <si>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</si>
  <si>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</si>
  <si>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</si>
  <si>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</si>
  <si>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</si>
  <si>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</si>
  <si>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</si>
  <si>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</si>
  <si>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</si>
  <si>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</si>
  <si>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</si>
  <si>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</si>
  <si>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</si>
  <si>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</si>
  <si>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</si>
  <si>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</si>
  <si>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</si>
  <si>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</si>
  <si>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</si>
  <si>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</si>
  <si>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</si>
  <si>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</si>
  <si>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</si>
  <si>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</si>
  <si>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</si>
  <si>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</si>
  <si>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</si>
  <si>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</si>
  <si>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</si>
  <si>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</si>
  <si>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</si>
  <si>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</si>
  <si>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</si>
  <si>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</si>
  <si>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</si>
  <si>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</si>
  <si>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</si>
  <si>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</si>
  <si>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</si>
  <si>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</si>
  <si>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</si>
  <si>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</si>
  <si>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</si>
  <si>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</si>
  <si>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</si>
  <si>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</si>
  <si>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</si>
  <si>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</si>
  <si>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</si>
  <si>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</si>
  <si>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</si>
  <si>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</si>
  <si>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</si>
  <si>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</si>
  <si>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</si>
  <si>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</si>
  <si>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</si>
  <si>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</si>
  <si>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</si>
  <si>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</si>
  <si>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</si>
  <si>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</si>
  <si>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</si>
  <si>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</si>
  <si>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</si>
  <si>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</si>
  <si>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</si>
  <si>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</si>
  <si>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</si>
  <si>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</si>
  <si>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</si>
  <si>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</si>
  <si>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</si>
  <si>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</si>
  <si>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</si>
  <si>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</si>
  <si>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</si>
  <si>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</si>
  <si>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</si>
  <si>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</si>
  <si>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</si>
  <si>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</si>
  <si>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</si>
  <si>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</si>
  <si>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</si>
  <si>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</si>
  <si>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</si>
  <si>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</si>
  <si>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</si>
  <si>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</si>
  <si>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</si>
  <si>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</si>
  <si>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</si>
  <si>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</si>
  <si>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</si>
  <si>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</si>
  <si>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</si>
  <si>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</si>
  <si>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</si>
  <si>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</si>
  <si>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</si>
  <si>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</si>
  <si>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</si>
  <si>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</si>
  <si>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</si>
  <si>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</si>
  <si>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</si>
  <si>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</si>
  <si>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</si>
  <si>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</si>
  <si>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</si>
  <si>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</si>
  <si>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</si>
  <si>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</si>
  <si>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</si>
  <si>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</si>
  <si>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</si>
  <si>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</si>
  <si>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</si>
  <si>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</si>
  <si>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</si>
  <si>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</si>
  <si>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</si>
  <si>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</si>
  <si>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</si>
  <si>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</si>
  <si>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</si>
  <si>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</si>
  <si>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</si>
  <si>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</si>
  <si>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</si>
  <si>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</si>
  <si>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</si>
  <si>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</si>
  <si>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</si>
  <si>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</si>
  <si>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</si>
  <si>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</si>
  <si>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</si>
  <si>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</si>
  <si>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</si>
  <si>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</si>
  <si>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</si>
  <si>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</si>
  <si>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</si>
  <si>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</si>
  <si>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</si>
  <si>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</si>
  <si>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</si>
  <si>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</si>
  <si>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</si>
  <si>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</si>
  <si>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</si>
  <si>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</si>
  <si>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</si>
  <si>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</si>
  <si>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</si>
  <si>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</si>
  <si>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</si>
  <si>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</si>
  <si>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</si>
  <si>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</si>
  <si>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</si>
  <si>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</si>
  <si>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</si>
  <si>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</si>
  <si>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</si>
  <si>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</si>
  <si>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</si>
  <si>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</si>
  <si>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</si>
  <si>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</si>
  <si>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</si>
  <si>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</si>
  <si>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</si>
  <si>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</si>
  <si>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</si>
  <si>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</si>
  <si>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</si>
  <si>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</si>
  <si>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</si>
  <si>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</si>
  <si>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</si>
  <si>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</si>
  <si>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</si>
  <si>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</si>
  <si>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</si>
  <si>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</si>
  <si>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</si>
  <si>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</si>
  <si>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</si>
  <si>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</si>
  <si>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</si>
  <si>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</si>
  <si>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</si>
  <si>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</si>
  <si>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</si>
  <si>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</si>
  <si>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</si>
  <si>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</si>
  <si>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</si>
  <si>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</si>
  <si>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</si>
  <si>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</si>
  <si>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</si>
  <si>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</si>
  <si>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</si>
  <si>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</si>
  <si>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</si>
  <si>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</si>
  <si>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</si>
  <si>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</si>
  <si>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</si>
  <si>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</si>
  <si>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</si>
  <si>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</si>
  <si>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</si>
  <si>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</si>
  <si>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</si>
  <si>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</si>
  <si>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</si>
  <si>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</si>
  <si>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</si>
  <si>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</si>
  <si>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</si>
  <si>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</si>
  <si>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</si>
  <si>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</si>
  <si>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</si>
  <si>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</si>
  <si>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</si>
  <si>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</si>
  <si>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</si>
  <si>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</si>
  <si>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</si>
  <si>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</si>
  <si>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</si>
  <si>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</si>
  <si>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</si>
  <si>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</si>
  <si>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</si>
  <si>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</si>
  <si>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</si>
  <si>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</si>
  <si>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</si>
  <si>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</si>
  <si>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</si>
  <si>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</si>
  <si>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</si>
  <si>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</si>
  <si>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</si>
  <si>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</si>
  <si>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</si>
  <si>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</si>
  <si>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</si>
  <si>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</si>
  <si>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</si>
  <si>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</si>
  <si>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</si>
  <si>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</si>
  <si>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</si>
  <si>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</si>
  <si>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</si>
  <si>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</si>
  <si>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</si>
  <si>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</si>
  <si>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</si>
  <si>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</si>
  <si>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</si>
  <si>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</si>
  <si>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</si>
  <si>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</si>
  <si>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</si>
  <si>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</si>
  <si>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</si>
  <si>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</si>
  <si>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</si>
  <si>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</si>
  <si>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</si>
  <si>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</si>
  <si>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</si>
  <si>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</si>
  <si>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</si>
  <si>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</si>
  <si>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</si>
  <si>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</si>
  <si>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</si>
  <si>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</si>
  <si>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</si>
  <si>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</si>
  <si>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</si>
  <si>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</si>
  <si>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</si>
  <si>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</si>
  <si>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</si>
  <si>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</si>
  <si>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</si>
  <si>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</si>
  <si>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</si>
  <si>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</si>
  <si>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</si>
  <si>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</si>
  <si>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</si>
  <si>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</si>
  <si>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</si>
  <si>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</si>
  <si>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</si>
  <si>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</si>
  <si>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</si>
  <si>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</si>
  <si>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</si>
  <si>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</si>
  <si>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</si>
  <si>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</si>
  <si>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</si>
  <si>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</si>
  <si>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</si>
  <si>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</si>
  <si>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</si>
  <si>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</si>
  <si>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</si>
  <si>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</si>
  <si>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</si>
  <si>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</si>
  <si>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</si>
  <si>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</si>
  <si>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</si>
  <si>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</si>
  <si>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</si>
  <si>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</si>
  <si>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</si>
  <si>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</si>
  <si>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</si>
  <si>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</si>
  <si>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</si>
  <si>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</si>
  <si>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</si>
  <si>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</si>
  <si>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</si>
  <si>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</si>
  <si>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</si>
  <si>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</si>
  <si>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</si>
  <si>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</si>
  <si>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</si>
  <si>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</si>
  <si>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</si>
  <si>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</si>
  <si>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</si>
  <si>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</si>
  <si>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</si>
  <si>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</si>
  <si>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</si>
  <si>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</si>
  <si>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</si>
  <si>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</si>
  <si>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</si>
  <si>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</si>
  <si>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</si>
  <si>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</si>
  <si>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</si>
  <si>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</si>
  <si>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</si>
  <si>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</si>
  <si>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</si>
  <si>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</si>
  <si>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</si>
  <si>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</si>
  <si>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</si>
  <si>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</si>
  <si>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</si>
  <si>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</si>
  <si>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</si>
  <si>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</si>
  <si>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</si>
  <si>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</si>
  <si>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</si>
  <si>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</si>
  <si>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</si>
  <si>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</si>
  <si>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</si>
  <si>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</si>
  <si>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</si>
  <si>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</si>
  <si>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</si>
  <si>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</si>
  <si>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</si>
  <si>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</si>
  <si>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</si>
  <si>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</si>
  <si>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</si>
  <si>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</si>
  <si>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</si>
  <si>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</si>
  <si>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</si>
  <si>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</si>
  <si>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</si>
  <si>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</si>
  <si>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</si>
  <si>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</si>
  <si>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</si>
  <si>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</si>
  <si>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</si>
  <si>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</si>
  <si>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</si>
  <si>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</si>
  <si>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</si>
  <si>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</si>
  <si>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</si>
  <si>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</si>
  <si>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</si>
  <si>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</si>
  <si>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</si>
  <si>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</si>
  <si>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</si>
  <si>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</si>
  <si>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</si>
  <si>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</si>
  <si>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</si>
  <si>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</si>
  <si>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</si>
  <si>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</si>
  <si>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</si>
  <si>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</si>
  <si>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</si>
  <si>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</si>
  <si>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</si>
  <si>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</si>
  <si>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</si>
  <si>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</si>
  <si>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</si>
  <si>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</si>
  <si>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</si>
  <si>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</si>
  <si>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</si>
  <si>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</si>
  <si>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</si>
  <si>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</si>
  <si>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</si>
  <si>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</si>
  <si>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</si>
  <si>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</si>
  <si>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</si>
  <si>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</si>
  <si>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</si>
  <si>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</si>
  <si>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</si>
  <si>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</si>
  <si>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</si>
  <si>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</si>
  <si>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</si>
  <si>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</si>
  <si>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</si>
  <si>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</si>
  <si>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</si>
  <si>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</si>
  <si>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</si>
  <si>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</si>
  <si>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</si>
  <si>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</si>
  <si>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</si>
  <si>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</si>
  <si>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</si>
  <si>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</si>
  <si>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</si>
  <si>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</si>
  <si>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</si>
  <si>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</si>
  <si>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</si>
  <si>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</si>
  <si>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13/03/2021</t>
  </si>
  <si>
    <t>14/03/2021</t>
  </si>
  <si>
    <t>15/03/2021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</si>
</sst>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A2" sqref="A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1.4962962962963</v>
      </c>
      <c r="D2">
        <v>0.85</v>
      </c>
      <c r="E2">
        <v>0.43</v>
      </c>
    </row>
    <row r="3" spans="1:5" x14ac:dyDescent="0.25">
      <c r="A3" t="s">
        <v>10</v>
      </c>
      <c r="B3" t="s">
        <v>241</v>
      </c>
      <c r="C3">
        <v>1.4962962962963</v>
      </c>
      <c r="D3">
        <v>1.1599999999999999</v>
      </c>
      <c r="E3">
        <v>0.91</v>
      </c>
    </row>
    <row r="4" spans="1:5" x14ac:dyDescent="0.25">
      <c r="A4" t="s">
        <v>10</v>
      </c>
      <c r="B4" t="s">
        <v>244</v>
      </c>
      <c r="C4">
        <v>1.4962962962963</v>
      </c>
      <c r="D4">
        <v>1.29</v>
      </c>
      <c r="E4">
        <v>1.25</v>
      </c>
    </row>
    <row r="5" spans="1:5" x14ac:dyDescent="0.25">
      <c r="A5" t="s">
        <v>10</v>
      </c>
      <c r="B5" t="s">
        <v>242</v>
      </c>
      <c r="C5">
        <v>1.4962962962963</v>
      </c>
      <c r="D5">
        <v>0.89</v>
      </c>
      <c r="E5">
        <v>1.2</v>
      </c>
    </row>
    <row r="6" spans="1:5" x14ac:dyDescent="0.25">
      <c r="A6" t="s">
        <v>10</v>
      </c>
      <c r="B6" t="s">
        <v>49</v>
      </c>
      <c r="C6">
        <v>1.4962962962963</v>
      </c>
      <c r="D6">
        <v>0.67</v>
      </c>
      <c r="E6">
        <v>0.57999999999999996</v>
      </c>
    </row>
    <row r="7" spans="1:5" x14ac:dyDescent="0.25">
      <c r="A7" t="s">
        <v>10</v>
      </c>
      <c r="B7" t="s">
        <v>245</v>
      </c>
      <c r="C7">
        <v>1.4962962962963</v>
      </c>
      <c r="D7">
        <v>1.34</v>
      </c>
      <c r="E7">
        <v>0.53</v>
      </c>
    </row>
    <row r="8" spans="1:5" x14ac:dyDescent="0.25">
      <c r="A8" t="s">
        <v>10</v>
      </c>
      <c r="B8" t="s">
        <v>11</v>
      </c>
      <c r="C8">
        <v>1.4962962962963</v>
      </c>
      <c r="D8">
        <v>0.98</v>
      </c>
      <c r="E8">
        <v>1.25</v>
      </c>
    </row>
    <row r="9" spans="1:5" x14ac:dyDescent="0.25">
      <c r="A9" t="s">
        <v>10</v>
      </c>
      <c r="B9" t="s">
        <v>46</v>
      </c>
      <c r="C9">
        <v>1.4962962962963</v>
      </c>
      <c r="D9">
        <v>1.43</v>
      </c>
      <c r="E9">
        <v>0.86</v>
      </c>
    </row>
    <row r="10" spans="1:5" x14ac:dyDescent="0.25">
      <c r="A10" t="s">
        <v>10</v>
      </c>
      <c r="B10" t="s">
        <v>240</v>
      </c>
      <c r="C10">
        <v>1.4962962962963</v>
      </c>
      <c r="D10">
        <v>1.07</v>
      </c>
      <c r="E10">
        <v>1.01</v>
      </c>
    </row>
    <row r="11" spans="1:5" x14ac:dyDescent="0.25">
      <c r="A11" t="s">
        <v>10</v>
      </c>
      <c r="B11" t="s">
        <v>44</v>
      </c>
      <c r="C11">
        <v>1.4962962962963</v>
      </c>
      <c r="D11">
        <v>0.98</v>
      </c>
      <c r="E11">
        <v>1.39</v>
      </c>
    </row>
    <row r="12" spans="1:5" x14ac:dyDescent="0.25">
      <c r="A12" t="s">
        <v>10</v>
      </c>
      <c r="B12" t="s">
        <v>50</v>
      </c>
      <c r="C12">
        <v>1.4962962962963</v>
      </c>
      <c r="D12">
        <v>1.02</v>
      </c>
      <c r="E12">
        <v>1.25</v>
      </c>
    </row>
    <row r="13" spans="1:5" x14ac:dyDescent="0.25">
      <c r="A13" t="s">
        <v>10</v>
      </c>
      <c r="B13" t="s">
        <v>45</v>
      </c>
      <c r="C13">
        <v>1.4962962962963</v>
      </c>
      <c r="D13">
        <v>0.67</v>
      </c>
      <c r="E13">
        <v>0.86</v>
      </c>
    </row>
    <row r="14" spans="1:5" x14ac:dyDescent="0.25">
      <c r="A14" t="s">
        <v>10</v>
      </c>
      <c r="B14" t="s">
        <v>43</v>
      </c>
      <c r="C14">
        <v>1.4962962962963</v>
      </c>
      <c r="D14">
        <v>1.43</v>
      </c>
      <c r="E14">
        <v>0.86</v>
      </c>
    </row>
    <row r="15" spans="1:5" x14ac:dyDescent="0.25">
      <c r="A15" t="s">
        <v>10</v>
      </c>
      <c r="B15" t="s">
        <v>247</v>
      </c>
      <c r="C15">
        <v>1.4962962962963</v>
      </c>
      <c r="D15">
        <v>0.94</v>
      </c>
      <c r="E15">
        <v>0.86</v>
      </c>
    </row>
    <row r="16" spans="1:5" x14ac:dyDescent="0.25">
      <c r="A16" t="s">
        <v>10</v>
      </c>
      <c r="B16" t="s">
        <v>246</v>
      </c>
      <c r="C16">
        <v>1.4962962962963</v>
      </c>
      <c r="D16">
        <v>0.8</v>
      </c>
      <c r="E16">
        <v>0.86</v>
      </c>
    </row>
    <row r="17" spans="1:5" x14ac:dyDescent="0.25">
      <c r="A17" t="s">
        <v>10</v>
      </c>
      <c r="B17" t="s">
        <v>243</v>
      </c>
      <c r="C17">
        <v>1.4962962962963</v>
      </c>
      <c r="D17">
        <v>0.94</v>
      </c>
      <c r="E17">
        <v>0.91</v>
      </c>
    </row>
    <row r="18" spans="1:5" x14ac:dyDescent="0.25">
      <c r="A18" t="s">
        <v>10</v>
      </c>
      <c r="B18" t="s">
        <v>47</v>
      </c>
      <c r="C18">
        <v>1.4962962962963</v>
      </c>
      <c r="D18">
        <v>0.71</v>
      </c>
      <c r="E18">
        <v>1.54</v>
      </c>
    </row>
    <row r="19" spans="1:5" x14ac:dyDescent="0.25">
      <c r="A19" t="s">
        <v>10</v>
      </c>
      <c r="B19" t="s">
        <v>48</v>
      </c>
      <c r="C19">
        <v>1.4962962962963</v>
      </c>
      <c r="D19">
        <v>0.85</v>
      </c>
      <c r="E19">
        <v>1.44</v>
      </c>
    </row>
    <row r="20" spans="1:5" x14ac:dyDescent="0.25">
      <c r="A20" t="s">
        <v>13</v>
      </c>
      <c r="B20" t="s">
        <v>58</v>
      </c>
      <c r="C20">
        <v>1.6044444444444399</v>
      </c>
      <c r="D20">
        <v>0.72</v>
      </c>
      <c r="E20">
        <v>1.1499999999999999</v>
      </c>
    </row>
    <row r="21" spans="1:5" x14ac:dyDescent="0.25">
      <c r="A21" t="s">
        <v>13</v>
      </c>
      <c r="B21" t="s">
        <v>248</v>
      </c>
      <c r="C21">
        <v>1.6044444444444399</v>
      </c>
      <c r="D21">
        <v>2.39</v>
      </c>
      <c r="E21">
        <v>1.07</v>
      </c>
    </row>
    <row r="22" spans="1:5" x14ac:dyDescent="0.25">
      <c r="A22" t="s">
        <v>13</v>
      </c>
      <c r="B22" t="s">
        <v>56</v>
      </c>
      <c r="C22">
        <v>1.6044444444444399</v>
      </c>
      <c r="D22">
        <v>0.48</v>
      </c>
      <c r="E22">
        <v>1.1499999999999999</v>
      </c>
    </row>
    <row r="23" spans="1:5" x14ac:dyDescent="0.25">
      <c r="A23" t="s">
        <v>13</v>
      </c>
      <c r="B23" t="s">
        <v>51</v>
      </c>
      <c r="C23">
        <v>1.6044444444444399</v>
      </c>
      <c r="D23">
        <v>1.4</v>
      </c>
      <c r="E23">
        <v>0.83</v>
      </c>
    </row>
    <row r="24" spans="1:5" x14ac:dyDescent="0.25">
      <c r="A24" t="s">
        <v>13</v>
      </c>
      <c r="B24" t="s">
        <v>250</v>
      </c>
      <c r="C24">
        <v>1.6044444444444399</v>
      </c>
      <c r="D24">
        <v>1.1399999999999999</v>
      </c>
      <c r="E24">
        <v>0.77</v>
      </c>
    </row>
    <row r="25" spans="1:5" x14ac:dyDescent="0.25">
      <c r="A25" t="s">
        <v>13</v>
      </c>
      <c r="B25" t="s">
        <v>53</v>
      </c>
      <c r="C25">
        <v>1.6044444444444399</v>
      </c>
      <c r="D25">
        <v>0.62</v>
      </c>
      <c r="E25">
        <v>1.25</v>
      </c>
    </row>
    <row r="26" spans="1:5" x14ac:dyDescent="0.25">
      <c r="A26" t="s">
        <v>13</v>
      </c>
      <c r="B26" t="s">
        <v>249</v>
      </c>
      <c r="C26">
        <v>1.6044444444444399</v>
      </c>
      <c r="D26">
        <v>1.1499999999999999</v>
      </c>
      <c r="E26">
        <v>1.1000000000000001</v>
      </c>
    </row>
    <row r="27" spans="1:5" x14ac:dyDescent="0.25">
      <c r="A27" t="s">
        <v>13</v>
      </c>
      <c r="B27" t="s">
        <v>54</v>
      </c>
      <c r="C27">
        <v>1.6044444444444399</v>
      </c>
      <c r="D27">
        <v>0.68</v>
      </c>
      <c r="E27">
        <v>1.42</v>
      </c>
    </row>
    <row r="28" spans="1:5" x14ac:dyDescent="0.25">
      <c r="A28" t="s">
        <v>13</v>
      </c>
      <c r="B28" t="s">
        <v>55</v>
      </c>
      <c r="C28">
        <v>1.6044444444444399</v>
      </c>
      <c r="D28">
        <v>1.1399999999999999</v>
      </c>
      <c r="E28">
        <v>1.01</v>
      </c>
    </row>
    <row r="29" spans="1:5" x14ac:dyDescent="0.25">
      <c r="A29" t="s">
        <v>13</v>
      </c>
      <c r="B29" t="s">
        <v>15</v>
      </c>
      <c r="C29">
        <v>1.6044444444444399</v>
      </c>
      <c r="D29">
        <v>1.2</v>
      </c>
      <c r="E29">
        <v>1.04</v>
      </c>
    </row>
    <row r="30" spans="1:5" x14ac:dyDescent="0.25">
      <c r="A30" t="s">
        <v>13</v>
      </c>
      <c r="B30" t="s">
        <v>52</v>
      </c>
      <c r="C30">
        <v>1.6044444444444399</v>
      </c>
      <c r="D30">
        <v>0.53</v>
      </c>
      <c r="E30">
        <v>1.1000000000000001</v>
      </c>
    </row>
    <row r="31" spans="1:5" x14ac:dyDescent="0.25">
      <c r="A31" t="s">
        <v>13</v>
      </c>
      <c r="B31" t="s">
        <v>62</v>
      </c>
      <c r="C31">
        <v>1.6044444444444399</v>
      </c>
      <c r="D31">
        <v>0.96</v>
      </c>
      <c r="E31">
        <v>0.88</v>
      </c>
    </row>
    <row r="32" spans="1:5" x14ac:dyDescent="0.25">
      <c r="A32" t="s">
        <v>13</v>
      </c>
      <c r="B32" t="s">
        <v>60</v>
      </c>
      <c r="C32">
        <v>1.6044444444444399</v>
      </c>
      <c r="D32">
        <v>1.2</v>
      </c>
      <c r="E32">
        <v>0.55000000000000004</v>
      </c>
    </row>
    <row r="33" spans="1:5" x14ac:dyDescent="0.25">
      <c r="A33" t="s">
        <v>13</v>
      </c>
      <c r="B33" t="s">
        <v>251</v>
      </c>
      <c r="C33">
        <v>1.6044444444444399</v>
      </c>
      <c r="D33">
        <v>0.38</v>
      </c>
      <c r="E33">
        <v>1.42</v>
      </c>
    </row>
    <row r="34" spans="1:5" x14ac:dyDescent="0.25">
      <c r="A34" t="s">
        <v>13</v>
      </c>
      <c r="B34" t="s">
        <v>61</v>
      </c>
      <c r="C34">
        <v>1.6044444444444399</v>
      </c>
      <c r="D34">
        <v>1.0900000000000001</v>
      </c>
      <c r="E34">
        <v>1.01</v>
      </c>
    </row>
    <row r="35" spans="1:5" x14ac:dyDescent="0.25">
      <c r="A35" t="s">
        <v>13</v>
      </c>
      <c r="B35" t="s">
        <v>14</v>
      </c>
      <c r="C35">
        <v>1.6044444444444399</v>
      </c>
      <c r="D35">
        <v>1.1499999999999999</v>
      </c>
      <c r="E35">
        <v>0.77</v>
      </c>
    </row>
    <row r="36" spans="1:5" x14ac:dyDescent="0.25">
      <c r="A36" t="s">
        <v>13</v>
      </c>
      <c r="B36" t="s">
        <v>57</v>
      </c>
      <c r="C36">
        <v>1.6044444444444399</v>
      </c>
      <c r="D36">
        <v>0.62</v>
      </c>
      <c r="E36">
        <v>1.01</v>
      </c>
    </row>
    <row r="37" spans="1:5" x14ac:dyDescent="0.25">
      <c r="A37" t="s">
        <v>13</v>
      </c>
      <c r="B37" t="s">
        <v>59</v>
      </c>
      <c r="C37">
        <v>1.6044444444444399</v>
      </c>
      <c r="D37">
        <v>1.25</v>
      </c>
      <c r="E37">
        <v>0.47</v>
      </c>
    </row>
    <row r="38" spans="1:5" x14ac:dyDescent="0.25">
      <c r="A38" t="s">
        <v>16</v>
      </c>
      <c r="B38" t="s">
        <v>63</v>
      </c>
      <c r="C38">
        <v>1.5701357466063299</v>
      </c>
      <c r="D38">
        <v>1.27</v>
      </c>
      <c r="E38">
        <v>0.61</v>
      </c>
    </row>
    <row r="39" spans="1:5" x14ac:dyDescent="0.25">
      <c r="A39" t="s">
        <v>16</v>
      </c>
      <c r="B39" t="s">
        <v>20</v>
      </c>
      <c r="C39">
        <v>1.5701357466063299</v>
      </c>
      <c r="D39">
        <v>0.73</v>
      </c>
      <c r="E39">
        <v>1.1000000000000001</v>
      </c>
    </row>
    <row r="40" spans="1:5" x14ac:dyDescent="0.25">
      <c r="A40" t="s">
        <v>16</v>
      </c>
      <c r="B40" t="s">
        <v>253</v>
      </c>
      <c r="C40">
        <v>1.5701357466063299</v>
      </c>
      <c r="D40">
        <v>0.88</v>
      </c>
      <c r="E40">
        <v>1.04</v>
      </c>
    </row>
    <row r="41" spans="1:5" x14ac:dyDescent="0.25">
      <c r="A41" t="s">
        <v>16</v>
      </c>
      <c r="B41" t="s">
        <v>65</v>
      </c>
      <c r="C41">
        <v>1.5701357466063299</v>
      </c>
      <c r="D41">
        <v>1.1100000000000001</v>
      </c>
      <c r="E41">
        <v>0.99</v>
      </c>
    </row>
    <row r="42" spans="1:5" x14ac:dyDescent="0.25">
      <c r="A42" t="s">
        <v>16</v>
      </c>
      <c r="B42" t="s">
        <v>66</v>
      </c>
      <c r="C42">
        <v>1.5701357466063299</v>
      </c>
      <c r="D42">
        <v>1.17</v>
      </c>
      <c r="E42">
        <v>0.86</v>
      </c>
    </row>
    <row r="43" spans="1:5" x14ac:dyDescent="0.25">
      <c r="A43" t="s">
        <v>16</v>
      </c>
      <c r="B43" t="s">
        <v>17</v>
      </c>
      <c r="C43">
        <v>1.5701357466063299</v>
      </c>
      <c r="D43">
        <v>1.1100000000000001</v>
      </c>
      <c r="E43">
        <v>0.99</v>
      </c>
    </row>
    <row r="44" spans="1:5" x14ac:dyDescent="0.25">
      <c r="A44" t="s">
        <v>16</v>
      </c>
      <c r="B44" t="s">
        <v>322</v>
      </c>
      <c r="C44">
        <v>1.5701357466063299</v>
      </c>
      <c r="D44">
        <v>1.43</v>
      </c>
      <c r="E44">
        <v>0.73</v>
      </c>
    </row>
    <row r="45" spans="1:5" x14ac:dyDescent="0.25">
      <c r="A45" t="s">
        <v>16</v>
      </c>
      <c r="B45" t="s">
        <v>67</v>
      </c>
      <c r="C45">
        <v>1.5701357466063299</v>
      </c>
      <c r="D45">
        <v>1.1599999999999999</v>
      </c>
      <c r="E45">
        <v>0.65</v>
      </c>
    </row>
    <row r="46" spans="1:5" x14ac:dyDescent="0.25">
      <c r="A46" t="s">
        <v>16</v>
      </c>
      <c r="B46" t="s">
        <v>252</v>
      </c>
      <c r="C46">
        <v>1.5701357466063299</v>
      </c>
      <c r="D46">
        <v>1.27</v>
      </c>
      <c r="E46">
        <v>0.66</v>
      </c>
    </row>
    <row r="47" spans="1:5" x14ac:dyDescent="0.25">
      <c r="A47" t="s">
        <v>16</v>
      </c>
      <c r="B47" t="s">
        <v>254</v>
      </c>
      <c r="C47">
        <v>1.5701357466063299</v>
      </c>
      <c r="D47">
        <v>1.01</v>
      </c>
      <c r="E47">
        <v>0.93</v>
      </c>
    </row>
    <row r="48" spans="1:5" x14ac:dyDescent="0.25">
      <c r="A48" t="s">
        <v>16</v>
      </c>
      <c r="B48" t="s">
        <v>255</v>
      </c>
      <c r="C48">
        <v>1.5701357466063299</v>
      </c>
      <c r="D48">
        <v>0.69</v>
      </c>
      <c r="E48">
        <v>0.79</v>
      </c>
    </row>
    <row r="49" spans="1:5" x14ac:dyDescent="0.25">
      <c r="A49" t="s">
        <v>16</v>
      </c>
      <c r="B49" t="s">
        <v>64</v>
      </c>
      <c r="C49">
        <v>1.5701357466063299</v>
      </c>
      <c r="D49">
        <v>0.73</v>
      </c>
      <c r="E49">
        <v>1.1599999999999999</v>
      </c>
    </row>
    <row r="50" spans="1:5" x14ac:dyDescent="0.25">
      <c r="A50" t="s">
        <v>16</v>
      </c>
      <c r="B50" t="s">
        <v>323</v>
      </c>
      <c r="C50">
        <v>1.5701357466063299</v>
      </c>
      <c r="D50">
        <v>0.64</v>
      </c>
      <c r="E50">
        <v>1.37</v>
      </c>
    </row>
    <row r="51" spans="1:5" x14ac:dyDescent="0.25">
      <c r="A51" t="s">
        <v>16</v>
      </c>
      <c r="B51" t="s">
        <v>18</v>
      </c>
      <c r="C51">
        <v>1.5701357466063299</v>
      </c>
      <c r="D51">
        <v>1.1100000000000001</v>
      </c>
      <c r="E51">
        <v>1.1299999999999999</v>
      </c>
    </row>
    <row r="52" spans="1:5" x14ac:dyDescent="0.25">
      <c r="A52" t="s">
        <v>16</v>
      </c>
      <c r="B52" t="s">
        <v>256</v>
      </c>
      <c r="C52">
        <v>1.5701357466063299</v>
      </c>
      <c r="D52">
        <v>0.9</v>
      </c>
      <c r="E52">
        <v>0.93</v>
      </c>
    </row>
    <row r="53" spans="1:5" x14ac:dyDescent="0.25">
      <c r="A53" t="s">
        <v>16</v>
      </c>
      <c r="B53" t="s">
        <v>257</v>
      </c>
      <c r="C53">
        <v>1.5701357466063299</v>
      </c>
      <c r="D53">
        <v>0.98</v>
      </c>
      <c r="E53">
        <v>1.1000000000000001</v>
      </c>
    </row>
    <row r="54" spans="1:5" x14ac:dyDescent="0.25">
      <c r="A54" t="s">
        <v>16</v>
      </c>
      <c r="B54" t="s">
        <v>68</v>
      </c>
      <c r="C54">
        <v>1.5701357466063299</v>
      </c>
      <c r="D54">
        <v>0.93</v>
      </c>
      <c r="E54">
        <v>1.35</v>
      </c>
    </row>
    <row r="55" spans="1:5" x14ac:dyDescent="0.25">
      <c r="A55" t="s">
        <v>16</v>
      </c>
      <c r="B55" t="s">
        <v>19</v>
      </c>
      <c r="C55">
        <v>1.5701357466063299</v>
      </c>
      <c r="D55">
        <v>0.9</v>
      </c>
      <c r="E55">
        <v>1.59</v>
      </c>
    </row>
    <row r="56" spans="1:5" x14ac:dyDescent="0.25">
      <c r="A56" t="s">
        <v>69</v>
      </c>
      <c r="B56" t="s">
        <v>324</v>
      </c>
      <c r="C56">
        <v>1.3216783216783199</v>
      </c>
      <c r="D56">
        <v>0.97</v>
      </c>
      <c r="E56">
        <v>0.83</v>
      </c>
    </row>
    <row r="57" spans="1:5" x14ac:dyDescent="0.25">
      <c r="A57" t="s">
        <v>69</v>
      </c>
      <c r="B57" t="s">
        <v>351</v>
      </c>
      <c r="C57">
        <v>1.3216783216783199</v>
      </c>
      <c r="D57">
        <v>1.26</v>
      </c>
      <c r="E57">
        <v>1.04</v>
      </c>
    </row>
    <row r="58" spans="1:5" x14ac:dyDescent="0.25">
      <c r="A58" t="s">
        <v>69</v>
      </c>
      <c r="B58" t="s">
        <v>73</v>
      </c>
      <c r="C58">
        <v>1.3216783216783199</v>
      </c>
      <c r="D58">
        <v>0.7</v>
      </c>
      <c r="E58">
        <v>1.06</v>
      </c>
    </row>
    <row r="59" spans="1:5" x14ac:dyDescent="0.25">
      <c r="A59" t="s">
        <v>69</v>
      </c>
      <c r="B59" t="s">
        <v>75</v>
      </c>
      <c r="C59">
        <v>1.3216783216783199</v>
      </c>
      <c r="D59">
        <v>0.61</v>
      </c>
      <c r="E59">
        <v>0.83</v>
      </c>
    </row>
    <row r="60" spans="1:5" x14ac:dyDescent="0.25">
      <c r="A60" t="s">
        <v>69</v>
      </c>
      <c r="B60" t="s">
        <v>77</v>
      </c>
      <c r="C60">
        <v>1.3216783216783199</v>
      </c>
      <c r="D60">
        <v>1.35</v>
      </c>
      <c r="E60">
        <v>0.61</v>
      </c>
    </row>
    <row r="61" spans="1:5" x14ac:dyDescent="0.25">
      <c r="A61" t="s">
        <v>69</v>
      </c>
      <c r="B61" t="s">
        <v>263</v>
      </c>
      <c r="C61">
        <v>1.3216783216783199</v>
      </c>
      <c r="D61">
        <v>0.76</v>
      </c>
      <c r="E61">
        <v>1.0900000000000001</v>
      </c>
    </row>
    <row r="62" spans="1:5" x14ac:dyDescent="0.25">
      <c r="A62" t="s">
        <v>69</v>
      </c>
      <c r="B62" t="s">
        <v>381</v>
      </c>
      <c r="C62">
        <v>1.3216783216783199</v>
      </c>
      <c r="D62">
        <v>1.03</v>
      </c>
      <c r="E62">
        <v>1.22</v>
      </c>
    </row>
    <row r="63" spans="1:5" x14ac:dyDescent="0.25">
      <c r="A63" t="s">
        <v>69</v>
      </c>
      <c r="B63" t="s">
        <v>76</v>
      </c>
      <c r="C63">
        <v>1.3216783216783199</v>
      </c>
      <c r="D63">
        <v>0.4</v>
      </c>
      <c r="E63">
        <v>1.0900000000000001</v>
      </c>
    </row>
    <row r="64" spans="1:5" x14ac:dyDescent="0.25">
      <c r="A64" t="s">
        <v>69</v>
      </c>
      <c r="B64" t="s">
        <v>72</v>
      </c>
      <c r="C64">
        <v>1.3216783216783199</v>
      </c>
      <c r="D64">
        <v>1.03</v>
      </c>
      <c r="E64">
        <v>0.95</v>
      </c>
    </row>
    <row r="65" spans="1:5" x14ac:dyDescent="0.25">
      <c r="A65" t="s">
        <v>69</v>
      </c>
      <c r="B65" t="s">
        <v>78</v>
      </c>
      <c r="C65">
        <v>1.3216783216783199</v>
      </c>
      <c r="D65">
        <v>1.35</v>
      </c>
      <c r="E65">
        <v>1.06</v>
      </c>
    </row>
    <row r="66" spans="1:5" x14ac:dyDescent="0.25">
      <c r="A66" t="s">
        <v>69</v>
      </c>
      <c r="B66" t="s">
        <v>260</v>
      </c>
      <c r="C66">
        <v>1.3216783216783199</v>
      </c>
      <c r="D66">
        <v>1.1100000000000001</v>
      </c>
      <c r="E66">
        <v>0.94</v>
      </c>
    </row>
    <row r="67" spans="1:5" x14ac:dyDescent="0.25">
      <c r="A67" t="s">
        <v>69</v>
      </c>
      <c r="B67" t="s">
        <v>262</v>
      </c>
      <c r="C67">
        <v>1.3216783216783199</v>
      </c>
      <c r="D67">
        <v>1.7</v>
      </c>
      <c r="E67">
        <v>0.63</v>
      </c>
    </row>
    <row r="68" spans="1:5" x14ac:dyDescent="0.25">
      <c r="A68" t="s">
        <v>69</v>
      </c>
      <c r="B68" t="s">
        <v>261</v>
      </c>
      <c r="C68">
        <v>1.3216783216783199</v>
      </c>
      <c r="D68">
        <v>1.57</v>
      </c>
      <c r="E68">
        <v>1.06</v>
      </c>
    </row>
    <row r="69" spans="1:5" x14ac:dyDescent="0.25">
      <c r="A69" t="s">
        <v>69</v>
      </c>
      <c r="B69" t="s">
        <v>325</v>
      </c>
      <c r="C69">
        <v>1.3216783216783199</v>
      </c>
      <c r="D69">
        <v>0.92</v>
      </c>
      <c r="E69">
        <v>1.28</v>
      </c>
    </row>
    <row r="70" spans="1:5" x14ac:dyDescent="0.25">
      <c r="A70" t="s">
        <v>69</v>
      </c>
      <c r="B70" t="s">
        <v>258</v>
      </c>
      <c r="C70">
        <v>1.3216783216783199</v>
      </c>
      <c r="D70">
        <v>0.5</v>
      </c>
      <c r="E70">
        <v>1.1399999999999999</v>
      </c>
    </row>
    <row r="71" spans="1:5" x14ac:dyDescent="0.25">
      <c r="A71" t="s">
        <v>69</v>
      </c>
      <c r="B71" t="s">
        <v>79</v>
      </c>
      <c r="C71">
        <v>1.3216783216783199</v>
      </c>
      <c r="D71">
        <v>0.97</v>
      </c>
      <c r="E71">
        <v>1</v>
      </c>
    </row>
    <row r="72" spans="1:5" x14ac:dyDescent="0.25">
      <c r="A72" t="s">
        <v>69</v>
      </c>
      <c r="B72" t="s">
        <v>259</v>
      </c>
      <c r="C72">
        <v>1.3216783216783199</v>
      </c>
      <c r="D72">
        <v>1.35</v>
      </c>
      <c r="E72">
        <v>0.78</v>
      </c>
    </row>
    <row r="73" spans="1:5" x14ac:dyDescent="0.25">
      <c r="A73" t="s">
        <v>69</v>
      </c>
      <c r="B73" t="s">
        <v>71</v>
      </c>
      <c r="C73">
        <v>1.3216783216783199</v>
      </c>
      <c r="D73">
        <v>0.45</v>
      </c>
      <c r="E73">
        <v>1.71</v>
      </c>
    </row>
    <row r="74" spans="1:5" x14ac:dyDescent="0.25">
      <c r="A74" t="s">
        <v>69</v>
      </c>
      <c r="B74" t="s">
        <v>74</v>
      </c>
      <c r="C74">
        <v>1.3216783216783199</v>
      </c>
      <c r="D74">
        <v>1.24</v>
      </c>
      <c r="E74">
        <v>0.83</v>
      </c>
    </row>
    <row r="75" spans="1:5" x14ac:dyDescent="0.25">
      <c r="A75" t="s">
        <v>69</v>
      </c>
      <c r="B75" t="s">
        <v>70</v>
      </c>
      <c r="C75">
        <v>1.3216783216783199</v>
      </c>
      <c r="D75">
        <v>0.81</v>
      </c>
      <c r="E75">
        <v>0.83</v>
      </c>
    </row>
    <row r="76" spans="1:5" x14ac:dyDescent="0.25">
      <c r="A76" t="s">
        <v>80</v>
      </c>
      <c r="B76" t="s">
        <v>97</v>
      </c>
      <c r="C76">
        <v>1.21311475409836</v>
      </c>
      <c r="D76">
        <v>1.05</v>
      </c>
      <c r="E76">
        <v>0.92</v>
      </c>
    </row>
    <row r="77" spans="1:5" x14ac:dyDescent="0.25">
      <c r="A77" t="s">
        <v>80</v>
      </c>
      <c r="B77" t="s">
        <v>82</v>
      </c>
      <c r="C77">
        <v>1.21311475409836</v>
      </c>
      <c r="D77">
        <v>0.55000000000000004</v>
      </c>
      <c r="E77">
        <v>1.68</v>
      </c>
    </row>
    <row r="78" spans="1:5" x14ac:dyDescent="0.25">
      <c r="A78" t="s">
        <v>80</v>
      </c>
      <c r="B78" t="s">
        <v>83</v>
      </c>
      <c r="C78">
        <v>1.21311475409836</v>
      </c>
      <c r="D78">
        <v>1.1399999999999999</v>
      </c>
      <c r="E78">
        <v>1.1399999999999999</v>
      </c>
    </row>
    <row r="79" spans="1:5" x14ac:dyDescent="0.25">
      <c r="A79" t="s">
        <v>80</v>
      </c>
      <c r="B79" t="s">
        <v>85</v>
      </c>
      <c r="C79">
        <v>1.21311475409836</v>
      </c>
      <c r="D79">
        <v>1.37</v>
      </c>
      <c r="E79">
        <v>1.03</v>
      </c>
    </row>
    <row r="80" spans="1:5" x14ac:dyDescent="0.25">
      <c r="A80" t="s">
        <v>80</v>
      </c>
      <c r="B80" t="s">
        <v>359</v>
      </c>
      <c r="C80">
        <v>1.21311475409836</v>
      </c>
      <c r="D80">
        <v>1.65</v>
      </c>
      <c r="E80">
        <v>1.03</v>
      </c>
    </row>
    <row r="81" spans="1:5" x14ac:dyDescent="0.25">
      <c r="A81" t="s">
        <v>80</v>
      </c>
      <c r="B81" t="s">
        <v>87</v>
      </c>
      <c r="C81">
        <v>1.21311475409836</v>
      </c>
      <c r="D81">
        <v>0.69</v>
      </c>
      <c r="E81">
        <v>1.0900000000000001</v>
      </c>
    </row>
    <row r="82" spans="1:5" x14ac:dyDescent="0.25">
      <c r="A82" t="s">
        <v>80</v>
      </c>
      <c r="B82" t="s">
        <v>89</v>
      </c>
      <c r="C82">
        <v>1.21311475409836</v>
      </c>
      <c r="D82">
        <v>1.47</v>
      </c>
      <c r="E82">
        <v>1.1399999999999999</v>
      </c>
    </row>
    <row r="83" spans="1:5" x14ac:dyDescent="0.25">
      <c r="A83" t="s">
        <v>80</v>
      </c>
      <c r="B83" t="s">
        <v>369</v>
      </c>
      <c r="C83">
        <v>1.21311475409836</v>
      </c>
      <c r="D83">
        <v>0.87</v>
      </c>
      <c r="E83">
        <v>1.03</v>
      </c>
    </row>
    <row r="84" spans="1:5" x14ac:dyDescent="0.25">
      <c r="A84" t="s">
        <v>80</v>
      </c>
      <c r="B84" t="s">
        <v>91</v>
      </c>
      <c r="C84">
        <v>1.21311475409836</v>
      </c>
      <c r="D84">
        <v>0.55000000000000004</v>
      </c>
      <c r="E84">
        <v>0.98</v>
      </c>
    </row>
    <row r="85" spans="1:5" x14ac:dyDescent="0.25">
      <c r="A85" t="s">
        <v>80</v>
      </c>
      <c r="B85" t="s">
        <v>96</v>
      </c>
      <c r="C85">
        <v>1.21311475409836</v>
      </c>
      <c r="D85">
        <v>1.1399999999999999</v>
      </c>
      <c r="E85">
        <v>0.98</v>
      </c>
    </row>
    <row r="86" spans="1:5" x14ac:dyDescent="0.25">
      <c r="A86" t="s">
        <v>80</v>
      </c>
      <c r="B86" t="s">
        <v>86</v>
      </c>
      <c r="C86">
        <v>1.21311475409836</v>
      </c>
      <c r="D86">
        <v>0.97</v>
      </c>
      <c r="E86">
        <v>1.1499999999999999</v>
      </c>
    </row>
    <row r="87" spans="1:5" x14ac:dyDescent="0.25">
      <c r="A87" t="s">
        <v>80</v>
      </c>
      <c r="B87" t="s">
        <v>81</v>
      </c>
      <c r="C87">
        <v>1.21311475409836</v>
      </c>
      <c r="D87">
        <v>1.05</v>
      </c>
      <c r="E87">
        <v>0.98</v>
      </c>
    </row>
    <row r="88" spans="1:5" x14ac:dyDescent="0.25">
      <c r="A88" t="s">
        <v>80</v>
      </c>
      <c r="B88" t="s">
        <v>94</v>
      </c>
      <c r="C88">
        <v>1.21311475409836</v>
      </c>
      <c r="D88">
        <v>0.78</v>
      </c>
      <c r="E88">
        <v>0.87</v>
      </c>
    </row>
    <row r="89" spans="1:5" x14ac:dyDescent="0.25">
      <c r="A89" t="s">
        <v>80</v>
      </c>
      <c r="B89" t="s">
        <v>90</v>
      </c>
      <c r="C89">
        <v>1.21311475409836</v>
      </c>
      <c r="D89">
        <v>1.19</v>
      </c>
      <c r="E89">
        <v>0.49</v>
      </c>
    </row>
    <row r="90" spans="1:5" x14ac:dyDescent="0.25">
      <c r="A90" t="s">
        <v>80</v>
      </c>
      <c r="B90" t="s">
        <v>93</v>
      </c>
      <c r="C90">
        <v>1.21311475409836</v>
      </c>
      <c r="D90">
        <v>0.73</v>
      </c>
      <c r="E90">
        <v>0.87</v>
      </c>
    </row>
    <row r="91" spans="1:5" x14ac:dyDescent="0.25">
      <c r="A91" t="s">
        <v>80</v>
      </c>
      <c r="B91" t="s">
        <v>88</v>
      </c>
      <c r="C91">
        <v>1.21311475409836</v>
      </c>
      <c r="D91">
        <v>0.69</v>
      </c>
      <c r="E91">
        <v>0.92</v>
      </c>
    </row>
    <row r="92" spans="1:5" x14ac:dyDescent="0.25">
      <c r="A92" t="s">
        <v>80</v>
      </c>
      <c r="B92" t="s">
        <v>410</v>
      </c>
      <c r="C92">
        <v>1.21311475409836</v>
      </c>
      <c r="D92">
        <v>0.82</v>
      </c>
      <c r="E92">
        <v>1.0900000000000001</v>
      </c>
    </row>
    <row r="93" spans="1:5" x14ac:dyDescent="0.25">
      <c r="A93" t="s">
        <v>80</v>
      </c>
      <c r="B93" t="s">
        <v>412</v>
      </c>
      <c r="C93">
        <v>1.21311475409836</v>
      </c>
      <c r="D93">
        <v>1.28</v>
      </c>
      <c r="E93">
        <v>1.0900000000000001</v>
      </c>
    </row>
    <row r="94" spans="1:5" x14ac:dyDescent="0.25">
      <c r="A94" t="s">
        <v>80</v>
      </c>
      <c r="B94" t="s">
        <v>92</v>
      </c>
      <c r="C94">
        <v>1.21311475409836</v>
      </c>
      <c r="D94">
        <v>1.03</v>
      </c>
      <c r="E94">
        <v>1.34</v>
      </c>
    </row>
    <row r="95" spans="1:5" x14ac:dyDescent="0.25">
      <c r="A95" t="s">
        <v>80</v>
      </c>
      <c r="B95" t="s">
        <v>416</v>
      </c>
      <c r="C95">
        <v>1.21311475409836</v>
      </c>
      <c r="D95">
        <v>0.68</v>
      </c>
      <c r="E95">
        <v>0.75</v>
      </c>
    </row>
    <row r="96" spans="1:5" x14ac:dyDescent="0.25">
      <c r="A96" t="s">
        <v>80</v>
      </c>
      <c r="B96" t="s">
        <v>84</v>
      </c>
      <c r="C96">
        <v>1.21311475409836</v>
      </c>
      <c r="D96">
        <v>1.1399999999999999</v>
      </c>
      <c r="E96">
        <v>1.1399999999999999</v>
      </c>
    </row>
    <row r="97" spans="1:5" x14ac:dyDescent="0.25">
      <c r="A97" t="s">
        <v>80</v>
      </c>
      <c r="B97" t="s">
        <v>98</v>
      </c>
      <c r="C97">
        <v>1.21311475409836</v>
      </c>
      <c r="D97">
        <v>1.05</v>
      </c>
      <c r="E97">
        <v>0.54</v>
      </c>
    </row>
    <row r="98" spans="1:5" x14ac:dyDescent="0.25">
      <c r="A98" t="s">
        <v>80</v>
      </c>
      <c r="B98" t="s">
        <v>95</v>
      </c>
      <c r="C98">
        <v>1.21311475409836</v>
      </c>
      <c r="D98">
        <v>1.6</v>
      </c>
      <c r="E98">
        <v>0.65</v>
      </c>
    </row>
    <row r="99" spans="1:5" x14ac:dyDescent="0.25">
      <c r="A99" t="s">
        <v>80</v>
      </c>
      <c r="B99" t="s">
        <v>435</v>
      </c>
      <c r="C99">
        <v>1.21311475409836</v>
      </c>
      <c r="D99">
        <v>0.5</v>
      </c>
      <c r="E99">
        <v>1.1399999999999999</v>
      </c>
    </row>
    <row r="100" spans="1:5" x14ac:dyDescent="0.25">
      <c r="A100" t="s">
        <v>99</v>
      </c>
      <c r="B100" t="s">
        <v>100</v>
      </c>
      <c r="C100">
        <v>1.33004926108374</v>
      </c>
      <c r="D100">
        <v>0.81</v>
      </c>
      <c r="E100">
        <v>1.52</v>
      </c>
    </row>
    <row r="101" spans="1:5" x14ac:dyDescent="0.25">
      <c r="A101" t="s">
        <v>99</v>
      </c>
      <c r="B101" t="s">
        <v>102</v>
      </c>
      <c r="C101">
        <v>1.33004926108374</v>
      </c>
      <c r="D101">
        <v>0.99</v>
      </c>
      <c r="E101">
        <v>0.64</v>
      </c>
    </row>
    <row r="102" spans="1:5" x14ac:dyDescent="0.25">
      <c r="A102" t="s">
        <v>99</v>
      </c>
      <c r="B102" t="s">
        <v>111</v>
      </c>
      <c r="C102">
        <v>1.33004926108374</v>
      </c>
      <c r="D102">
        <v>0.86</v>
      </c>
      <c r="E102">
        <v>0.68</v>
      </c>
    </row>
    <row r="103" spans="1:5" x14ac:dyDescent="0.25">
      <c r="A103" t="s">
        <v>99</v>
      </c>
      <c r="B103" t="s">
        <v>104</v>
      </c>
      <c r="C103">
        <v>1.33004926108374</v>
      </c>
      <c r="D103">
        <v>0.93</v>
      </c>
      <c r="E103">
        <v>1.1599999999999999</v>
      </c>
    </row>
    <row r="104" spans="1:5" x14ac:dyDescent="0.25">
      <c r="A104" t="s">
        <v>99</v>
      </c>
      <c r="B104" t="s">
        <v>106</v>
      </c>
      <c r="C104">
        <v>1.33004926108374</v>
      </c>
      <c r="D104">
        <v>0.99</v>
      </c>
      <c r="E104">
        <v>1.58</v>
      </c>
    </row>
    <row r="105" spans="1:5" x14ac:dyDescent="0.25">
      <c r="A105" t="s">
        <v>99</v>
      </c>
      <c r="B105" t="s">
        <v>105</v>
      </c>
      <c r="C105">
        <v>1.33004926108374</v>
      </c>
      <c r="D105">
        <v>1.19</v>
      </c>
      <c r="E105">
        <v>1.44</v>
      </c>
    </row>
    <row r="106" spans="1:5" x14ac:dyDescent="0.25">
      <c r="A106" t="s">
        <v>99</v>
      </c>
      <c r="B106" t="s">
        <v>117</v>
      </c>
      <c r="C106">
        <v>1.33004926108374</v>
      </c>
      <c r="D106">
        <v>1.1299999999999999</v>
      </c>
      <c r="E106">
        <v>0.83</v>
      </c>
    </row>
    <row r="107" spans="1:5" x14ac:dyDescent="0.25">
      <c r="A107" t="s">
        <v>99</v>
      </c>
      <c r="B107" t="s">
        <v>121</v>
      </c>
      <c r="C107">
        <v>1.33004926108374</v>
      </c>
      <c r="D107">
        <v>1.34</v>
      </c>
      <c r="E107">
        <v>0.83</v>
      </c>
    </row>
    <row r="108" spans="1:5" x14ac:dyDescent="0.25">
      <c r="A108" t="s">
        <v>99</v>
      </c>
      <c r="B108" t="s">
        <v>108</v>
      </c>
      <c r="C108">
        <v>1.33004926108374</v>
      </c>
      <c r="D108">
        <v>0.97</v>
      </c>
      <c r="E108">
        <v>0.51</v>
      </c>
    </row>
    <row r="109" spans="1:5" x14ac:dyDescent="0.25">
      <c r="A109" t="s">
        <v>99</v>
      </c>
      <c r="B109" t="s">
        <v>103</v>
      </c>
      <c r="C109">
        <v>1.33004926108374</v>
      </c>
      <c r="D109">
        <v>1.04</v>
      </c>
      <c r="E109">
        <v>1.1399999999999999</v>
      </c>
    </row>
    <row r="110" spans="1:5" x14ac:dyDescent="0.25">
      <c r="A110" t="s">
        <v>99</v>
      </c>
      <c r="B110" t="s">
        <v>110</v>
      </c>
      <c r="C110">
        <v>1.33004926108374</v>
      </c>
      <c r="D110">
        <v>0.88</v>
      </c>
      <c r="E110">
        <v>0.39</v>
      </c>
    </row>
    <row r="111" spans="1:5" x14ac:dyDescent="0.25">
      <c r="A111" t="s">
        <v>99</v>
      </c>
      <c r="B111" t="s">
        <v>107</v>
      </c>
      <c r="C111">
        <v>1.33004926108374</v>
      </c>
      <c r="D111">
        <v>0.79</v>
      </c>
      <c r="E111">
        <v>0.67</v>
      </c>
    </row>
    <row r="112" spans="1:5" x14ac:dyDescent="0.25">
      <c r="A112" t="s">
        <v>99</v>
      </c>
      <c r="B112" t="s">
        <v>395</v>
      </c>
      <c r="C112">
        <v>1.33004926108374</v>
      </c>
      <c r="D112">
        <v>1.17</v>
      </c>
      <c r="E112">
        <v>1.01</v>
      </c>
    </row>
    <row r="113" spans="1:5" x14ac:dyDescent="0.25">
      <c r="A113" t="s">
        <v>99</v>
      </c>
      <c r="B113" t="s">
        <v>115</v>
      </c>
      <c r="C113">
        <v>1.33004926108374</v>
      </c>
      <c r="D113">
        <v>1.19</v>
      </c>
      <c r="E113">
        <v>1.02</v>
      </c>
    </row>
    <row r="114" spans="1:5" x14ac:dyDescent="0.25">
      <c r="A114" t="s">
        <v>99</v>
      </c>
      <c r="B114" t="s">
        <v>112</v>
      </c>
      <c r="C114">
        <v>1.33004926108374</v>
      </c>
      <c r="D114">
        <v>0.62</v>
      </c>
      <c r="E114">
        <v>0.98</v>
      </c>
    </row>
    <row r="115" spans="1:5" x14ac:dyDescent="0.25">
      <c r="A115" t="s">
        <v>99</v>
      </c>
      <c r="B115" t="s">
        <v>113</v>
      </c>
      <c r="C115">
        <v>1.33004926108374</v>
      </c>
      <c r="D115">
        <v>0.95</v>
      </c>
      <c r="E115">
        <v>0.63</v>
      </c>
    </row>
    <row r="116" spans="1:5" x14ac:dyDescent="0.25">
      <c r="A116" t="s">
        <v>99</v>
      </c>
      <c r="B116" t="s">
        <v>114</v>
      </c>
      <c r="C116">
        <v>1.33004926108374</v>
      </c>
      <c r="D116">
        <v>1.64</v>
      </c>
      <c r="E116">
        <v>0.69</v>
      </c>
    </row>
    <row r="117" spans="1:5" x14ac:dyDescent="0.25">
      <c r="A117" t="s">
        <v>99</v>
      </c>
      <c r="B117" t="s">
        <v>116</v>
      </c>
      <c r="C117">
        <v>1.33004926108374</v>
      </c>
      <c r="D117">
        <v>1.1299999999999999</v>
      </c>
      <c r="E117">
        <v>1.18</v>
      </c>
    </row>
    <row r="118" spans="1:5" x14ac:dyDescent="0.25">
      <c r="A118" t="s">
        <v>99</v>
      </c>
      <c r="B118" t="s">
        <v>109</v>
      </c>
      <c r="C118">
        <v>1.33004926108374</v>
      </c>
      <c r="D118">
        <v>0.96</v>
      </c>
      <c r="E118">
        <v>0.83</v>
      </c>
    </row>
    <row r="119" spans="1:5" x14ac:dyDescent="0.25">
      <c r="A119" t="s">
        <v>99</v>
      </c>
      <c r="B119" t="s">
        <v>118</v>
      </c>
      <c r="C119">
        <v>1.33004926108374</v>
      </c>
      <c r="D119">
        <v>0.75</v>
      </c>
      <c r="E119">
        <v>1.63</v>
      </c>
    </row>
    <row r="120" spans="1:5" x14ac:dyDescent="0.25">
      <c r="A120" t="s">
        <v>99</v>
      </c>
      <c r="B120" t="s">
        <v>417</v>
      </c>
      <c r="C120">
        <v>1.33004926108374</v>
      </c>
      <c r="D120">
        <v>1</v>
      </c>
      <c r="E120">
        <v>1.05</v>
      </c>
    </row>
    <row r="121" spans="1:5" x14ac:dyDescent="0.25">
      <c r="A121" t="s">
        <v>99</v>
      </c>
      <c r="B121" t="s">
        <v>101</v>
      </c>
      <c r="C121">
        <v>1.33004926108374</v>
      </c>
      <c r="D121">
        <v>1.02</v>
      </c>
      <c r="E121">
        <v>0.74</v>
      </c>
    </row>
    <row r="122" spans="1:5" x14ac:dyDescent="0.25">
      <c r="A122" t="s">
        <v>99</v>
      </c>
      <c r="B122" t="s">
        <v>120</v>
      </c>
      <c r="C122">
        <v>1.33004926108374</v>
      </c>
      <c r="D122">
        <v>0.83</v>
      </c>
      <c r="E122">
        <v>1.25</v>
      </c>
    </row>
    <row r="123" spans="1:5" x14ac:dyDescent="0.25">
      <c r="A123" t="s">
        <v>99</v>
      </c>
      <c r="B123" t="s">
        <v>119</v>
      </c>
      <c r="C123">
        <v>1.33004926108374</v>
      </c>
      <c r="D123">
        <v>0.8</v>
      </c>
      <c r="E123">
        <v>1.63</v>
      </c>
    </row>
    <row r="124" spans="1:5" x14ac:dyDescent="0.25">
      <c r="A124" t="s">
        <v>122</v>
      </c>
      <c r="B124" t="s">
        <v>123</v>
      </c>
      <c r="C124">
        <v>1.2955665024630501</v>
      </c>
      <c r="D124">
        <v>1.06</v>
      </c>
      <c r="E124">
        <v>1.1599999999999999</v>
      </c>
    </row>
    <row r="125" spans="1:5" x14ac:dyDescent="0.25">
      <c r="A125" t="s">
        <v>122</v>
      </c>
      <c r="B125" t="s">
        <v>125</v>
      </c>
      <c r="C125">
        <v>1.2955665024630501</v>
      </c>
      <c r="D125">
        <v>0.9</v>
      </c>
      <c r="E125">
        <v>0.94</v>
      </c>
    </row>
    <row r="126" spans="1:5" x14ac:dyDescent="0.25">
      <c r="A126" t="s">
        <v>122</v>
      </c>
      <c r="B126" t="s">
        <v>127</v>
      </c>
      <c r="C126">
        <v>1.2955665024630501</v>
      </c>
      <c r="D126">
        <v>0.82</v>
      </c>
      <c r="E126">
        <v>0.78</v>
      </c>
    </row>
    <row r="127" spans="1:5" x14ac:dyDescent="0.25">
      <c r="A127" t="s">
        <v>122</v>
      </c>
      <c r="B127" t="s">
        <v>130</v>
      </c>
      <c r="C127">
        <v>1.2955665024630501</v>
      </c>
      <c r="D127">
        <v>0.99</v>
      </c>
      <c r="E127">
        <v>0.69</v>
      </c>
    </row>
    <row r="128" spans="1:5" x14ac:dyDescent="0.25">
      <c r="A128" t="s">
        <v>122</v>
      </c>
      <c r="B128" t="s">
        <v>362</v>
      </c>
      <c r="C128">
        <v>1.2955665024630501</v>
      </c>
      <c r="D128">
        <v>1.54</v>
      </c>
      <c r="E128">
        <v>1.1599999999999999</v>
      </c>
    </row>
    <row r="129" spans="1:5" x14ac:dyDescent="0.25">
      <c r="A129" t="s">
        <v>122</v>
      </c>
      <c r="B129" t="s">
        <v>126</v>
      </c>
      <c r="C129">
        <v>1.2955665024630501</v>
      </c>
      <c r="D129">
        <v>1.1599999999999999</v>
      </c>
      <c r="E129">
        <v>0.94</v>
      </c>
    </row>
    <row r="130" spans="1:5" x14ac:dyDescent="0.25">
      <c r="A130" t="s">
        <v>122</v>
      </c>
      <c r="B130" t="s">
        <v>129</v>
      </c>
      <c r="C130">
        <v>1.2955665024630501</v>
      </c>
      <c r="D130">
        <v>1.1100000000000001</v>
      </c>
      <c r="E130">
        <v>1.05</v>
      </c>
    </row>
    <row r="131" spans="1:5" x14ac:dyDescent="0.25">
      <c r="A131" t="s">
        <v>122</v>
      </c>
      <c r="B131" t="s">
        <v>128</v>
      </c>
      <c r="C131">
        <v>1.2955665024630501</v>
      </c>
      <c r="D131">
        <v>1.1399999999999999</v>
      </c>
      <c r="E131">
        <v>0.78</v>
      </c>
    </row>
    <row r="132" spans="1:5" x14ac:dyDescent="0.25">
      <c r="A132" t="s">
        <v>122</v>
      </c>
      <c r="B132" t="s">
        <v>136</v>
      </c>
      <c r="C132">
        <v>1.2955665024630501</v>
      </c>
      <c r="D132">
        <v>1.5</v>
      </c>
      <c r="E132">
        <v>0.89</v>
      </c>
    </row>
    <row r="133" spans="1:5" x14ac:dyDescent="0.25">
      <c r="A133" t="s">
        <v>122</v>
      </c>
      <c r="B133" t="s">
        <v>131</v>
      </c>
      <c r="C133">
        <v>1.2955665024630501</v>
      </c>
      <c r="D133">
        <v>1.18</v>
      </c>
      <c r="E133">
        <v>0.99</v>
      </c>
    </row>
    <row r="134" spans="1:5" x14ac:dyDescent="0.25">
      <c r="A134" t="s">
        <v>122</v>
      </c>
      <c r="B134" t="s">
        <v>133</v>
      </c>
      <c r="C134">
        <v>1.2955665024630501</v>
      </c>
      <c r="D134">
        <v>0.54</v>
      </c>
      <c r="E134">
        <v>1.25</v>
      </c>
    </row>
    <row r="135" spans="1:5" x14ac:dyDescent="0.25">
      <c r="A135" t="s">
        <v>122</v>
      </c>
      <c r="B135" t="s">
        <v>135</v>
      </c>
      <c r="C135">
        <v>1.2955665024630501</v>
      </c>
      <c r="D135">
        <v>0.72</v>
      </c>
      <c r="E135">
        <v>0.83</v>
      </c>
    </row>
    <row r="136" spans="1:5" x14ac:dyDescent="0.25">
      <c r="A136" t="s">
        <v>122</v>
      </c>
      <c r="B136" t="s">
        <v>137</v>
      </c>
      <c r="C136">
        <v>1.2955665024630501</v>
      </c>
      <c r="D136">
        <v>1.03</v>
      </c>
      <c r="E136">
        <v>0.84</v>
      </c>
    </row>
    <row r="137" spans="1:5" x14ac:dyDescent="0.25">
      <c r="A137" t="s">
        <v>122</v>
      </c>
      <c r="B137" t="s">
        <v>401</v>
      </c>
      <c r="C137">
        <v>1.2955665024630501</v>
      </c>
      <c r="D137">
        <v>1.06</v>
      </c>
      <c r="E137">
        <v>1.33</v>
      </c>
    </row>
    <row r="138" spans="1:5" x14ac:dyDescent="0.25">
      <c r="A138" t="s">
        <v>122</v>
      </c>
      <c r="B138" t="s">
        <v>138</v>
      </c>
      <c r="C138">
        <v>1.2955665024630501</v>
      </c>
      <c r="D138">
        <v>1.18</v>
      </c>
      <c r="E138">
        <v>1.1000000000000001</v>
      </c>
    </row>
    <row r="139" spans="1:5" x14ac:dyDescent="0.25">
      <c r="A139" t="s">
        <v>122</v>
      </c>
      <c r="B139" t="s">
        <v>139</v>
      </c>
      <c r="C139">
        <v>1.2955665024630501</v>
      </c>
      <c r="D139">
        <v>0.92</v>
      </c>
      <c r="E139">
        <v>0.83</v>
      </c>
    </row>
    <row r="140" spans="1:5" x14ac:dyDescent="0.25">
      <c r="A140" t="s">
        <v>122</v>
      </c>
      <c r="B140" t="s">
        <v>144</v>
      </c>
      <c r="C140">
        <v>1.2955665024630501</v>
      </c>
      <c r="D140">
        <v>0.99</v>
      </c>
      <c r="E140">
        <v>1.63</v>
      </c>
    </row>
    <row r="141" spans="1:5" x14ac:dyDescent="0.25">
      <c r="A141" t="s">
        <v>122</v>
      </c>
      <c r="B141" t="s">
        <v>132</v>
      </c>
      <c r="C141">
        <v>1.2955665024630501</v>
      </c>
      <c r="D141">
        <v>0.9</v>
      </c>
      <c r="E141">
        <v>0.98</v>
      </c>
    </row>
    <row r="142" spans="1:5" x14ac:dyDescent="0.25">
      <c r="A142" t="s">
        <v>122</v>
      </c>
      <c r="B142" t="s">
        <v>140</v>
      </c>
      <c r="C142">
        <v>1.2955665024630501</v>
      </c>
      <c r="D142">
        <v>1.27</v>
      </c>
      <c r="E142">
        <v>0.63</v>
      </c>
    </row>
    <row r="143" spans="1:5" x14ac:dyDescent="0.25">
      <c r="A143" t="s">
        <v>122</v>
      </c>
      <c r="B143" t="s">
        <v>124</v>
      </c>
      <c r="C143">
        <v>1.2955665024630501</v>
      </c>
      <c r="D143">
        <v>0.87</v>
      </c>
      <c r="E143">
        <v>1.27</v>
      </c>
    </row>
    <row r="144" spans="1:5" x14ac:dyDescent="0.25">
      <c r="A144" t="s">
        <v>122</v>
      </c>
      <c r="B144" t="s">
        <v>134</v>
      </c>
      <c r="C144">
        <v>1.2955665024630501</v>
      </c>
      <c r="D144">
        <v>0.56000000000000005</v>
      </c>
      <c r="E144">
        <v>1.23</v>
      </c>
    </row>
    <row r="145" spans="1:5" x14ac:dyDescent="0.25">
      <c r="A145" t="s">
        <v>122</v>
      </c>
      <c r="B145" t="s">
        <v>141</v>
      </c>
      <c r="C145">
        <v>1.2955665024630501</v>
      </c>
      <c r="D145">
        <v>0.77</v>
      </c>
      <c r="E145">
        <v>0.63</v>
      </c>
    </row>
    <row r="146" spans="1:5" x14ac:dyDescent="0.25">
      <c r="A146" t="s">
        <v>122</v>
      </c>
      <c r="B146" t="s">
        <v>142</v>
      </c>
      <c r="C146">
        <v>1.2955665024630501</v>
      </c>
      <c r="D146">
        <v>1.1399999999999999</v>
      </c>
      <c r="E146">
        <v>0.99</v>
      </c>
    </row>
    <row r="147" spans="1:5" x14ac:dyDescent="0.25">
      <c r="A147" t="s">
        <v>122</v>
      </c>
      <c r="B147" t="s">
        <v>143</v>
      </c>
      <c r="C147">
        <v>1.2955665024630501</v>
      </c>
      <c r="D147">
        <v>0.73</v>
      </c>
      <c r="E147">
        <v>1.08</v>
      </c>
    </row>
    <row r="148" spans="1:5" x14ac:dyDescent="0.25">
      <c r="A148" t="s">
        <v>145</v>
      </c>
      <c r="B148" t="s">
        <v>347</v>
      </c>
      <c r="C148">
        <v>1.42662116040956</v>
      </c>
      <c r="D148">
        <v>0.99</v>
      </c>
      <c r="E148">
        <v>1.18</v>
      </c>
    </row>
    <row r="149" spans="1:5" x14ac:dyDescent="0.25">
      <c r="A149" t="s">
        <v>145</v>
      </c>
      <c r="B149" t="s">
        <v>349</v>
      </c>
      <c r="C149">
        <v>1.42662116040956</v>
      </c>
      <c r="D149">
        <v>0.82</v>
      </c>
      <c r="E149">
        <v>0.97</v>
      </c>
    </row>
    <row r="150" spans="1:5" x14ac:dyDescent="0.25">
      <c r="A150" t="s">
        <v>145</v>
      </c>
      <c r="B150" t="s">
        <v>355</v>
      </c>
      <c r="C150">
        <v>1.42662116040956</v>
      </c>
      <c r="D150">
        <v>0.4</v>
      </c>
      <c r="E150">
        <v>1.66</v>
      </c>
    </row>
    <row r="151" spans="1:5" x14ac:dyDescent="0.25">
      <c r="A151" t="s">
        <v>145</v>
      </c>
      <c r="B151" t="s">
        <v>357</v>
      </c>
      <c r="C151">
        <v>1.42662116040956</v>
      </c>
      <c r="D151">
        <v>0.64</v>
      </c>
      <c r="E151">
        <v>0.83</v>
      </c>
    </row>
    <row r="152" spans="1:5" x14ac:dyDescent="0.25">
      <c r="A152" t="s">
        <v>145</v>
      </c>
      <c r="B152" t="s">
        <v>360</v>
      </c>
      <c r="C152">
        <v>1.42662116040956</v>
      </c>
      <c r="D152">
        <v>1.21</v>
      </c>
      <c r="E152">
        <v>1.22</v>
      </c>
    </row>
    <row r="153" spans="1:5" x14ac:dyDescent="0.25">
      <c r="A153" t="s">
        <v>145</v>
      </c>
      <c r="B153" t="s">
        <v>366</v>
      </c>
      <c r="C153">
        <v>1.42662116040956</v>
      </c>
      <c r="D153">
        <v>1.34</v>
      </c>
      <c r="E153">
        <v>0.69</v>
      </c>
    </row>
    <row r="154" spans="1:5" x14ac:dyDescent="0.25">
      <c r="A154" t="s">
        <v>145</v>
      </c>
      <c r="B154" t="s">
        <v>371</v>
      </c>
      <c r="C154">
        <v>1.42662116040956</v>
      </c>
      <c r="D154">
        <v>0.76</v>
      </c>
      <c r="E154">
        <v>0.97</v>
      </c>
    </row>
    <row r="155" spans="1:5" x14ac:dyDescent="0.25">
      <c r="A155" t="s">
        <v>145</v>
      </c>
      <c r="B155" t="s">
        <v>149</v>
      </c>
      <c r="C155">
        <v>1.42662116040956</v>
      </c>
      <c r="D155">
        <v>0.7</v>
      </c>
      <c r="E155">
        <v>1.66</v>
      </c>
    </row>
    <row r="156" spans="1:5" x14ac:dyDescent="0.25">
      <c r="A156" t="s">
        <v>145</v>
      </c>
      <c r="B156" t="s">
        <v>375</v>
      </c>
      <c r="C156">
        <v>1.42662116040956</v>
      </c>
      <c r="D156">
        <v>0.85</v>
      </c>
      <c r="E156">
        <v>0.65</v>
      </c>
    </row>
    <row r="157" spans="1:5" x14ac:dyDescent="0.25">
      <c r="A157" t="s">
        <v>145</v>
      </c>
      <c r="B157" t="s">
        <v>388</v>
      </c>
      <c r="C157">
        <v>1.42662116040956</v>
      </c>
      <c r="D157">
        <v>1.27</v>
      </c>
      <c r="E157">
        <v>1.06</v>
      </c>
    </row>
    <row r="158" spans="1:5" x14ac:dyDescent="0.25">
      <c r="A158" t="s">
        <v>145</v>
      </c>
      <c r="B158" t="s">
        <v>389</v>
      </c>
      <c r="C158">
        <v>1.42662116040956</v>
      </c>
      <c r="D158">
        <v>1.03</v>
      </c>
      <c r="E158">
        <v>0.72</v>
      </c>
    </row>
    <row r="159" spans="1:5" x14ac:dyDescent="0.25">
      <c r="A159" t="s">
        <v>145</v>
      </c>
      <c r="B159" t="s">
        <v>391</v>
      </c>
      <c r="C159">
        <v>1.42662116040956</v>
      </c>
      <c r="D159">
        <v>0.97</v>
      </c>
      <c r="E159">
        <v>1.4</v>
      </c>
    </row>
    <row r="160" spans="1:5" x14ac:dyDescent="0.25">
      <c r="A160" t="s">
        <v>145</v>
      </c>
      <c r="B160" t="s">
        <v>146</v>
      </c>
      <c r="C160">
        <v>1.42662116040956</v>
      </c>
      <c r="D160">
        <v>1.34</v>
      </c>
      <c r="E160">
        <v>1.36</v>
      </c>
    </row>
    <row r="161" spans="1:5" x14ac:dyDescent="0.25">
      <c r="A161" t="s">
        <v>145</v>
      </c>
      <c r="B161" t="s">
        <v>404</v>
      </c>
      <c r="C161">
        <v>1.42662116040956</v>
      </c>
      <c r="D161">
        <v>1.1000000000000001</v>
      </c>
      <c r="E161">
        <v>0.83</v>
      </c>
    </row>
    <row r="162" spans="1:5" x14ac:dyDescent="0.25">
      <c r="A162" t="s">
        <v>145</v>
      </c>
      <c r="B162" t="s">
        <v>419</v>
      </c>
      <c r="C162">
        <v>1.42662116040956</v>
      </c>
      <c r="D162">
        <v>0.96</v>
      </c>
      <c r="E162">
        <v>0.91</v>
      </c>
    </row>
    <row r="163" spans="1:5" x14ac:dyDescent="0.25">
      <c r="A163" t="s">
        <v>145</v>
      </c>
      <c r="B163" t="s">
        <v>423</v>
      </c>
      <c r="C163">
        <v>1.42662116040956</v>
      </c>
      <c r="D163">
        <v>0.82</v>
      </c>
      <c r="E163">
        <v>0.55000000000000004</v>
      </c>
    </row>
    <row r="164" spans="1:5" x14ac:dyDescent="0.25">
      <c r="A164" t="s">
        <v>145</v>
      </c>
      <c r="B164" t="s">
        <v>425</v>
      </c>
      <c r="C164">
        <v>1.42662116040956</v>
      </c>
      <c r="D164">
        <v>1.5</v>
      </c>
      <c r="E164">
        <v>0.65</v>
      </c>
    </row>
    <row r="165" spans="1:5" x14ac:dyDescent="0.25">
      <c r="A165" t="s">
        <v>145</v>
      </c>
      <c r="B165" t="s">
        <v>427</v>
      </c>
      <c r="C165">
        <v>1.42662116040956</v>
      </c>
      <c r="D165">
        <v>1.1299999999999999</v>
      </c>
      <c r="E165">
        <v>0.83</v>
      </c>
    </row>
    <row r="166" spans="1:5" x14ac:dyDescent="0.25">
      <c r="A166" t="s">
        <v>145</v>
      </c>
      <c r="B166" t="s">
        <v>432</v>
      </c>
      <c r="C166">
        <v>1.42662116040956</v>
      </c>
      <c r="D166">
        <v>1.29</v>
      </c>
      <c r="E166">
        <v>1.53</v>
      </c>
    </row>
    <row r="167" spans="1:5" x14ac:dyDescent="0.25">
      <c r="A167" t="s">
        <v>145</v>
      </c>
      <c r="B167" t="s">
        <v>433</v>
      </c>
      <c r="C167">
        <v>1.42662116040956</v>
      </c>
      <c r="D167">
        <v>0.75</v>
      </c>
      <c r="E167">
        <v>1.44</v>
      </c>
    </row>
    <row r="168" spans="1:5" x14ac:dyDescent="0.25">
      <c r="A168" t="s">
        <v>145</v>
      </c>
      <c r="B168" t="s">
        <v>434</v>
      </c>
      <c r="C168">
        <v>1.42662116040956</v>
      </c>
      <c r="D168">
        <v>0.86</v>
      </c>
      <c r="E168">
        <v>0.56999999999999995</v>
      </c>
    </row>
    <row r="169" spans="1:5" x14ac:dyDescent="0.25">
      <c r="A169" t="s">
        <v>145</v>
      </c>
      <c r="B169" t="s">
        <v>148</v>
      </c>
      <c r="C169">
        <v>1.42662116040956</v>
      </c>
      <c r="D169">
        <v>1.08</v>
      </c>
      <c r="E169">
        <v>0.45</v>
      </c>
    </row>
    <row r="170" spans="1:5" x14ac:dyDescent="0.25">
      <c r="A170" t="s">
        <v>145</v>
      </c>
      <c r="B170" t="s">
        <v>147</v>
      </c>
      <c r="C170">
        <v>1.42662116040956</v>
      </c>
      <c r="D170">
        <v>1.1299999999999999</v>
      </c>
      <c r="E170">
        <v>1.02</v>
      </c>
    </row>
    <row r="171" spans="1:5" x14ac:dyDescent="0.25">
      <c r="A171" t="s">
        <v>21</v>
      </c>
      <c r="B171" t="s">
        <v>152</v>
      </c>
      <c r="C171">
        <v>1.36551724137931</v>
      </c>
      <c r="D171">
        <v>0.78</v>
      </c>
      <c r="E171">
        <v>1.08</v>
      </c>
    </row>
    <row r="172" spans="1:5" x14ac:dyDescent="0.25">
      <c r="A172" t="s">
        <v>21</v>
      </c>
      <c r="B172" t="s">
        <v>269</v>
      </c>
      <c r="C172">
        <v>1.36551724137931</v>
      </c>
      <c r="D172">
        <v>0.63</v>
      </c>
      <c r="E172">
        <v>0.76</v>
      </c>
    </row>
    <row r="173" spans="1:5" x14ac:dyDescent="0.25">
      <c r="A173" t="s">
        <v>21</v>
      </c>
      <c r="B173" t="s">
        <v>264</v>
      </c>
      <c r="C173">
        <v>1.36551724137931</v>
      </c>
      <c r="D173">
        <v>1.52</v>
      </c>
      <c r="E173">
        <v>1.36</v>
      </c>
    </row>
    <row r="174" spans="1:5" x14ac:dyDescent="0.25">
      <c r="A174" t="s">
        <v>21</v>
      </c>
      <c r="B174" t="s">
        <v>372</v>
      </c>
      <c r="C174">
        <v>1.36551724137931</v>
      </c>
      <c r="D174">
        <v>0.24</v>
      </c>
      <c r="E174">
        <v>1.06</v>
      </c>
    </row>
    <row r="175" spans="1:5" x14ac:dyDescent="0.25">
      <c r="A175" t="s">
        <v>21</v>
      </c>
      <c r="B175" t="s">
        <v>267</v>
      </c>
      <c r="C175">
        <v>1.36551724137931</v>
      </c>
      <c r="D175">
        <v>1.1000000000000001</v>
      </c>
      <c r="E175">
        <v>1.08</v>
      </c>
    </row>
    <row r="176" spans="1:5" x14ac:dyDescent="0.25">
      <c r="A176" t="s">
        <v>21</v>
      </c>
      <c r="B176" t="s">
        <v>272</v>
      </c>
      <c r="C176">
        <v>1.36551724137931</v>
      </c>
      <c r="D176">
        <v>1.17</v>
      </c>
      <c r="E176">
        <v>0.4</v>
      </c>
    </row>
    <row r="177" spans="1:5" x14ac:dyDescent="0.25">
      <c r="A177" t="s">
        <v>21</v>
      </c>
      <c r="B177" t="s">
        <v>397</v>
      </c>
      <c r="C177">
        <v>1.36551724137931</v>
      </c>
      <c r="D177">
        <v>1.07</v>
      </c>
      <c r="E177">
        <v>1.37</v>
      </c>
    </row>
    <row r="178" spans="1:5" x14ac:dyDescent="0.25">
      <c r="A178" t="s">
        <v>21</v>
      </c>
      <c r="B178" t="s">
        <v>274</v>
      </c>
      <c r="C178">
        <v>1.36551724137931</v>
      </c>
      <c r="D178">
        <v>1.52</v>
      </c>
      <c r="E178">
        <v>0.65</v>
      </c>
    </row>
    <row r="179" spans="1:5" x14ac:dyDescent="0.25">
      <c r="A179" t="s">
        <v>21</v>
      </c>
      <c r="B179" t="s">
        <v>150</v>
      </c>
      <c r="C179">
        <v>1.36551724137931</v>
      </c>
      <c r="D179">
        <v>1.1200000000000001</v>
      </c>
      <c r="E179">
        <v>0.91</v>
      </c>
    </row>
    <row r="180" spans="1:5" x14ac:dyDescent="0.25">
      <c r="A180" t="s">
        <v>21</v>
      </c>
      <c r="B180" t="s">
        <v>275</v>
      </c>
      <c r="C180">
        <v>1.36551724137931</v>
      </c>
      <c r="D180">
        <v>0.84</v>
      </c>
      <c r="E180">
        <v>0.76</v>
      </c>
    </row>
    <row r="181" spans="1:5" x14ac:dyDescent="0.25">
      <c r="A181" t="s">
        <v>21</v>
      </c>
      <c r="B181" t="s">
        <v>23</v>
      </c>
      <c r="C181">
        <v>1.36551724137931</v>
      </c>
      <c r="D181">
        <v>1.56</v>
      </c>
      <c r="E181">
        <v>0.86</v>
      </c>
    </row>
    <row r="182" spans="1:5" x14ac:dyDescent="0.25">
      <c r="A182" t="s">
        <v>21</v>
      </c>
      <c r="B182" t="s">
        <v>22</v>
      </c>
      <c r="C182">
        <v>1.36551724137931</v>
      </c>
      <c r="D182">
        <v>1.32</v>
      </c>
      <c r="E182">
        <v>1.47</v>
      </c>
    </row>
    <row r="183" spans="1:5" x14ac:dyDescent="0.25">
      <c r="A183" t="s">
        <v>21</v>
      </c>
      <c r="B183" t="s">
        <v>266</v>
      </c>
      <c r="C183">
        <v>1.36551724137931</v>
      </c>
      <c r="D183">
        <v>0.73</v>
      </c>
      <c r="E183">
        <v>1.19</v>
      </c>
    </row>
    <row r="184" spans="1:5" x14ac:dyDescent="0.25">
      <c r="A184" t="s">
        <v>21</v>
      </c>
      <c r="B184" t="s">
        <v>268</v>
      </c>
      <c r="C184">
        <v>1.36551724137931</v>
      </c>
      <c r="D184">
        <v>0.84</v>
      </c>
      <c r="E184">
        <v>1.36</v>
      </c>
    </row>
    <row r="185" spans="1:5" x14ac:dyDescent="0.25">
      <c r="A185" t="s">
        <v>21</v>
      </c>
      <c r="B185" t="s">
        <v>151</v>
      </c>
      <c r="C185">
        <v>1.36551724137931</v>
      </c>
      <c r="D185">
        <v>0.83</v>
      </c>
      <c r="E185">
        <v>1.47</v>
      </c>
    </row>
    <row r="186" spans="1:5" x14ac:dyDescent="0.25">
      <c r="A186" t="s">
        <v>21</v>
      </c>
      <c r="B186" t="s">
        <v>153</v>
      </c>
      <c r="C186">
        <v>1.36551724137931</v>
      </c>
      <c r="D186">
        <v>1.71</v>
      </c>
      <c r="E186">
        <v>0.51</v>
      </c>
    </row>
    <row r="187" spans="1:5" x14ac:dyDescent="0.25">
      <c r="A187" t="s">
        <v>21</v>
      </c>
      <c r="B187" t="s">
        <v>273</v>
      </c>
      <c r="C187">
        <v>1.36551724137931</v>
      </c>
      <c r="D187">
        <v>0.63</v>
      </c>
      <c r="E187">
        <v>0.7</v>
      </c>
    </row>
    <row r="188" spans="1:5" x14ac:dyDescent="0.25">
      <c r="A188" t="s">
        <v>21</v>
      </c>
      <c r="B188" t="s">
        <v>265</v>
      </c>
      <c r="C188">
        <v>1.36551724137931</v>
      </c>
      <c r="D188">
        <v>0.83</v>
      </c>
      <c r="E188">
        <v>0.96</v>
      </c>
    </row>
    <row r="189" spans="1:5" x14ac:dyDescent="0.25">
      <c r="A189" t="s">
        <v>21</v>
      </c>
      <c r="B189" t="s">
        <v>271</v>
      </c>
      <c r="C189">
        <v>1.36551724137931</v>
      </c>
      <c r="D189">
        <v>0.73</v>
      </c>
      <c r="E189">
        <v>1.1399999999999999</v>
      </c>
    </row>
    <row r="190" spans="1:5" x14ac:dyDescent="0.25">
      <c r="A190" t="s">
        <v>21</v>
      </c>
      <c r="B190" t="s">
        <v>270</v>
      </c>
      <c r="C190">
        <v>1.36551724137931</v>
      </c>
      <c r="D190">
        <v>0.78</v>
      </c>
      <c r="E190">
        <v>0.92</v>
      </c>
    </row>
    <row r="191" spans="1:5" x14ac:dyDescent="0.25">
      <c r="A191" t="s">
        <v>154</v>
      </c>
      <c r="B191" t="s">
        <v>159</v>
      </c>
      <c r="C191">
        <v>1.2951388888888899</v>
      </c>
      <c r="D191">
        <v>0.62</v>
      </c>
      <c r="E191">
        <v>0.91</v>
      </c>
    </row>
    <row r="192" spans="1:5" x14ac:dyDescent="0.25">
      <c r="A192" t="s">
        <v>154</v>
      </c>
      <c r="B192" t="s">
        <v>161</v>
      </c>
      <c r="C192">
        <v>1.2951388888888899</v>
      </c>
      <c r="D192">
        <v>0.44</v>
      </c>
      <c r="E192">
        <v>0.48</v>
      </c>
    </row>
    <row r="193" spans="1:5" x14ac:dyDescent="0.25">
      <c r="A193" t="s">
        <v>154</v>
      </c>
      <c r="B193" t="s">
        <v>163</v>
      </c>
      <c r="C193">
        <v>1.2951388888888899</v>
      </c>
      <c r="D193">
        <v>1.6</v>
      </c>
      <c r="E193">
        <v>0.84</v>
      </c>
    </row>
    <row r="194" spans="1:5" x14ac:dyDescent="0.25">
      <c r="A194" t="s">
        <v>154</v>
      </c>
      <c r="B194" t="s">
        <v>160</v>
      </c>
      <c r="C194">
        <v>1.2951388888888899</v>
      </c>
      <c r="D194">
        <v>0.67</v>
      </c>
      <c r="E194">
        <v>1.03</v>
      </c>
    </row>
    <row r="195" spans="1:5" x14ac:dyDescent="0.25">
      <c r="A195" t="s">
        <v>154</v>
      </c>
      <c r="B195" t="s">
        <v>165</v>
      </c>
      <c r="C195">
        <v>1.2951388888888899</v>
      </c>
      <c r="D195">
        <v>0.77</v>
      </c>
      <c r="E195">
        <v>1.62</v>
      </c>
    </row>
    <row r="196" spans="1:5" x14ac:dyDescent="0.25">
      <c r="A196" t="s">
        <v>154</v>
      </c>
      <c r="B196" t="s">
        <v>164</v>
      </c>
      <c r="C196">
        <v>1.2951388888888899</v>
      </c>
      <c r="D196">
        <v>0.88</v>
      </c>
      <c r="E196">
        <v>1.66</v>
      </c>
    </row>
    <row r="197" spans="1:5" x14ac:dyDescent="0.25">
      <c r="A197" t="s">
        <v>154</v>
      </c>
      <c r="B197" t="s">
        <v>167</v>
      </c>
      <c r="C197">
        <v>1.2951388888888899</v>
      </c>
      <c r="D197">
        <v>1.54</v>
      </c>
      <c r="E197">
        <v>0.42</v>
      </c>
    </row>
    <row r="198" spans="1:5" x14ac:dyDescent="0.25">
      <c r="A198" t="s">
        <v>154</v>
      </c>
      <c r="B198" t="s">
        <v>168</v>
      </c>
      <c r="C198">
        <v>1.2951388888888899</v>
      </c>
      <c r="D198">
        <v>0.82</v>
      </c>
      <c r="E198">
        <v>0.84</v>
      </c>
    </row>
    <row r="199" spans="1:5" x14ac:dyDescent="0.25">
      <c r="A199" t="s">
        <v>154</v>
      </c>
      <c r="B199" t="s">
        <v>156</v>
      </c>
      <c r="C199">
        <v>1.2951388888888899</v>
      </c>
      <c r="D199">
        <v>1.43</v>
      </c>
      <c r="E199">
        <v>0.62</v>
      </c>
    </row>
    <row r="200" spans="1:5" x14ac:dyDescent="0.25">
      <c r="A200" t="s">
        <v>154</v>
      </c>
      <c r="B200" t="s">
        <v>169</v>
      </c>
      <c r="C200">
        <v>1.2951388888888899</v>
      </c>
      <c r="D200">
        <v>0.77</v>
      </c>
      <c r="E200">
        <v>1.45</v>
      </c>
    </row>
    <row r="201" spans="1:5" x14ac:dyDescent="0.25">
      <c r="A201" t="s">
        <v>154</v>
      </c>
      <c r="B201" t="s">
        <v>162</v>
      </c>
      <c r="C201">
        <v>1.2951388888888899</v>
      </c>
      <c r="D201">
        <v>0.55000000000000004</v>
      </c>
      <c r="E201">
        <v>0.9</v>
      </c>
    </row>
    <row r="202" spans="1:5" x14ac:dyDescent="0.25">
      <c r="A202" t="s">
        <v>154</v>
      </c>
      <c r="B202" t="s">
        <v>170</v>
      </c>
      <c r="C202">
        <v>1.2951388888888899</v>
      </c>
      <c r="D202">
        <v>1.21</v>
      </c>
      <c r="E202">
        <v>1.59</v>
      </c>
    </row>
    <row r="203" spans="1:5" x14ac:dyDescent="0.25">
      <c r="A203" t="s">
        <v>154</v>
      </c>
      <c r="B203" t="s">
        <v>166</v>
      </c>
      <c r="C203">
        <v>1.2951388888888899</v>
      </c>
      <c r="D203">
        <v>0.89</v>
      </c>
      <c r="E203">
        <v>0.9</v>
      </c>
    </row>
    <row r="204" spans="1:5" x14ac:dyDescent="0.25">
      <c r="A204" t="s">
        <v>154</v>
      </c>
      <c r="B204" t="s">
        <v>174</v>
      </c>
      <c r="C204">
        <v>1.2951388888888899</v>
      </c>
      <c r="D204">
        <v>1.21</v>
      </c>
      <c r="E204">
        <v>1.04</v>
      </c>
    </row>
    <row r="205" spans="1:5" x14ac:dyDescent="0.25">
      <c r="A205" t="s">
        <v>154</v>
      </c>
      <c r="B205" t="s">
        <v>172</v>
      </c>
      <c r="C205">
        <v>1.2951388888888899</v>
      </c>
      <c r="D205">
        <v>0.77</v>
      </c>
      <c r="E205">
        <v>0.97</v>
      </c>
    </row>
    <row r="206" spans="1:5" x14ac:dyDescent="0.25">
      <c r="A206" t="s">
        <v>154</v>
      </c>
      <c r="B206" t="s">
        <v>171</v>
      </c>
      <c r="C206">
        <v>1.2951388888888899</v>
      </c>
      <c r="D206">
        <v>0.88</v>
      </c>
      <c r="E206">
        <v>0.91</v>
      </c>
    </row>
    <row r="207" spans="1:5" x14ac:dyDescent="0.25">
      <c r="A207" t="s">
        <v>154</v>
      </c>
      <c r="B207" t="s">
        <v>158</v>
      </c>
      <c r="C207">
        <v>1.2951388888888899</v>
      </c>
      <c r="D207">
        <v>0.98</v>
      </c>
      <c r="E207">
        <v>1.03</v>
      </c>
    </row>
    <row r="208" spans="1:5" x14ac:dyDescent="0.25">
      <c r="A208" t="s">
        <v>154</v>
      </c>
      <c r="B208" t="s">
        <v>155</v>
      </c>
      <c r="C208">
        <v>1.2951388888888899</v>
      </c>
      <c r="D208">
        <v>1.75</v>
      </c>
      <c r="E208">
        <v>0.97</v>
      </c>
    </row>
    <row r="209" spans="1:5" x14ac:dyDescent="0.25">
      <c r="A209" t="s">
        <v>154</v>
      </c>
      <c r="B209" t="s">
        <v>157</v>
      </c>
      <c r="C209">
        <v>1.2951388888888899</v>
      </c>
      <c r="D209">
        <v>1.29</v>
      </c>
      <c r="E209">
        <v>0.91</v>
      </c>
    </row>
    <row r="210" spans="1:5" x14ac:dyDescent="0.25">
      <c r="A210" t="s">
        <v>154</v>
      </c>
      <c r="B210" t="s">
        <v>173</v>
      </c>
      <c r="C210">
        <v>1.2951388888888899</v>
      </c>
      <c r="D210">
        <v>0.88</v>
      </c>
      <c r="E210">
        <v>0.9</v>
      </c>
    </row>
    <row r="211" spans="1:5" x14ac:dyDescent="0.25">
      <c r="A211" t="s">
        <v>175</v>
      </c>
      <c r="B211" t="s">
        <v>284</v>
      </c>
      <c r="C211">
        <v>1.2032967032966999</v>
      </c>
      <c r="D211">
        <v>1.34</v>
      </c>
      <c r="E211">
        <v>1.0900000000000001</v>
      </c>
    </row>
    <row r="212" spans="1:5" x14ac:dyDescent="0.25">
      <c r="A212" t="s">
        <v>175</v>
      </c>
      <c r="B212" t="s">
        <v>179</v>
      </c>
      <c r="C212">
        <v>1.2032967032966999</v>
      </c>
      <c r="D212">
        <v>0.96</v>
      </c>
      <c r="E212">
        <v>1.53</v>
      </c>
    </row>
    <row r="213" spans="1:5" x14ac:dyDescent="0.25">
      <c r="A213" t="s">
        <v>175</v>
      </c>
      <c r="B213" t="s">
        <v>282</v>
      </c>
      <c r="C213">
        <v>1.2032967032966999</v>
      </c>
      <c r="D213">
        <v>1.02</v>
      </c>
      <c r="E213">
        <v>0.51</v>
      </c>
    </row>
    <row r="214" spans="1:5" x14ac:dyDescent="0.25">
      <c r="A214" t="s">
        <v>175</v>
      </c>
      <c r="B214" t="s">
        <v>176</v>
      </c>
      <c r="C214">
        <v>1.2032967032966999</v>
      </c>
      <c r="D214">
        <v>0.83</v>
      </c>
      <c r="E214">
        <v>0.73</v>
      </c>
    </row>
    <row r="215" spans="1:5" x14ac:dyDescent="0.25">
      <c r="A215" t="s">
        <v>175</v>
      </c>
      <c r="B215" t="s">
        <v>285</v>
      </c>
      <c r="C215">
        <v>1.2032967032966999</v>
      </c>
      <c r="D215">
        <v>1.02</v>
      </c>
      <c r="E215">
        <v>1.24</v>
      </c>
    </row>
    <row r="216" spans="1:5" x14ac:dyDescent="0.25">
      <c r="A216" t="s">
        <v>175</v>
      </c>
      <c r="B216" t="s">
        <v>277</v>
      </c>
      <c r="C216">
        <v>1.2032967032966999</v>
      </c>
      <c r="D216">
        <v>0.57999999999999996</v>
      </c>
      <c r="E216">
        <v>0.95</v>
      </c>
    </row>
    <row r="217" spans="1:5" x14ac:dyDescent="0.25">
      <c r="A217" t="s">
        <v>175</v>
      </c>
      <c r="B217" t="s">
        <v>281</v>
      </c>
      <c r="C217">
        <v>1.2032967032966999</v>
      </c>
      <c r="D217">
        <v>0.57999999999999996</v>
      </c>
      <c r="E217">
        <v>1.31</v>
      </c>
    </row>
    <row r="218" spans="1:5" x14ac:dyDescent="0.25">
      <c r="A218" t="s">
        <v>175</v>
      </c>
      <c r="B218" t="s">
        <v>178</v>
      </c>
      <c r="C218">
        <v>1.2032967032966999</v>
      </c>
      <c r="D218">
        <v>0.45</v>
      </c>
      <c r="E218">
        <v>1.31</v>
      </c>
    </row>
    <row r="219" spans="1:5" x14ac:dyDescent="0.25">
      <c r="A219" t="s">
        <v>175</v>
      </c>
      <c r="B219" t="s">
        <v>278</v>
      </c>
      <c r="C219">
        <v>1.2032967032966999</v>
      </c>
      <c r="D219">
        <v>0.77</v>
      </c>
      <c r="E219">
        <v>1.75</v>
      </c>
    </row>
    <row r="220" spans="1:5" x14ac:dyDescent="0.25">
      <c r="A220" t="s">
        <v>175</v>
      </c>
      <c r="B220" t="s">
        <v>276</v>
      </c>
      <c r="C220">
        <v>1.2032967032966999</v>
      </c>
      <c r="D220">
        <v>2.2400000000000002</v>
      </c>
      <c r="E220">
        <v>0.22</v>
      </c>
    </row>
    <row r="221" spans="1:5" x14ac:dyDescent="0.25">
      <c r="A221" t="s">
        <v>175</v>
      </c>
      <c r="B221" t="s">
        <v>279</v>
      </c>
      <c r="C221">
        <v>1.2032967032966999</v>
      </c>
      <c r="D221">
        <v>1.92</v>
      </c>
      <c r="E221">
        <v>0.8</v>
      </c>
    </row>
    <row r="222" spans="1:5" x14ac:dyDescent="0.25">
      <c r="A222" t="s">
        <v>175</v>
      </c>
      <c r="B222" t="s">
        <v>283</v>
      </c>
      <c r="C222">
        <v>1.2032967032966999</v>
      </c>
      <c r="D222">
        <v>0.96</v>
      </c>
      <c r="E222">
        <v>0.51</v>
      </c>
    </row>
    <row r="223" spans="1:5" x14ac:dyDescent="0.25">
      <c r="A223" t="s">
        <v>175</v>
      </c>
      <c r="B223" t="s">
        <v>177</v>
      </c>
      <c r="C223">
        <v>1.2032967032966999</v>
      </c>
      <c r="D223">
        <v>0.7</v>
      </c>
      <c r="E223">
        <v>1.0900000000000001</v>
      </c>
    </row>
    <row r="224" spans="1:5" x14ac:dyDescent="0.25">
      <c r="A224" t="s">
        <v>175</v>
      </c>
      <c r="B224" t="s">
        <v>280</v>
      </c>
      <c r="C224">
        <v>1.2032967032966999</v>
      </c>
      <c r="D224">
        <v>0.64</v>
      </c>
      <c r="E224">
        <v>0.95</v>
      </c>
    </row>
    <row r="225" spans="1:5" x14ac:dyDescent="0.25">
      <c r="A225" t="s">
        <v>24</v>
      </c>
      <c r="B225" t="s">
        <v>292</v>
      </c>
      <c r="C225">
        <v>1.6104868913857699</v>
      </c>
      <c r="D225">
        <v>1.69</v>
      </c>
      <c r="E225">
        <v>1.02</v>
      </c>
    </row>
    <row r="226" spans="1:5" x14ac:dyDescent="0.25">
      <c r="A226" t="s">
        <v>24</v>
      </c>
      <c r="B226" t="s">
        <v>289</v>
      </c>
      <c r="C226">
        <v>1.6104868913857699</v>
      </c>
      <c r="D226">
        <v>0.57999999999999996</v>
      </c>
      <c r="E226">
        <v>1.43</v>
      </c>
    </row>
    <row r="227" spans="1:5" x14ac:dyDescent="0.25">
      <c r="A227" t="s">
        <v>24</v>
      </c>
      <c r="B227" t="s">
        <v>180</v>
      </c>
      <c r="C227">
        <v>1.6104868913857699</v>
      </c>
      <c r="D227">
        <v>1.1499999999999999</v>
      </c>
      <c r="E227">
        <v>1.1599999999999999</v>
      </c>
    </row>
    <row r="228" spans="1:5" x14ac:dyDescent="0.25">
      <c r="A228" t="s">
        <v>24</v>
      </c>
      <c r="B228" t="s">
        <v>326</v>
      </c>
      <c r="C228">
        <v>1.6104868913857699</v>
      </c>
      <c r="D228">
        <v>0.67</v>
      </c>
      <c r="E228">
        <v>1.23</v>
      </c>
    </row>
    <row r="229" spans="1:5" x14ac:dyDescent="0.25">
      <c r="A229" t="s">
        <v>24</v>
      </c>
      <c r="B229" t="s">
        <v>288</v>
      </c>
      <c r="C229">
        <v>1.6104868913857699</v>
      </c>
      <c r="D229">
        <v>0.86</v>
      </c>
      <c r="E229">
        <v>1.43</v>
      </c>
    </row>
    <row r="230" spans="1:5" x14ac:dyDescent="0.25">
      <c r="A230" t="s">
        <v>24</v>
      </c>
      <c r="B230" t="s">
        <v>287</v>
      </c>
      <c r="C230">
        <v>1.6104868913857699</v>
      </c>
      <c r="D230">
        <v>0.8</v>
      </c>
      <c r="E230">
        <v>0.82</v>
      </c>
    </row>
    <row r="231" spans="1:5" x14ac:dyDescent="0.25">
      <c r="A231" t="s">
        <v>24</v>
      </c>
      <c r="B231" t="s">
        <v>293</v>
      </c>
      <c r="C231">
        <v>1.6104868913857699</v>
      </c>
      <c r="D231">
        <v>0.89</v>
      </c>
      <c r="E231">
        <v>1.07</v>
      </c>
    </row>
    <row r="232" spans="1:5" x14ac:dyDescent="0.25">
      <c r="A232" t="s">
        <v>24</v>
      </c>
      <c r="B232" t="s">
        <v>294</v>
      </c>
      <c r="C232">
        <v>1.6104868913857699</v>
      </c>
      <c r="D232">
        <v>1.72</v>
      </c>
      <c r="E232">
        <v>0.77</v>
      </c>
    </row>
    <row r="233" spans="1:5" x14ac:dyDescent="0.25">
      <c r="A233" t="s">
        <v>24</v>
      </c>
      <c r="B233" t="s">
        <v>295</v>
      </c>
      <c r="C233">
        <v>1.6104868913857699</v>
      </c>
      <c r="D233">
        <v>1.39</v>
      </c>
      <c r="E233">
        <v>0.5</v>
      </c>
    </row>
    <row r="234" spans="1:5" x14ac:dyDescent="0.25">
      <c r="A234" t="s">
        <v>24</v>
      </c>
      <c r="B234" t="s">
        <v>25</v>
      </c>
      <c r="C234">
        <v>1.6104868913857699</v>
      </c>
      <c r="D234">
        <v>1</v>
      </c>
      <c r="E234">
        <v>0.88</v>
      </c>
    </row>
    <row r="235" spans="1:5" x14ac:dyDescent="0.25">
      <c r="A235" t="s">
        <v>24</v>
      </c>
      <c r="B235" t="s">
        <v>327</v>
      </c>
      <c r="C235">
        <v>1.6104868913857699</v>
      </c>
      <c r="D235">
        <v>1.1100000000000001</v>
      </c>
      <c r="E235">
        <v>1.02</v>
      </c>
    </row>
    <row r="236" spans="1:5" x14ac:dyDescent="0.25">
      <c r="A236" t="s">
        <v>24</v>
      </c>
      <c r="B236" t="s">
        <v>286</v>
      </c>
      <c r="C236">
        <v>1.6104868913857699</v>
      </c>
      <c r="D236">
        <v>1.58</v>
      </c>
      <c r="E236">
        <v>0.61</v>
      </c>
    </row>
    <row r="237" spans="1:5" x14ac:dyDescent="0.25">
      <c r="A237" t="s">
        <v>24</v>
      </c>
      <c r="B237" t="s">
        <v>291</v>
      </c>
      <c r="C237">
        <v>1.6104868913857699</v>
      </c>
      <c r="D237">
        <v>0.35</v>
      </c>
      <c r="E237">
        <v>1.1200000000000001</v>
      </c>
    </row>
    <row r="238" spans="1:5" x14ac:dyDescent="0.25">
      <c r="A238" t="s">
        <v>24</v>
      </c>
      <c r="B238" t="s">
        <v>26</v>
      </c>
      <c r="C238">
        <v>1.6104868913857699</v>
      </c>
      <c r="D238">
        <v>1.46</v>
      </c>
      <c r="E238">
        <v>0.77</v>
      </c>
    </row>
    <row r="239" spans="1:5" x14ac:dyDescent="0.25">
      <c r="A239" t="s">
        <v>24</v>
      </c>
      <c r="B239" t="s">
        <v>184</v>
      </c>
      <c r="C239">
        <v>1.6104868913857699</v>
      </c>
      <c r="D239">
        <v>1</v>
      </c>
      <c r="E239">
        <v>1.1599999999999999</v>
      </c>
    </row>
    <row r="240" spans="1:5" x14ac:dyDescent="0.25">
      <c r="A240" t="s">
        <v>24</v>
      </c>
      <c r="B240" t="s">
        <v>290</v>
      </c>
      <c r="C240">
        <v>1.6104868913857699</v>
      </c>
      <c r="D240">
        <v>1</v>
      </c>
      <c r="E240">
        <v>1.1000000000000001</v>
      </c>
    </row>
    <row r="241" spans="1:5" x14ac:dyDescent="0.25">
      <c r="A241" t="s">
        <v>24</v>
      </c>
      <c r="B241" t="s">
        <v>183</v>
      </c>
      <c r="C241">
        <v>1.6104868913857699</v>
      </c>
      <c r="D241">
        <v>0.72</v>
      </c>
      <c r="E241">
        <v>1.21</v>
      </c>
    </row>
    <row r="242" spans="1:5" x14ac:dyDescent="0.25">
      <c r="A242" t="s">
        <v>24</v>
      </c>
      <c r="B242" t="s">
        <v>182</v>
      </c>
      <c r="C242">
        <v>1.6104868913857699</v>
      </c>
      <c r="D242">
        <v>0.78</v>
      </c>
      <c r="E242">
        <v>1.25</v>
      </c>
    </row>
    <row r="243" spans="1:5" x14ac:dyDescent="0.25">
      <c r="A243" t="s">
        <v>24</v>
      </c>
      <c r="B243" t="s">
        <v>185</v>
      </c>
      <c r="C243">
        <v>1.6104868913857699</v>
      </c>
      <c r="D243">
        <v>0.56999999999999995</v>
      </c>
      <c r="E243">
        <v>0.66</v>
      </c>
    </row>
    <row r="244" spans="1:5" x14ac:dyDescent="0.25">
      <c r="A244" t="s">
        <v>24</v>
      </c>
      <c r="B244" t="s">
        <v>181</v>
      </c>
      <c r="C244">
        <v>1.6104868913857699</v>
      </c>
      <c r="D244">
        <v>0.72</v>
      </c>
      <c r="E244">
        <v>0.77</v>
      </c>
    </row>
    <row r="245" spans="1:5" x14ac:dyDescent="0.25">
      <c r="A245" t="s">
        <v>27</v>
      </c>
      <c r="B245" t="s">
        <v>187</v>
      </c>
      <c r="C245">
        <v>1.2562277580071199</v>
      </c>
      <c r="D245">
        <v>0.63</v>
      </c>
      <c r="E245">
        <v>1.17</v>
      </c>
    </row>
    <row r="246" spans="1:5" x14ac:dyDescent="0.25">
      <c r="A246" t="s">
        <v>27</v>
      </c>
      <c r="B246" t="s">
        <v>191</v>
      </c>
      <c r="C246">
        <v>1.2562277580071199</v>
      </c>
      <c r="D246">
        <v>1.31</v>
      </c>
      <c r="E246">
        <v>1.36</v>
      </c>
    </row>
    <row r="247" spans="1:5" x14ac:dyDescent="0.25">
      <c r="A247" t="s">
        <v>27</v>
      </c>
      <c r="B247" t="s">
        <v>28</v>
      </c>
      <c r="C247">
        <v>1.2562277580071199</v>
      </c>
      <c r="D247">
        <v>1.25</v>
      </c>
      <c r="E247">
        <v>0.78</v>
      </c>
    </row>
    <row r="248" spans="1:5" x14ac:dyDescent="0.25">
      <c r="A248" t="s">
        <v>27</v>
      </c>
      <c r="B248" t="s">
        <v>186</v>
      </c>
      <c r="C248">
        <v>1.2562277580071199</v>
      </c>
      <c r="D248">
        <v>1.19</v>
      </c>
      <c r="E248">
        <v>0.78</v>
      </c>
    </row>
    <row r="249" spans="1:5" x14ac:dyDescent="0.25">
      <c r="A249" t="s">
        <v>27</v>
      </c>
      <c r="B249" t="s">
        <v>189</v>
      </c>
      <c r="C249">
        <v>1.2562277580071199</v>
      </c>
      <c r="D249">
        <v>0.51</v>
      </c>
      <c r="E249">
        <v>0.91</v>
      </c>
    </row>
    <row r="250" spans="1:5" x14ac:dyDescent="0.25">
      <c r="A250" t="s">
        <v>27</v>
      </c>
      <c r="B250" t="s">
        <v>297</v>
      </c>
      <c r="C250">
        <v>1.2562277580071199</v>
      </c>
      <c r="D250">
        <v>1.01</v>
      </c>
      <c r="E250">
        <v>1.0900000000000001</v>
      </c>
    </row>
    <row r="251" spans="1:5" x14ac:dyDescent="0.25">
      <c r="A251" t="s">
        <v>27</v>
      </c>
      <c r="B251" t="s">
        <v>298</v>
      </c>
      <c r="C251">
        <v>1.2562277580071199</v>
      </c>
      <c r="D251">
        <v>1.47</v>
      </c>
      <c r="E251">
        <v>0.7</v>
      </c>
    </row>
    <row r="252" spans="1:5" x14ac:dyDescent="0.25">
      <c r="A252" t="s">
        <v>27</v>
      </c>
      <c r="B252" t="s">
        <v>31</v>
      </c>
      <c r="C252">
        <v>1.2562277580071199</v>
      </c>
      <c r="D252">
        <v>0.63</v>
      </c>
      <c r="E252">
        <v>0.97</v>
      </c>
    </row>
    <row r="253" spans="1:5" x14ac:dyDescent="0.25">
      <c r="A253" t="s">
        <v>27</v>
      </c>
      <c r="B253" t="s">
        <v>195</v>
      </c>
      <c r="C253">
        <v>1.2562277580071199</v>
      </c>
      <c r="D253">
        <v>1.59</v>
      </c>
      <c r="E253">
        <v>1.27</v>
      </c>
    </row>
    <row r="254" spans="1:5" x14ac:dyDescent="0.25">
      <c r="A254" t="s">
        <v>27</v>
      </c>
      <c r="B254" t="s">
        <v>188</v>
      </c>
      <c r="C254">
        <v>1.2562277580071199</v>
      </c>
      <c r="D254">
        <v>1.22</v>
      </c>
      <c r="E254">
        <v>0.56000000000000005</v>
      </c>
    </row>
    <row r="255" spans="1:5" x14ac:dyDescent="0.25">
      <c r="A255" t="s">
        <v>27</v>
      </c>
      <c r="B255" t="s">
        <v>296</v>
      </c>
      <c r="C255">
        <v>1.2562277580071199</v>
      </c>
      <c r="D255">
        <v>0.63</v>
      </c>
      <c r="E255">
        <v>1.36</v>
      </c>
    </row>
    <row r="256" spans="1:5" x14ac:dyDescent="0.25">
      <c r="A256" t="s">
        <v>27</v>
      </c>
      <c r="B256" t="s">
        <v>190</v>
      </c>
      <c r="C256">
        <v>1.2562277580071199</v>
      </c>
      <c r="D256">
        <v>0.96</v>
      </c>
      <c r="E256">
        <v>0.85</v>
      </c>
    </row>
    <row r="257" spans="1:5" x14ac:dyDescent="0.25">
      <c r="A257" t="s">
        <v>27</v>
      </c>
      <c r="B257" t="s">
        <v>192</v>
      </c>
      <c r="C257">
        <v>1.2562277580071199</v>
      </c>
      <c r="D257">
        <v>0.97</v>
      </c>
      <c r="E257">
        <v>0.97</v>
      </c>
    </row>
    <row r="258" spans="1:5" x14ac:dyDescent="0.25">
      <c r="A258" t="s">
        <v>27</v>
      </c>
      <c r="B258" t="s">
        <v>329</v>
      </c>
      <c r="C258">
        <v>1.2562277580071199</v>
      </c>
      <c r="D258">
        <v>0.8</v>
      </c>
      <c r="E258">
        <v>1.1000000000000001</v>
      </c>
    </row>
    <row r="259" spans="1:5" x14ac:dyDescent="0.25">
      <c r="A259" t="s">
        <v>27</v>
      </c>
      <c r="B259" t="s">
        <v>194</v>
      </c>
      <c r="C259">
        <v>1.2562277580071199</v>
      </c>
      <c r="D259">
        <v>0.68</v>
      </c>
      <c r="E259">
        <v>0.91</v>
      </c>
    </row>
    <row r="260" spans="1:5" x14ac:dyDescent="0.25">
      <c r="A260" t="s">
        <v>27</v>
      </c>
      <c r="B260" t="s">
        <v>299</v>
      </c>
      <c r="C260">
        <v>1.2562277580071199</v>
      </c>
      <c r="D260">
        <v>1.08</v>
      </c>
      <c r="E260">
        <v>0.57999999999999996</v>
      </c>
    </row>
    <row r="261" spans="1:5" x14ac:dyDescent="0.25">
      <c r="A261" t="s">
        <v>27</v>
      </c>
      <c r="B261" t="s">
        <v>328</v>
      </c>
      <c r="C261">
        <v>1.2562277580071199</v>
      </c>
      <c r="D261">
        <v>1.19</v>
      </c>
      <c r="E261">
        <v>0.97</v>
      </c>
    </row>
    <row r="262" spans="1:5" x14ac:dyDescent="0.25">
      <c r="A262" t="s">
        <v>27</v>
      </c>
      <c r="B262" t="s">
        <v>193</v>
      </c>
      <c r="C262">
        <v>1.2562277580071199</v>
      </c>
      <c r="D262">
        <v>1.1399999999999999</v>
      </c>
      <c r="E262">
        <v>0.84</v>
      </c>
    </row>
    <row r="263" spans="1:5" x14ac:dyDescent="0.25">
      <c r="A263" t="s">
        <v>27</v>
      </c>
      <c r="B263" t="s">
        <v>30</v>
      </c>
      <c r="C263">
        <v>1.2562277580071199</v>
      </c>
      <c r="D263">
        <v>0.97</v>
      </c>
      <c r="E263">
        <v>1.17</v>
      </c>
    </row>
    <row r="264" spans="1:5" x14ac:dyDescent="0.25">
      <c r="A264" t="s">
        <v>27</v>
      </c>
      <c r="B264" t="s">
        <v>29</v>
      </c>
      <c r="C264">
        <v>1.2562277580071199</v>
      </c>
      <c r="D264">
        <v>0.8</v>
      </c>
      <c r="E264">
        <v>1.56</v>
      </c>
    </row>
    <row r="265" spans="1:5" x14ac:dyDescent="0.25">
      <c r="A265" t="s">
        <v>196</v>
      </c>
      <c r="B265" t="s">
        <v>205</v>
      </c>
      <c r="C265">
        <v>1.6266094420600901</v>
      </c>
      <c r="D265">
        <v>1.37</v>
      </c>
      <c r="E265">
        <v>0.95</v>
      </c>
    </row>
    <row r="266" spans="1:5" x14ac:dyDescent="0.25">
      <c r="A266" t="s">
        <v>196</v>
      </c>
      <c r="B266" t="s">
        <v>306</v>
      </c>
      <c r="C266">
        <v>1.6266094420600901</v>
      </c>
      <c r="D266">
        <v>1.95</v>
      </c>
      <c r="E266">
        <v>0.69</v>
      </c>
    </row>
    <row r="267" spans="1:5" x14ac:dyDescent="0.25">
      <c r="A267" t="s">
        <v>196</v>
      </c>
      <c r="B267" t="s">
        <v>206</v>
      </c>
      <c r="C267">
        <v>1.6266094420600901</v>
      </c>
      <c r="D267">
        <v>0.56999999999999995</v>
      </c>
      <c r="E267">
        <v>1.32</v>
      </c>
    </row>
    <row r="268" spans="1:5" x14ac:dyDescent="0.25">
      <c r="A268" t="s">
        <v>196</v>
      </c>
      <c r="B268" t="s">
        <v>197</v>
      </c>
      <c r="C268">
        <v>1.6266094420600901</v>
      </c>
      <c r="D268">
        <v>0.8</v>
      </c>
      <c r="E268">
        <v>1.8</v>
      </c>
    </row>
    <row r="269" spans="1:5" x14ac:dyDescent="0.25">
      <c r="A269" t="s">
        <v>196</v>
      </c>
      <c r="B269" t="s">
        <v>307</v>
      </c>
      <c r="C269">
        <v>1.6266094420600901</v>
      </c>
      <c r="D269">
        <v>1.49</v>
      </c>
      <c r="E269">
        <v>0.52</v>
      </c>
    </row>
    <row r="270" spans="1:5" x14ac:dyDescent="0.25">
      <c r="A270" t="s">
        <v>196</v>
      </c>
      <c r="B270" t="s">
        <v>204</v>
      </c>
      <c r="C270">
        <v>1.6266094420600901</v>
      </c>
      <c r="D270">
        <v>0.95</v>
      </c>
      <c r="E270">
        <v>1.37</v>
      </c>
    </row>
    <row r="271" spans="1:5" x14ac:dyDescent="0.25">
      <c r="A271" t="s">
        <v>196</v>
      </c>
      <c r="B271" t="s">
        <v>302</v>
      </c>
      <c r="C271">
        <v>1.6266094420600901</v>
      </c>
      <c r="D271">
        <v>0.7</v>
      </c>
      <c r="E271">
        <v>0.44</v>
      </c>
    </row>
    <row r="272" spans="1:5" x14ac:dyDescent="0.25">
      <c r="A272" t="s">
        <v>196</v>
      </c>
      <c r="B272" t="s">
        <v>305</v>
      </c>
      <c r="C272">
        <v>1.6266094420600901</v>
      </c>
      <c r="D272">
        <v>1.02</v>
      </c>
      <c r="E272">
        <v>0.69</v>
      </c>
    </row>
    <row r="273" spans="1:5" x14ac:dyDescent="0.25">
      <c r="A273" t="s">
        <v>196</v>
      </c>
      <c r="B273" t="s">
        <v>202</v>
      </c>
      <c r="C273">
        <v>1.6266094420600901</v>
      </c>
      <c r="D273">
        <v>0.9</v>
      </c>
      <c r="E273">
        <v>0.74</v>
      </c>
    </row>
    <row r="274" spans="1:5" x14ac:dyDescent="0.25">
      <c r="A274" t="s">
        <v>196</v>
      </c>
      <c r="B274" t="s">
        <v>200</v>
      </c>
      <c r="C274">
        <v>1.6266094420600901</v>
      </c>
      <c r="D274">
        <v>1.37</v>
      </c>
      <c r="E274">
        <v>0.48</v>
      </c>
    </row>
    <row r="275" spans="1:5" x14ac:dyDescent="0.25">
      <c r="A275" t="s">
        <v>196</v>
      </c>
      <c r="B275" t="s">
        <v>199</v>
      </c>
      <c r="C275">
        <v>1.6266094420600901</v>
      </c>
      <c r="D275">
        <v>1.04</v>
      </c>
      <c r="E275">
        <v>1.32</v>
      </c>
    </row>
    <row r="276" spans="1:5" x14ac:dyDescent="0.25">
      <c r="A276" t="s">
        <v>196</v>
      </c>
      <c r="B276" t="s">
        <v>303</v>
      </c>
      <c r="C276">
        <v>1.6266094420600901</v>
      </c>
      <c r="D276">
        <v>0.8</v>
      </c>
      <c r="E276">
        <v>0.95</v>
      </c>
    </row>
    <row r="277" spans="1:5" x14ac:dyDescent="0.25">
      <c r="A277" t="s">
        <v>196</v>
      </c>
      <c r="B277" t="s">
        <v>201</v>
      </c>
      <c r="C277">
        <v>1.6266094420600901</v>
      </c>
      <c r="D277">
        <v>0.97</v>
      </c>
      <c r="E277">
        <v>0.98</v>
      </c>
    </row>
    <row r="278" spans="1:5" x14ac:dyDescent="0.25">
      <c r="A278" t="s">
        <v>196</v>
      </c>
      <c r="B278" t="s">
        <v>304</v>
      </c>
      <c r="C278">
        <v>1.6266094420600901</v>
      </c>
      <c r="D278">
        <v>0.8</v>
      </c>
      <c r="E278">
        <v>1.9</v>
      </c>
    </row>
    <row r="279" spans="1:5" x14ac:dyDescent="0.25">
      <c r="A279" t="s">
        <v>196</v>
      </c>
      <c r="B279" t="s">
        <v>198</v>
      </c>
      <c r="C279">
        <v>1.6266094420600901</v>
      </c>
      <c r="D279">
        <v>1.0900000000000001</v>
      </c>
      <c r="E279">
        <v>0.42</v>
      </c>
    </row>
    <row r="280" spans="1:5" x14ac:dyDescent="0.25">
      <c r="A280" t="s">
        <v>196</v>
      </c>
      <c r="B280" t="s">
        <v>300</v>
      </c>
      <c r="C280">
        <v>1.6266094420600901</v>
      </c>
      <c r="D280">
        <v>0.71</v>
      </c>
      <c r="E280">
        <v>1</v>
      </c>
    </row>
    <row r="281" spans="1:5" x14ac:dyDescent="0.25">
      <c r="A281" t="s">
        <v>196</v>
      </c>
      <c r="B281" t="s">
        <v>301</v>
      </c>
      <c r="C281">
        <v>1.6266094420600901</v>
      </c>
      <c r="D281">
        <v>0.9</v>
      </c>
      <c r="E281">
        <v>1.53</v>
      </c>
    </row>
    <row r="282" spans="1:5" x14ac:dyDescent="0.25">
      <c r="A282" t="s">
        <v>196</v>
      </c>
      <c r="B282" t="s">
        <v>203</v>
      </c>
      <c r="C282">
        <v>1.6266094420600901</v>
      </c>
      <c r="D282">
        <v>0.71</v>
      </c>
      <c r="E282">
        <v>0.85</v>
      </c>
    </row>
    <row r="283" spans="1:5" x14ac:dyDescent="0.25">
      <c r="A283" t="s">
        <v>32</v>
      </c>
      <c r="B283" t="s">
        <v>331</v>
      </c>
      <c r="C283">
        <v>1.2705314009661799</v>
      </c>
      <c r="D283">
        <v>0.66</v>
      </c>
      <c r="E283">
        <v>0.98</v>
      </c>
    </row>
    <row r="284" spans="1:5" x14ac:dyDescent="0.25">
      <c r="A284" t="s">
        <v>32</v>
      </c>
      <c r="B284" t="s">
        <v>36</v>
      </c>
      <c r="C284">
        <v>1.2705314009661799</v>
      </c>
      <c r="D284">
        <v>1.44</v>
      </c>
      <c r="E284">
        <v>0.61</v>
      </c>
    </row>
    <row r="285" spans="1:5" x14ac:dyDescent="0.25">
      <c r="A285" t="s">
        <v>32</v>
      </c>
      <c r="B285" t="s">
        <v>212</v>
      </c>
      <c r="C285">
        <v>1.2705314009661799</v>
      </c>
      <c r="D285">
        <v>0.72</v>
      </c>
      <c r="E285">
        <v>1.32</v>
      </c>
    </row>
    <row r="286" spans="1:5" x14ac:dyDescent="0.25">
      <c r="A286" t="s">
        <v>32</v>
      </c>
      <c r="B286" t="s">
        <v>311</v>
      </c>
      <c r="C286">
        <v>1.2705314009661799</v>
      </c>
      <c r="D286">
        <v>0.72</v>
      </c>
      <c r="E286">
        <v>1.59</v>
      </c>
    </row>
    <row r="287" spans="1:5" x14ac:dyDescent="0.25">
      <c r="A287" t="s">
        <v>32</v>
      </c>
      <c r="B287" t="s">
        <v>210</v>
      </c>
      <c r="C287">
        <v>1.2705314009661799</v>
      </c>
      <c r="D287">
        <v>0.92</v>
      </c>
      <c r="E287">
        <v>1.06</v>
      </c>
    </row>
    <row r="288" spans="1:5" x14ac:dyDescent="0.25">
      <c r="A288" t="s">
        <v>32</v>
      </c>
      <c r="B288" t="s">
        <v>312</v>
      </c>
      <c r="C288">
        <v>1.2705314009661799</v>
      </c>
      <c r="D288">
        <v>0.56999999999999995</v>
      </c>
      <c r="E288">
        <v>0.99</v>
      </c>
    </row>
    <row r="289" spans="1:5" x14ac:dyDescent="0.25">
      <c r="A289" t="s">
        <v>32</v>
      </c>
      <c r="B289" t="s">
        <v>209</v>
      </c>
      <c r="C289">
        <v>1.2705314009661799</v>
      </c>
      <c r="D289">
        <v>0.98</v>
      </c>
      <c r="E289">
        <v>1.51</v>
      </c>
    </row>
    <row r="290" spans="1:5" x14ac:dyDescent="0.25">
      <c r="A290" t="s">
        <v>32</v>
      </c>
      <c r="B290" t="s">
        <v>313</v>
      </c>
      <c r="C290">
        <v>1.2705314009661799</v>
      </c>
      <c r="D290">
        <v>0.5</v>
      </c>
      <c r="E290">
        <v>1.32</v>
      </c>
    </row>
    <row r="291" spans="1:5" x14ac:dyDescent="0.25">
      <c r="A291" t="s">
        <v>32</v>
      </c>
      <c r="B291" t="s">
        <v>309</v>
      </c>
      <c r="C291">
        <v>1.2705314009661799</v>
      </c>
      <c r="D291">
        <v>0.98</v>
      </c>
      <c r="E291">
        <v>1.21</v>
      </c>
    </row>
    <row r="292" spans="1:5" x14ac:dyDescent="0.25">
      <c r="A292" t="s">
        <v>32</v>
      </c>
      <c r="B292" t="s">
        <v>308</v>
      </c>
      <c r="C292">
        <v>1.2705314009661799</v>
      </c>
      <c r="D292">
        <v>0.98</v>
      </c>
      <c r="E292">
        <v>1.44</v>
      </c>
    </row>
    <row r="293" spans="1:5" x14ac:dyDescent="0.25">
      <c r="A293" t="s">
        <v>32</v>
      </c>
      <c r="B293" t="s">
        <v>207</v>
      </c>
      <c r="C293">
        <v>1.2705314009661799</v>
      </c>
      <c r="D293">
        <v>1.29</v>
      </c>
      <c r="E293">
        <v>0.74</v>
      </c>
    </row>
    <row r="294" spans="1:5" x14ac:dyDescent="0.25">
      <c r="A294" t="s">
        <v>32</v>
      </c>
      <c r="B294" t="s">
        <v>330</v>
      </c>
      <c r="C294">
        <v>1.2705314009661799</v>
      </c>
      <c r="D294">
        <v>1</v>
      </c>
      <c r="E294">
        <v>0.66</v>
      </c>
    </row>
    <row r="295" spans="1:5" x14ac:dyDescent="0.25">
      <c r="A295" t="s">
        <v>32</v>
      </c>
      <c r="B295" t="s">
        <v>35</v>
      </c>
      <c r="C295">
        <v>1.2705314009661799</v>
      </c>
      <c r="D295">
        <v>1.64</v>
      </c>
      <c r="E295">
        <v>0.83</v>
      </c>
    </row>
    <row r="296" spans="1:5" x14ac:dyDescent="0.25">
      <c r="A296" t="s">
        <v>32</v>
      </c>
      <c r="B296" t="s">
        <v>34</v>
      </c>
      <c r="C296">
        <v>1.2705314009661799</v>
      </c>
      <c r="D296">
        <v>0.79</v>
      </c>
      <c r="E296">
        <v>0.83</v>
      </c>
    </row>
    <row r="297" spans="1:5" x14ac:dyDescent="0.25">
      <c r="A297" t="s">
        <v>32</v>
      </c>
      <c r="B297" t="s">
        <v>310</v>
      </c>
      <c r="C297">
        <v>1.2705314009661799</v>
      </c>
      <c r="D297">
        <v>0.86</v>
      </c>
      <c r="E297">
        <v>0.91</v>
      </c>
    </row>
    <row r="298" spans="1:5" x14ac:dyDescent="0.25">
      <c r="A298" t="s">
        <v>32</v>
      </c>
      <c r="B298" t="s">
        <v>208</v>
      </c>
      <c r="C298">
        <v>1.2705314009661799</v>
      </c>
      <c r="D298">
        <v>1.5</v>
      </c>
      <c r="E298">
        <v>0.66</v>
      </c>
    </row>
    <row r="299" spans="1:5" x14ac:dyDescent="0.25">
      <c r="A299" t="s">
        <v>32</v>
      </c>
      <c r="B299" t="s">
        <v>33</v>
      </c>
      <c r="C299">
        <v>1.2705314009661799</v>
      </c>
      <c r="D299">
        <v>1.57</v>
      </c>
      <c r="E299">
        <v>0.5</v>
      </c>
    </row>
    <row r="300" spans="1:5" x14ac:dyDescent="0.25">
      <c r="A300" t="s">
        <v>32</v>
      </c>
      <c r="B300" t="s">
        <v>211</v>
      </c>
      <c r="C300">
        <v>1.2705314009661799</v>
      </c>
      <c r="D300">
        <v>0.85</v>
      </c>
      <c r="E300">
        <v>0.76</v>
      </c>
    </row>
    <row r="301" spans="1:5" x14ac:dyDescent="0.25">
      <c r="A301" t="s">
        <v>213</v>
      </c>
      <c r="B301" t="s">
        <v>221</v>
      </c>
      <c r="C301">
        <v>1.234375</v>
      </c>
      <c r="D301">
        <v>1.05</v>
      </c>
      <c r="E301">
        <v>0.8</v>
      </c>
    </row>
    <row r="302" spans="1:5" x14ac:dyDescent="0.25">
      <c r="A302" t="s">
        <v>213</v>
      </c>
      <c r="B302" t="s">
        <v>214</v>
      </c>
      <c r="C302">
        <v>1.234375</v>
      </c>
      <c r="D302">
        <v>1.52</v>
      </c>
      <c r="E302">
        <v>0.53</v>
      </c>
    </row>
    <row r="303" spans="1:5" x14ac:dyDescent="0.25">
      <c r="A303" t="s">
        <v>213</v>
      </c>
      <c r="B303" t="s">
        <v>217</v>
      </c>
      <c r="C303">
        <v>1.234375</v>
      </c>
      <c r="D303">
        <v>0.91</v>
      </c>
      <c r="E303">
        <v>1.07</v>
      </c>
    </row>
    <row r="304" spans="1:5" x14ac:dyDescent="0.25">
      <c r="A304" t="s">
        <v>213</v>
      </c>
      <c r="B304" t="s">
        <v>216</v>
      </c>
      <c r="C304">
        <v>1.234375</v>
      </c>
      <c r="D304">
        <v>0.65</v>
      </c>
      <c r="E304">
        <v>1.37</v>
      </c>
    </row>
    <row r="305" spans="1:5" x14ac:dyDescent="0.25">
      <c r="A305" t="s">
        <v>213</v>
      </c>
      <c r="B305" t="s">
        <v>218</v>
      </c>
      <c r="C305">
        <v>1.234375</v>
      </c>
      <c r="D305">
        <v>0.96</v>
      </c>
      <c r="E305">
        <v>1.01</v>
      </c>
    </row>
    <row r="306" spans="1:5" x14ac:dyDescent="0.25">
      <c r="A306" t="s">
        <v>213</v>
      </c>
      <c r="B306" t="s">
        <v>219</v>
      </c>
      <c r="C306">
        <v>1.234375</v>
      </c>
      <c r="D306">
        <v>0.97</v>
      </c>
      <c r="E306">
        <v>1.19</v>
      </c>
    </row>
    <row r="307" spans="1:5" x14ac:dyDescent="0.25">
      <c r="A307" t="s">
        <v>213</v>
      </c>
      <c r="B307" t="s">
        <v>215</v>
      </c>
      <c r="C307">
        <v>1.234375</v>
      </c>
      <c r="D307">
        <v>0.91</v>
      </c>
      <c r="E307">
        <v>1.01</v>
      </c>
    </row>
    <row r="308" spans="1:5" x14ac:dyDescent="0.25">
      <c r="A308" t="s">
        <v>213</v>
      </c>
      <c r="B308" t="s">
        <v>314</v>
      </c>
      <c r="C308">
        <v>1.234375</v>
      </c>
      <c r="D308">
        <v>0.81</v>
      </c>
      <c r="E308">
        <v>1.55</v>
      </c>
    </row>
    <row r="309" spans="1:5" x14ac:dyDescent="0.25">
      <c r="A309" t="s">
        <v>213</v>
      </c>
      <c r="B309" t="s">
        <v>315</v>
      </c>
      <c r="C309">
        <v>1.234375</v>
      </c>
      <c r="D309">
        <v>2.38</v>
      </c>
      <c r="E309">
        <v>0.11</v>
      </c>
    </row>
    <row r="310" spans="1:5" x14ac:dyDescent="0.25">
      <c r="A310" t="s">
        <v>213</v>
      </c>
      <c r="B310" t="s">
        <v>220</v>
      </c>
      <c r="C310">
        <v>1.234375</v>
      </c>
      <c r="D310">
        <v>0.76</v>
      </c>
      <c r="E310">
        <v>1.56</v>
      </c>
    </row>
    <row r="311" spans="1:5" x14ac:dyDescent="0.25">
      <c r="A311" t="s">
        <v>213</v>
      </c>
      <c r="B311" t="s">
        <v>222</v>
      </c>
      <c r="C311">
        <v>1.234375</v>
      </c>
      <c r="D311">
        <v>0.38</v>
      </c>
      <c r="E311">
        <v>0.74</v>
      </c>
    </row>
    <row r="312" spans="1:5" x14ac:dyDescent="0.25">
      <c r="A312" t="s">
        <v>213</v>
      </c>
      <c r="B312" t="s">
        <v>223</v>
      </c>
      <c r="C312">
        <v>1.234375</v>
      </c>
      <c r="D312">
        <v>0.67</v>
      </c>
      <c r="E312">
        <v>1.05</v>
      </c>
    </row>
    <row r="313" spans="1:5" x14ac:dyDescent="0.25">
      <c r="A313" t="s">
        <v>37</v>
      </c>
      <c r="B313" t="s">
        <v>224</v>
      </c>
      <c r="C313">
        <v>1.6145833333333299</v>
      </c>
      <c r="D313">
        <v>0.87</v>
      </c>
      <c r="E313">
        <v>1.73</v>
      </c>
    </row>
    <row r="314" spans="1:5" x14ac:dyDescent="0.25">
      <c r="A314" t="s">
        <v>37</v>
      </c>
      <c r="B314" t="s">
        <v>229</v>
      </c>
      <c r="C314">
        <v>1.6145833333333299</v>
      </c>
      <c r="D314">
        <v>0.62</v>
      </c>
      <c r="E314">
        <v>0.79</v>
      </c>
    </row>
    <row r="315" spans="1:5" x14ac:dyDescent="0.25">
      <c r="A315" t="s">
        <v>37</v>
      </c>
      <c r="B315" t="s">
        <v>227</v>
      </c>
      <c r="C315">
        <v>1.6145833333333299</v>
      </c>
      <c r="D315">
        <v>0.62</v>
      </c>
      <c r="E315">
        <v>0.61</v>
      </c>
    </row>
    <row r="316" spans="1:5" x14ac:dyDescent="0.25">
      <c r="A316" t="s">
        <v>37</v>
      </c>
      <c r="B316" t="s">
        <v>226</v>
      </c>
      <c r="C316">
        <v>1.6145833333333299</v>
      </c>
      <c r="D316">
        <v>1.24</v>
      </c>
      <c r="E316">
        <v>0.87</v>
      </c>
    </row>
    <row r="317" spans="1:5" x14ac:dyDescent="0.25">
      <c r="A317" t="s">
        <v>37</v>
      </c>
      <c r="B317" t="s">
        <v>39</v>
      </c>
      <c r="C317">
        <v>1.6145833333333299</v>
      </c>
      <c r="D317">
        <v>1.17</v>
      </c>
      <c r="E317">
        <v>0.7</v>
      </c>
    </row>
    <row r="318" spans="1:5" x14ac:dyDescent="0.25">
      <c r="A318" t="s">
        <v>37</v>
      </c>
      <c r="B318" t="s">
        <v>225</v>
      </c>
      <c r="C318">
        <v>1.6145833333333299</v>
      </c>
      <c r="D318">
        <v>1.86</v>
      </c>
      <c r="E318">
        <v>0.93</v>
      </c>
    </row>
    <row r="319" spans="1:5" x14ac:dyDescent="0.25">
      <c r="A319" t="s">
        <v>37</v>
      </c>
      <c r="B319" t="s">
        <v>231</v>
      </c>
      <c r="C319">
        <v>1.6145833333333299</v>
      </c>
      <c r="D319">
        <v>0.74</v>
      </c>
      <c r="E319">
        <v>0.79</v>
      </c>
    </row>
    <row r="320" spans="1:5" x14ac:dyDescent="0.25">
      <c r="A320" t="s">
        <v>37</v>
      </c>
      <c r="B320" t="s">
        <v>38</v>
      </c>
      <c r="C320">
        <v>1.6145833333333299</v>
      </c>
      <c r="D320">
        <v>0.62</v>
      </c>
      <c r="E320">
        <v>0.94</v>
      </c>
    </row>
    <row r="321" spans="1:5" x14ac:dyDescent="0.25">
      <c r="A321" t="s">
        <v>37</v>
      </c>
      <c r="B321" t="s">
        <v>228</v>
      </c>
      <c r="C321">
        <v>1.6145833333333299</v>
      </c>
      <c r="D321">
        <v>0.99</v>
      </c>
      <c r="E321">
        <v>1.57</v>
      </c>
    </row>
    <row r="322" spans="1:5" x14ac:dyDescent="0.25">
      <c r="A322" t="s">
        <v>37</v>
      </c>
      <c r="B322" t="s">
        <v>230</v>
      </c>
      <c r="C322">
        <v>1.6145833333333299</v>
      </c>
      <c r="D322">
        <v>1.24</v>
      </c>
      <c r="E322">
        <v>0.98</v>
      </c>
    </row>
    <row r="323" spans="1:5" x14ac:dyDescent="0.25">
      <c r="A323" t="s">
        <v>337</v>
      </c>
      <c r="B323" t="s">
        <v>338</v>
      </c>
      <c r="C323">
        <v>1.28</v>
      </c>
      <c r="D323">
        <v>1.25</v>
      </c>
      <c r="E323">
        <v>0.73</v>
      </c>
    </row>
    <row r="324" spans="1:5" x14ac:dyDescent="0.25">
      <c r="A324" t="s">
        <v>337</v>
      </c>
      <c r="B324" t="s">
        <v>367</v>
      </c>
      <c r="C324">
        <v>1.28</v>
      </c>
      <c r="D324">
        <v>0.94</v>
      </c>
      <c r="E324">
        <v>2</v>
      </c>
    </row>
    <row r="325" spans="1:5" x14ac:dyDescent="0.25">
      <c r="A325" t="s">
        <v>337</v>
      </c>
      <c r="B325" t="s">
        <v>368</v>
      </c>
      <c r="C325">
        <v>1.28</v>
      </c>
      <c r="D325">
        <v>1.43</v>
      </c>
      <c r="E325">
        <v>0.91</v>
      </c>
    </row>
    <row r="326" spans="1:5" x14ac:dyDescent="0.25">
      <c r="A326" t="s">
        <v>337</v>
      </c>
      <c r="B326" t="s">
        <v>373</v>
      </c>
      <c r="C326">
        <v>1.28</v>
      </c>
      <c r="D326">
        <v>0.52</v>
      </c>
      <c r="E326">
        <v>0.91</v>
      </c>
    </row>
    <row r="327" spans="1:5" x14ac:dyDescent="0.25">
      <c r="A327" t="s">
        <v>337</v>
      </c>
      <c r="B327" t="s">
        <v>374</v>
      </c>
      <c r="C327">
        <v>1.28</v>
      </c>
      <c r="D327">
        <v>1.56</v>
      </c>
      <c r="E327">
        <v>0.73</v>
      </c>
    </row>
    <row r="328" spans="1:5" x14ac:dyDescent="0.25">
      <c r="A328" t="s">
        <v>337</v>
      </c>
      <c r="B328" t="s">
        <v>382</v>
      </c>
      <c r="C328">
        <v>1.28</v>
      </c>
      <c r="D328">
        <v>0.78</v>
      </c>
      <c r="E328">
        <v>0.45</v>
      </c>
    </row>
    <row r="329" spans="1:5" x14ac:dyDescent="0.25">
      <c r="A329" t="s">
        <v>337</v>
      </c>
      <c r="B329" t="s">
        <v>383</v>
      </c>
      <c r="C329">
        <v>1.28</v>
      </c>
      <c r="D329">
        <v>0.47</v>
      </c>
      <c r="E329">
        <v>1.64</v>
      </c>
    </row>
    <row r="330" spans="1:5" x14ac:dyDescent="0.25">
      <c r="A330" t="s">
        <v>337</v>
      </c>
      <c r="B330" t="s">
        <v>403</v>
      </c>
      <c r="C330">
        <v>1.28</v>
      </c>
      <c r="D330">
        <v>1.25</v>
      </c>
      <c r="E330">
        <v>1.0900000000000001</v>
      </c>
    </row>
    <row r="331" spans="1:5" x14ac:dyDescent="0.25">
      <c r="A331" t="s">
        <v>337</v>
      </c>
      <c r="B331" t="s">
        <v>407</v>
      </c>
      <c r="C331">
        <v>1.28</v>
      </c>
      <c r="D331">
        <v>0.94</v>
      </c>
      <c r="E331">
        <v>0.73</v>
      </c>
    </row>
    <row r="332" spans="1:5" x14ac:dyDescent="0.25">
      <c r="A332" t="s">
        <v>337</v>
      </c>
      <c r="B332" t="s">
        <v>408</v>
      </c>
      <c r="C332">
        <v>1.28</v>
      </c>
      <c r="D332">
        <v>0.62</v>
      </c>
      <c r="E332">
        <v>0.91</v>
      </c>
    </row>
    <row r="333" spans="1:5" x14ac:dyDescent="0.25">
      <c r="A333" t="s">
        <v>344</v>
      </c>
      <c r="B333" t="s">
        <v>345</v>
      </c>
      <c r="C333">
        <v>1.4666666666666699</v>
      </c>
      <c r="D333">
        <v>0.68</v>
      </c>
      <c r="E333">
        <v>1.1599999999999999</v>
      </c>
    </row>
    <row r="334" spans="1:5" x14ac:dyDescent="0.25">
      <c r="A334" t="s">
        <v>344</v>
      </c>
      <c r="B334" t="s">
        <v>350</v>
      </c>
      <c r="C334">
        <v>1.4666666666666699</v>
      </c>
      <c r="D334">
        <v>0.68</v>
      </c>
      <c r="E334">
        <v>1.65</v>
      </c>
    </row>
    <row r="335" spans="1:5" x14ac:dyDescent="0.25">
      <c r="A335" t="s">
        <v>344</v>
      </c>
      <c r="B335" t="s">
        <v>358</v>
      </c>
      <c r="C335">
        <v>1.4666666666666699</v>
      </c>
      <c r="D335">
        <v>0.34</v>
      </c>
      <c r="E335">
        <v>2.3199999999999998</v>
      </c>
    </row>
    <row r="336" spans="1:5" x14ac:dyDescent="0.25">
      <c r="A336" t="s">
        <v>344</v>
      </c>
      <c r="B336" t="s">
        <v>370</v>
      </c>
      <c r="C336">
        <v>1.4666666666666699</v>
      </c>
      <c r="D336">
        <v>0.51</v>
      </c>
      <c r="E336">
        <v>1.1599999999999999</v>
      </c>
    </row>
    <row r="337" spans="1:5" x14ac:dyDescent="0.25">
      <c r="A337" t="s">
        <v>344</v>
      </c>
      <c r="B337" t="s">
        <v>376</v>
      </c>
      <c r="C337">
        <v>1.4666666666666699</v>
      </c>
      <c r="D337">
        <v>1.0900000000000001</v>
      </c>
      <c r="E337">
        <v>0.93</v>
      </c>
    </row>
    <row r="338" spans="1:5" x14ac:dyDescent="0.25">
      <c r="A338" t="s">
        <v>344</v>
      </c>
      <c r="B338" t="s">
        <v>379</v>
      </c>
      <c r="C338">
        <v>1.4666666666666699</v>
      </c>
      <c r="D338">
        <v>1.5</v>
      </c>
      <c r="E338">
        <v>0.4</v>
      </c>
    </row>
    <row r="339" spans="1:5" x14ac:dyDescent="0.25">
      <c r="A339" t="s">
        <v>344</v>
      </c>
      <c r="B339" t="s">
        <v>411</v>
      </c>
      <c r="C339">
        <v>1.4666666666666699</v>
      </c>
      <c r="D339">
        <v>1.88</v>
      </c>
      <c r="E339">
        <v>0.66</v>
      </c>
    </row>
    <row r="340" spans="1:5" x14ac:dyDescent="0.25">
      <c r="A340" t="s">
        <v>344</v>
      </c>
      <c r="B340" t="s">
        <v>421</v>
      </c>
      <c r="C340">
        <v>1.4666666666666699</v>
      </c>
      <c r="D340">
        <v>1.23</v>
      </c>
      <c r="E340">
        <v>0.93</v>
      </c>
    </row>
    <row r="341" spans="1:5" x14ac:dyDescent="0.25">
      <c r="A341" t="s">
        <v>344</v>
      </c>
      <c r="B341" t="s">
        <v>422</v>
      </c>
      <c r="C341">
        <v>1.4666666666666699</v>
      </c>
      <c r="D341">
        <v>0.51</v>
      </c>
      <c r="E341">
        <v>0.33</v>
      </c>
    </row>
    <row r="342" spans="1:5" x14ac:dyDescent="0.25">
      <c r="A342" t="s">
        <v>344</v>
      </c>
      <c r="B342" t="s">
        <v>424</v>
      </c>
      <c r="C342">
        <v>1.4666666666666699</v>
      </c>
      <c r="D342">
        <v>1.25</v>
      </c>
      <c r="E342">
        <v>0.77</v>
      </c>
    </row>
    <row r="343" spans="1:5" x14ac:dyDescent="0.25">
      <c r="A343" t="s">
        <v>340</v>
      </c>
      <c r="B343" t="s">
        <v>341</v>
      </c>
      <c r="C343">
        <v>1.3568773234200699</v>
      </c>
      <c r="D343">
        <v>0.57999999999999996</v>
      </c>
      <c r="E343">
        <v>1.08</v>
      </c>
    </row>
    <row r="344" spans="1:5" x14ac:dyDescent="0.25">
      <c r="A344" t="s">
        <v>340</v>
      </c>
      <c r="B344" t="s">
        <v>352</v>
      </c>
      <c r="C344">
        <v>1.3568773234200699</v>
      </c>
      <c r="D344">
        <v>1.25</v>
      </c>
      <c r="E344">
        <v>0.82</v>
      </c>
    </row>
    <row r="345" spans="1:5" x14ac:dyDescent="0.25">
      <c r="A345" t="s">
        <v>340</v>
      </c>
      <c r="B345" t="s">
        <v>353</v>
      </c>
      <c r="C345">
        <v>1.3568773234200699</v>
      </c>
      <c r="D345">
        <v>1.53</v>
      </c>
      <c r="E345">
        <v>0.56999999999999995</v>
      </c>
    </row>
    <row r="346" spans="1:5" x14ac:dyDescent="0.25">
      <c r="A346" t="s">
        <v>340</v>
      </c>
      <c r="B346" t="s">
        <v>354</v>
      </c>
      <c r="C346">
        <v>1.3568773234200699</v>
      </c>
      <c r="D346">
        <v>1.9</v>
      </c>
      <c r="E346">
        <v>0.89</v>
      </c>
    </row>
    <row r="347" spans="1:5" x14ac:dyDescent="0.25">
      <c r="A347" t="s">
        <v>340</v>
      </c>
      <c r="B347" t="s">
        <v>356</v>
      </c>
      <c r="C347">
        <v>1.3568773234200699</v>
      </c>
      <c r="D347">
        <v>1.08</v>
      </c>
      <c r="E347">
        <v>1.1599999999999999</v>
      </c>
    </row>
    <row r="348" spans="1:5" x14ac:dyDescent="0.25">
      <c r="A348" t="s">
        <v>340</v>
      </c>
      <c r="B348" t="s">
        <v>361</v>
      </c>
      <c r="C348">
        <v>1.3568773234200699</v>
      </c>
      <c r="D348">
        <v>0.63</v>
      </c>
      <c r="E348">
        <v>1.4</v>
      </c>
    </row>
    <row r="349" spans="1:5" x14ac:dyDescent="0.25">
      <c r="A349" t="s">
        <v>340</v>
      </c>
      <c r="B349" t="s">
        <v>365</v>
      </c>
      <c r="C349">
        <v>1.3568773234200699</v>
      </c>
      <c r="D349">
        <v>1.08</v>
      </c>
      <c r="E349">
        <v>1.3</v>
      </c>
    </row>
    <row r="350" spans="1:5" x14ac:dyDescent="0.25">
      <c r="A350" t="s">
        <v>340</v>
      </c>
      <c r="B350" t="s">
        <v>377</v>
      </c>
      <c r="C350">
        <v>1.3568773234200699</v>
      </c>
      <c r="D350">
        <v>0.42</v>
      </c>
      <c r="E350">
        <v>1.08</v>
      </c>
    </row>
    <row r="351" spans="1:5" x14ac:dyDescent="0.25">
      <c r="A351" t="s">
        <v>340</v>
      </c>
      <c r="B351" t="s">
        <v>378</v>
      </c>
      <c r="C351">
        <v>1.3568773234200699</v>
      </c>
      <c r="D351">
        <v>0.74</v>
      </c>
      <c r="E351">
        <v>1.23</v>
      </c>
    </row>
    <row r="352" spans="1:5" x14ac:dyDescent="0.25">
      <c r="A352" t="s">
        <v>340</v>
      </c>
      <c r="B352" t="s">
        <v>385</v>
      </c>
      <c r="C352">
        <v>1.3568773234200699</v>
      </c>
      <c r="D352">
        <v>0.63</v>
      </c>
      <c r="E352">
        <v>0.56999999999999995</v>
      </c>
    </row>
    <row r="353" spans="1:5" x14ac:dyDescent="0.25">
      <c r="A353" t="s">
        <v>340</v>
      </c>
      <c r="B353" t="s">
        <v>387</v>
      </c>
      <c r="C353">
        <v>1.3568773234200699</v>
      </c>
      <c r="D353">
        <v>1.05</v>
      </c>
      <c r="E353">
        <v>1.02</v>
      </c>
    </row>
    <row r="354" spans="1:5" x14ac:dyDescent="0.25">
      <c r="A354" t="s">
        <v>340</v>
      </c>
      <c r="B354" t="s">
        <v>390</v>
      </c>
      <c r="C354">
        <v>1.3568773234200699</v>
      </c>
      <c r="D354">
        <v>0.68</v>
      </c>
      <c r="E354">
        <v>1.23</v>
      </c>
    </row>
    <row r="355" spans="1:5" x14ac:dyDescent="0.25">
      <c r="A355" t="s">
        <v>340</v>
      </c>
      <c r="B355" t="s">
        <v>394</v>
      </c>
      <c r="C355">
        <v>1.3568773234200699</v>
      </c>
      <c r="D355">
        <v>1.1100000000000001</v>
      </c>
      <c r="E355">
        <v>1.08</v>
      </c>
    </row>
    <row r="356" spans="1:5" x14ac:dyDescent="0.25">
      <c r="A356" t="s">
        <v>340</v>
      </c>
      <c r="B356" t="s">
        <v>405</v>
      </c>
      <c r="C356">
        <v>1.3568773234200699</v>
      </c>
      <c r="D356">
        <v>0.68</v>
      </c>
      <c r="E356">
        <v>1.21</v>
      </c>
    </row>
    <row r="357" spans="1:5" x14ac:dyDescent="0.25">
      <c r="A357" t="s">
        <v>340</v>
      </c>
      <c r="B357" t="s">
        <v>413</v>
      </c>
      <c r="C357">
        <v>1.3568773234200699</v>
      </c>
      <c r="D357">
        <v>1.3</v>
      </c>
      <c r="E357">
        <v>0.62</v>
      </c>
    </row>
    <row r="358" spans="1:5" x14ac:dyDescent="0.25">
      <c r="A358" t="s">
        <v>340</v>
      </c>
      <c r="B358" t="s">
        <v>415</v>
      </c>
      <c r="C358">
        <v>1.3568773234200699</v>
      </c>
      <c r="D358">
        <v>1.1299999999999999</v>
      </c>
      <c r="E358">
        <v>0.62</v>
      </c>
    </row>
    <row r="359" spans="1:5" x14ac:dyDescent="0.25">
      <c r="A359" t="s">
        <v>340</v>
      </c>
      <c r="B359" t="s">
        <v>418</v>
      </c>
      <c r="C359">
        <v>1.3568773234200699</v>
      </c>
      <c r="D359">
        <v>1.3</v>
      </c>
      <c r="E359">
        <v>0.69</v>
      </c>
    </row>
    <row r="360" spans="1:5" x14ac:dyDescent="0.25">
      <c r="A360" t="s">
        <v>340</v>
      </c>
      <c r="B360" t="s">
        <v>428</v>
      </c>
      <c r="C360">
        <v>1.3568773234200699</v>
      </c>
      <c r="D360">
        <v>1.1299999999999999</v>
      </c>
      <c r="E360">
        <v>1.03</v>
      </c>
    </row>
    <row r="361" spans="1:5" x14ac:dyDescent="0.25">
      <c r="A361" t="s">
        <v>340</v>
      </c>
      <c r="B361" t="s">
        <v>429</v>
      </c>
      <c r="C361">
        <v>1.3568773234200699</v>
      </c>
      <c r="D361">
        <v>0.79</v>
      </c>
      <c r="E361">
        <v>1.44</v>
      </c>
    </row>
    <row r="362" spans="1:5" x14ac:dyDescent="0.25">
      <c r="A362" t="s">
        <v>340</v>
      </c>
      <c r="B362" t="s">
        <v>431</v>
      </c>
      <c r="C362">
        <v>1.3568773234200699</v>
      </c>
      <c r="D362">
        <v>1.02</v>
      </c>
      <c r="E362">
        <v>0.96</v>
      </c>
    </row>
    <row r="363" spans="1:5" x14ac:dyDescent="0.25">
      <c r="A363" t="s">
        <v>342</v>
      </c>
      <c r="B363" t="s">
        <v>343</v>
      </c>
      <c r="C363">
        <v>1.1786833855799399</v>
      </c>
      <c r="D363">
        <v>0.67</v>
      </c>
      <c r="E363">
        <v>1.27</v>
      </c>
    </row>
    <row r="364" spans="1:5" x14ac:dyDescent="0.25">
      <c r="A364" t="s">
        <v>342</v>
      </c>
      <c r="B364" t="s">
        <v>346</v>
      </c>
      <c r="C364">
        <v>1.1786833855799399</v>
      </c>
      <c r="D364">
        <v>0.79</v>
      </c>
      <c r="E364">
        <v>1.1000000000000001</v>
      </c>
    </row>
    <row r="365" spans="1:5" x14ac:dyDescent="0.25">
      <c r="A365" t="s">
        <v>342</v>
      </c>
      <c r="B365" t="s">
        <v>348</v>
      </c>
      <c r="C365">
        <v>1.1786833855799399</v>
      </c>
      <c r="D365">
        <v>1.53</v>
      </c>
      <c r="E365">
        <v>0.87</v>
      </c>
    </row>
    <row r="366" spans="1:5" x14ac:dyDescent="0.25">
      <c r="A366" t="s">
        <v>342</v>
      </c>
      <c r="B366" t="s">
        <v>363</v>
      </c>
      <c r="C366">
        <v>1.1786833855799399</v>
      </c>
      <c r="D366">
        <v>1.07</v>
      </c>
      <c r="E366">
        <v>1.42</v>
      </c>
    </row>
    <row r="367" spans="1:5" x14ac:dyDescent="0.25">
      <c r="A367" t="s">
        <v>342</v>
      </c>
      <c r="B367" t="s">
        <v>364</v>
      </c>
      <c r="C367">
        <v>1.1786833855799399</v>
      </c>
      <c r="D367">
        <v>1.02</v>
      </c>
      <c r="E367">
        <v>1.02</v>
      </c>
    </row>
    <row r="368" spans="1:5" x14ac:dyDescent="0.25">
      <c r="A368" t="s">
        <v>342</v>
      </c>
      <c r="B368" t="s">
        <v>380</v>
      </c>
      <c r="C368">
        <v>1.1786833855799399</v>
      </c>
      <c r="D368">
        <v>1.39</v>
      </c>
      <c r="E368">
        <v>0.68</v>
      </c>
    </row>
    <row r="369" spans="1:5" x14ac:dyDescent="0.25">
      <c r="A369" t="s">
        <v>342</v>
      </c>
      <c r="B369" t="s">
        <v>384</v>
      </c>
      <c r="C369">
        <v>1.1786833855799399</v>
      </c>
      <c r="D369">
        <v>0.68</v>
      </c>
      <c r="E369">
        <v>1.02</v>
      </c>
    </row>
    <row r="370" spans="1:5" x14ac:dyDescent="0.25">
      <c r="A370" t="s">
        <v>342</v>
      </c>
      <c r="B370" t="s">
        <v>386</v>
      </c>
      <c r="C370">
        <v>1.1786833855799399</v>
      </c>
      <c r="D370">
        <v>0.62</v>
      </c>
      <c r="E370">
        <v>0.79</v>
      </c>
    </row>
    <row r="371" spans="1:5" x14ac:dyDescent="0.25">
      <c r="A371" t="s">
        <v>342</v>
      </c>
      <c r="B371" t="s">
        <v>392</v>
      </c>
      <c r="C371">
        <v>1.1786833855799399</v>
      </c>
      <c r="D371">
        <v>1.21</v>
      </c>
      <c r="E371">
        <v>1.18</v>
      </c>
    </row>
    <row r="372" spans="1:5" x14ac:dyDescent="0.25">
      <c r="A372" t="s">
        <v>342</v>
      </c>
      <c r="B372" t="s">
        <v>393</v>
      </c>
      <c r="C372">
        <v>1.1786833855799399</v>
      </c>
      <c r="D372">
        <v>1.19</v>
      </c>
      <c r="E372">
        <v>0.63</v>
      </c>
    </row>
    <row r="373" spans="1:5" x14ac:dyDescent="0.25">
      <c r="A373" t="s">
        <v>342</v>
      </c>
      <c r="B373" t="s">
        <v>396</v>
      </c>
      <c r="C373">
        <v>1.1786833855799399</v>
      </c>
      <c r="D373">
        <v>0.67</v>
      </c>
      <c r="E373">
        <v>1.43</v>
      </c>
    </row>
    <row r="374" spans="1:5" x14ac:dyDescent="0.25">
      <c r="A374" t="s">
        <v>342</v>
      </c>
      <c r="B374" t="s">
        <v>398</v>
      </c>
      <c r="C374">
        <v>1.1786833855799399</v>
      </c>
      <c r="D374">
        <v>0.79</v>
      </c>
      <c r="E374">
        <v>0.59</v>
      </c>
    </row>
    <row r="375" spans="1:5" x14ac:dyDescent="0.25">
      <c r="A375" t="s">
        <v>342</v>
      </c>
      <c r="B375" t="s">
        <v>399</v>
      </c>
      <c r="C375">
        <v>1.1786833855799399</v>
      </c>
      <c r="D375">
        <v>0.79</v>
      </c>
      <c r="E375">
        <v>1.27</v>
      </c>
    </row>
    <row r="376" spans="1:5" x14ac:dyDescent="0.25">
      <c r="A376" t="s">
        <v>342</v>
      </c>
      <c r="B376" t="s">
        <v>400</v>
      </c>
      <c r="C376">
        <v>1.1786833855799399</v>
      </c>
      <c r="D376">
        <v>1.36</v>
      </c>
      <c r="E376">
        <v>0.79</v>
      </c>
    </row>
    <row r="377" spans="1:5" x14ac:dyDescent="0.25">
      <c r="A377" t="s">
        <v>342</v>
      </c>
      <c r="B377" t="s">
        <v>402</v>
      </c>
      <c r="C377">
        <v>1.1786833855799399</v>
      </c>
      <c r="D377">
        <v>0.9</v>
      </c>
      <c r="E377">
        <v>1.02</v>
      </c>
    </row>
    <row r="378" spans="1:5" x14ac:dyDescent="0.25">
      <c r="A378" t="s">
        <v>342</v>
      </c>
      <c r="B378" t="s">
        <v>406</v>
      </c>
      <c r="C378">
        <v>1.1786833855799399</v>
      </c>
      <c r="D378">
        <v>1.19</v>
      </c>
      <c r="E378">
        <v>1.42</v>
      </c>
    </row>
    <row r="379" spans="1:5" x14ac:dyDescent="0.25">
      <c r="A379" t="s">
        <v>342</v>
      </c>
      <c r="B379" t="s">
        <v>409</v>
      </c>
      <c r="C379">
        <v>1.1786833855799399</v>
      </c>
      <c r="D379">
        <v>1.0900000000000001</v>
      </c>
      <c r="E379">
        <v>1.18</v>
      </c>
    </row>
    <row r="380" spans="1:5" x14ac:dyDescent="0.25">
      <c r="A380" t="s">
        <v>342</v>
      </c>
      <c r="B380" t="s">
        <v>414</v>
      </c>
      <c r="C380">
        <v>1.1786833855799399</v>
      </c>
      <c r="D380">
        <v>0.67</v>
      </c>
      <c r="E380">
        <v>1.27</v>
      </c>
    </row>
    <row r="381" spans="1:5" x14ac:dyDescent="0.25">
      <c r="A381" t="s">
        <v>342</v>
      </c>
      <c r="B381" t="s">
        <v>420</v>
      </c>
      <c r="C381">
        <v>1.1786833855799399</v>
      </c>
      <c r="D381">
        <v>1.07</v>
      </c>
      <c r="E381">
        <v>0.55000000000000004</v>
      </c>
    </row>
    <row r="382" spans="1:5" x14ac:dyDescent="0.25">
      <c r="A382" t="s">
        <v>342</v>
      </c>
      <c r="B382" t="s">
        <v>426</v>
      </c>
      <c r="C382">
        <v>1.1786833855799399</v>
      </c>
      <c r="D382">
        <v>1.07</v>
      </c>
      <c r="E382">
        <v>0.63</v>
      </c>
    </row>
    <row r="383" spans="1:5" x14ac:dyDescent="0.25">
      <c r="A383" t="s">
        <v>342</v>
      </c>
      <c r="B383" t="s">
        <v>430</v>
      </c>
      <c r="C383">
        <v>1.1786833855799399</v>
      </c>
      <c r="D383">
        <v>1.33</v>
      </c>
      <c r="E383">
        <v>1.01</v>
      </c>
    </row>
    <row r="384" spans="1:5" x14ac:dyDescent="0.25">
      <c r="A384" t="s">
        <v>342</v>
      </c>
      <c r="B384" t="s">
        <v>436</v>
      </c>
      <c r="C384">
        <v>1.1786833855799399</v>
      </c>
      <c r="D384">
        <v>0.85</v>
      </c>
      <c r="E384">
        <v>0.93</v>
      </c>
    </row>
    <row r="385" spans="1:5" x14ac:dyDescent="0.25">
      <c r="A385" t="s">
        <v>40</v>
      </c>
      <c r="B385" t="s">
        <v>339</v>
      </c>
      <c r="C385">
        <v>1.45333333333333</v>
      </c>
      <c r="D385">
        <v>1.51</v>
      </c>
      <c r="E385">
        <v>0.69</v>
      </c>
    </row>
    <row r="386" spans="1:5" x14ac:dyDescent="0.25">
      <c r="A386" t="s">
        <v>40</v>
      </c>
      <c r="B386" t="s">
        <v>333</v>
      </c>
      <c r="C386">
        <v>1.45333333333333</v>
      </c>
      <c r="D386">
        <v>1.03</v>
      </c>
      <c r="E386">
        <v>1.17</v>
      </c>
    </row>
    <row r="387" spans="1:5" x14ac:dyDescent="0.25">
      <c r="A387" t="s">
        <v>40</v>
      </c>
      <c r="B387" t="s">
        <v>238</v>
      </c>
      <c r="C387">
        <v>1.45333333333333</v>
      </c>
      <c r="D387">
        <v>0.74</v>
      </c>
      <c r="E387">
        <v>0.98</v>
      </c>
    </row>
    <row r="388" spans="1:5" x14ac:dyDescent="0.25">
      <c r="A388" t="s">
        <v>40</v>
      </c>
      <c r="B388" t="s">
        <v>320</v>
      </c>
      <c r="C388">
        <v>1.45333333333333</v>
      </c>
      <c r="D388">
        <v>1.57</v>
      </c>
      <c r="E388">
        <v>0.49</v>
      </c>
    </row>
    <row r="389" spans="1:5" x14ac:dyDescent="0.25">
      <c r="A389" t="s">
        <v>40</v>
      </c>
      <c r="B389" t="s">
        <v>234</v>
      </c>
      <c r="C389">
        <v>1.45333333333333</v>
      </c>
      <c r="D389">
        <v>0.92</v>
      </c>
      <c r="E389">
        <v>1.38</v>
      </c>
    </row>
    <row r="390" spans="1:5" x14ac:dyDescent="0.25">
      <c r="A390" t="s">
        <v>40</v>
      </c>
      <c r="B390" t="s">
        <v>316</v>
      </c>
      <c r="C390">
        <v>1.45333333333333</v>
      </c>
      <c r="D390">
        <v>0.59</v>
      </c>
      <c r="E390">
        <v>1.04</v>
      </c>
    </row>
    <row r="391" spans="1:5" x14ac:dyDescent="0.25">
      <c r="A391" t="s">
        <v>40</v>
      </c>
      <c r="B391" t="s">
        <v>335</v>
      </c>
      <c r="C391">
        <v>1.45333333333333</v>
      </c>
      <c r="D391">
        <v>0.6</v>
      </c>
      <c r="E391">
        <v>1.2</v>
      </c>
    </row>
    <row r="392" spans="1:5" x14ac:dyDescent="0.25">
      <c r="A392" t="s">
        <v>40</v>
      </c>
      <c r="B392" t="s">
        <v>332</v>
      </c>
      <c r="C392">
        <v>1.45333333333333</v>
      </c>
      <c r="D392">
        <v>1.06</v>
      </c>
      <c r="E392">
        <v>1.0900000000000001</v>
      </c>
    </row>
    <row r="393" spans="1:5" x14ac:dyDescent="0.25">
      <c r="A393" t="s">
        <v>40</v>
      </c>
      <c r="B393" t="s">
        <v>321</v>
      </c>
      <c r="C393">
        <v>1.45333333333333</v>
      </c>
      <c r="D393">
        <v>1.62</v>
      </c>
      <c r="E393">
        <v>0.55000000000000004</v>
      </c>
    </row>
    <row r="394" spans="1:5" x14ac:dyDescent="0.25">
      <c r="A394" t="s">
        <v>40</v>
      </c>
      <c r="B394" t="s">
        <v>236</v>
      </c>
      <c r="C394">
        <v>1.45333333333333</v>
      </c>
      <c r="D394">
        <v>1.24</v>
      </c>
      <c r="E394">
        <v>0.74</v>
      </c>
    </row>
    <row r="395" spans="1:5" x14ac:dyDescent="0.25">
      <c r="A395" t="s">
        <v>40</v>
      </c>
      <c r="B395" t="s">
        <v>41</v>
      </c>
      <c r="C395">
        <v>1.45333333333333</v>
      </c>
      <c r="D395">
        <v>0.74</v>
      </c>
      <c r="E395">
        <v>1.47</v>
      </c>
    </row>
    <row r="396" spans="1:5" x14ac:dyDescent="0.25">
      <c r="A396" t="s">
        <v>40</v>
      </c>
      <c r="B396" t="s">
        <v>233</v>
      </c>
      <c r="C396">
        <v>1.45333333333333</v>
      </c>
      <c r="D396">
        <v>1.33</v>
      </c>
      <c r="E396">
        <v>0.92</v>
      </c>
    </row>
    <row r="397" spans="1:5" x14ac:dyDescent="0.25">
      <c r="A397" t="s">
        <v>40</v>
      </c>
      <c r="B397" t="s">
        <v>317</v>
      </c>
      <c r="C397">
        <v>1.45333333333333</v>
      </c>
      <c r="D397">
        <v>1.1299999999999999</v>
      </c>
      <c r="E397">
        <v>0.98</v>
      </c>
    </row>
    <row r="398" spans="1:5" x14ac:dyDescent="0.25">
      <c r="A398" t="s">
        <v>40</v>
      </c>
      <c r="B398" t="s">
        <v>42</v>
      </c>
      <c r="C398">
        <v>1.45333333333333</v>
      </c>
      <c r="D398">
        <v>1.23</v>
      </c>
      <c r="E398">
        <v>0.92</v>
      </c>
    </row>
    <row r="399" spans="1:5" x14ac:dyDescent="0.25">
      <c r="A399" t="s">
        <v>40</v>
      </c>
      <c r="B399" t="s">
        <v>334</v>
      </c>
      <c r="C399">
        <v>1.45333333333333</v>
      </c>
      <c r="D399">
        <v>0.87</v>
      </c>
      <c r="E399">
        <v>1.32</v>
      </c>
    </row>
    <row r="400" spans="1:5" x14ac:dyDescent="0.25">
      <c r="A400" t="s">
        <v>40</v>
      </c>
      <c r="B400" t="s">
        <v>237</v>
      </c>
      <c r="C400">
        <v>1.45333333333333</v>
      </c>
      <c r="D400">
        <v>0.49</v>
      </c>
      <c r="E400">
        <v>0.98</v>
      </c>
    </row>
    <row r="401" spans="1:5" x14ac:dyDescent="0.25">
      <c r="A401" t="s">
        <v>40</v>
      </c>
      <c r="B401" t="s">
        <v>232</v>
      </c>
      <c r="C401">
        <v>1.45333333333333</v>
      </c>
      <c r="D401">
        <v>0.93</v>
      </c>
      <c r="E401">
        <v>0.98</v>
      </c>
    </row>
    <row r="402" spans="1:5" x14ac:dyDescent="0.25">
      <c r="A402" t="s">
        <v>40</v>
      </c>
      <c r="B402" t="s">
        <v>319</v>
      </c>
      <c r="C402">
        <v>1.45333333333333</v>
      </c>
      <c r="D402">
        <v>0.98</v>
      </c>
      <c r="E402">
        <v>1.1100000000000001</v>
      </c>
    </row>
    <row r="403" spans="1:5" x14ac:dyDescent="0.25">
      <c r="A403" t="s">
        <v>40</v>
      </c>
      <c r="B403" t="s">
        <v>235</v>
      </c>
      <c r="C403">
        <v>1.45333333333333</v>
      </c>
      <c r="D403">
        <v>0.64</v>
      </c>
      <c r="E403">
        <v>0.8</v>
      </c>
    </row>
    <row r="404" spans="1:5" x14ac:dyDescent="0.25">
      <c r="A404" t="s">
        <v>40</v>
      </c>
      <c r="B404" t="s">
        <v>239</v>
      </c>
      <c r="C404">
        <v>1.45333333333333</v>
      </c>
      <c r="D404">
        <v>0.88</v>
      </c>
      <c r="E404">
        <v>1.17</v>
      </c>
    </row>
    <row r="405" spans="1:5" x14ac:dyDescent="0.25">
      <c r="A405" t="s">
        <v>40</v>
      </c>
      <c r="B405" t="s">
        <v>318</v>
      </c>
      <c r="C405">
        <v>1.45333333333333</v>
      </c>
      <c r="D405">
        <v>0.88</v>
      </c>
      <c r="E405">
        <v>0.98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I19" sqref="I19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1.3888888888888899</v>
      </c>
      <c r="D2">
        <v>0.94</v>
      </c>
      <c r="E2">
        <v>0.98</v>
      </c>
    </row>
    <row r="3" spans="1:5" x14ac:dyDescent="0.25">
      <c r="A3" t="s">
        <v>10</v>
      </c>
      <c r="B3" t="s">
        <v>241</v>
      </c>
      <c r="C3">
        <v>1.3888888888888899</v>
      </c>
      <c r="D3">
        <v>0.98</v>
      </c>
      <c r="E3">
        <v>0.94</v>
      </c>
    </row>
    <row r="4" spans="1:5" x14ac:dyDescent="0.25">
      <c r="A4" t="s">
        <v>10</v>
      </c>
      <c r="B4" t="s">
        <v>244</v>
      </c>
      <c r="C4">
        <v>1.3888888888888899</v>
      </c>
      <c r="D4">
        <v>1.1100000000000001</v>
      </c>
      <c r="E4">
        <v>1.34</v>
      </c>
    </row>
    <row r="5" spans="1:5" x14ac:dyDescent="0.25">
      <c r="A5" t="s">
        <v>10</v>
      </c>
      <c r="B5" t="s">
        <v>242</v>
      </c>
      <c r="C5">
        <v>1.3888888888888899</v>
      </c>
      <c r="D5">
        <v>0.62</v>
      </c>
      <c r="E5">
        <v>1.02</v>
      </c>
    </row>
    <row r="6" spans="1:5" x14ac:dyDescent="0.25">
      <c r="A6" t="s">
        <v>10</v>
      </c>
      <c r="B6" t="s">
        <v>49</v>
      </c>
      <c r="C6">
        <v>1.3888888888888899</v>
      </c>
      <c r="D6">
        <v>1.2</v>
      </c>
      <c r="E6">
        <v>1.2</v>
      </c>
    </row>
    <row r="7" spans="1:5" x14ac:dyDescent="0.25">
      <c r="A7" t="s">
        <v>10</v>
      </c>
      <c r="B7" t="s">
        <v>245</v>
      </c>
      <c r="C7">
        <v>1.3888888888888899</v>
      </c>
      <c r="D7">
        <v>1.6</v>
      </c>
      <c r="E7">
        <v>0.36</v>
      </c>
    </row>
    <row r="8" spans="1:5" x14ac:dyDescent="0.25">
      <c r="A8" t="s">
        <v>10</v>
      </c>
      <c r="B8" t="s">
        <v>11</v>
      </c>
      <c r="C8">
        <v>1.3888888888888899</v>
      </c>
      <c r="D8">
        <v>0.71</v>
      </c>
      <c r="E8">
        <v>0.94</v>
      </c>
    </row>
    <row r="9" spans="1:5" x14ac:dyDescent="0.25">
      <c r="A9" t="s">
        <v>10</v>
      </c>
      <c r="B9" t="s">
        <v>46</v>
      </c>
      <c r="C9">
        <v>1.3888888888888899</v>
      </c>
      <c r="D9">
        <v>1.07</v>
      </c>
      <c r="E9">
        <v>1.02</v>
      </c>
    </row>
    <row r="10" spans="1:5" x14ac:dyDescent="0.25">
      <c r="A10" t="s">
        <v>10</v>
      </c>
      <c r="B10" t="s">
        <v>240</v>
      </c>
      <c r="C10">
        <v>1.3888888888888899</v>
      </c>
      <c r="D10">
        <v>0.8</v>
      </c>
      <c r="E10">
        <v>0.76</v>
      </c>
    </row>
    <row r="11" spans="1:5" x14ac:dyDescent="0.25">
      <c r="A11" t="s">
        <v>10</v>
      </c>
      <c r="B11" t="s">
        <v>44</v>
      </c>
      <c r="C11">
        <v>1.3888888888888899</v>
      </c>
      <c r="D11">
        <v>0.71</v>
      </c>
      <c r="E11">
        <v>0.76</v>
      </c>
    </row>
    <row r="12" spans="1:5" x14ac:dyDescent="0.25">
      <c r="A12" t="s">
        <v>10</v>
      </c>
      <c r="B12" t="s">
        <v>50</v>
      </c>
      <c r="C12">
        <v>1.3888888888888899</v>
      </c>
      <c r="D12">
        <v>0.89</v>
      </c>
      <c r="E12">
        <v>0.94</v>
      </c>
    </row>
    <row r="13" spans="1:5" x14ac:dyDescent="0.25">
      <c r="A13" t="s">
        <v>10</v>
      </c>
      <c r="B13" t="s">
        <v>45</v>
      </c>
      <c r="C13">
        <v>1.3888888888888899</v>
      </c>
      <c r="D13">
        <v>0.53</v>
      </c>
      <c r="E13">
        <v>1.2</v>
      </c>
    </row>
    <row r="14" spans="1:5" x14ac:dyDescent="0.25">
      <c r="A14" t="s">
        <v>10</v>
      </c>
      <c r="B14" t="s">
        <v>43</v>
      </c>
      <c r="C14">
        <v>1.3888888888888899</v>
      </c>
      <c r="D14">
        <v>0.57999999999999996</v>
      </c>
      <c r="E14">
        <v>0.85</v>
      </c>
    </row>
    <row r="15" spans="1:5" x14ac:dyDescent="0.25">
      <c r="A15" t="s">
        <v>10</v>
      </c>
      <c r="B15" t="s">
        <v>247</v>
      </c>
      <c r="C15">
        <v>1.3888888888888899</v>
      </c>
      <c r="D15">
        <v>1.25</v>
      </c>
      <c r="E15">
        <v>1.38</v>
      </c>
    </row>
    <row r="16" spans="1:5" x14ac:dyDescent="0.25">
      <c r="A16" t="s">
        <v>10</v>
      </c>
      <c r="B16" t="s">
        <v>246</v>
      </c>
      <c r="C16">
        <v>1.3888888888888899</v>
      </c>
      <c r="D16">
        <v>0.76</v>
      </c>
      <c r="E16">
        <v>1.1599999999999999</v>
      </c>
    </row>
    <row r="17" spans="1:5" x14ac:dyDescent="0.25">
      <c r="A17" t="s">
        <v>10</v>
      </c>
      <c r="B17" t="s">
        <v>243</v>
      </c>
      <c r="C17">
        <v>1.3888888888888899</v>
      </c>
      <c r="D17">
        <v>0.89</v>
      </c>
      <c r="E17">
        <v>0.85</v>
      </c>
    </row>
    <row r="18" spans="1:5" x14ac:dyDescent="0.25">
      <c r="A18" t="s">
        <v>10</v>
      </c>
      <c r="B18" t="s">
        <v>47</v>
      </c>
      <c r="C18">
        <v>1.3888888888888899</v>
      </c>
      <c r="D18">
        <v>0.85</v>
      </c>
      <c r="E18">
        <v>1.29</v>
      </c>
    </row>
    <row r="19" spans="1:5" x14ac:dyDescent="0.25">
      <c r="A19" t="s">
        <v>10</v>
      </c>
      <c r="B19" t="s">
        <v>48</v>
      </c>
      <c r="C19">
        <v>1.3888888888888899</v>
      </c>
      <c r="D19">
        <v>1.2</v>
      </c>
      <c r="E19">
        <v>1.02</v>
      </c>
    </row>
    <row r="20" spans="1:5" x14ac:dyDescent="0.25">
      <c r="A20" t="s">
        <v>13</v>
      </c>
      <c r="B20" t="s">
        <v>58</v>
      </c>
      <c r="C20">
        <v>1.4044444444444399</v>
      </c>
      <c r="D20">
        <v>0.62</v>
      </c>
      <c r="E20">
        <v>0.88</v>
      </c>
    </row>
    <row r="21" spans="1:5" x14ac:dyDescent="0.25">
      <c r="A21" t="s">
        <v>13</v>
      </c>
      <c r="B21" t="s">
        <v>248</v>
      </c>
      <c r="C21">
        <v>1.4044444444444399</v>
      </c>
      <c r="D21">
        <v>1.34</v>
      </c>
      <c r="E21">
        <v>0.82</v>
      </c>
    </row>
    <row r="22" spans="1:5" x14ac:dyDescent="0.25">
      <c r="A22" t="s">
        <v>13</v>
      </c>
      <c r="B22" t="s">
        <v>56</v>
      </c>
      <c r="C22">
        <v>1.4044444444444399</v>
      </c>
      <c r="D22">
        <v>0.52</v>
      </c>
      <c r="E22">
        <v>1.19</v>
      </c>
    </row>
    <row r="23" spans="1:5" x14ac:dyDescent="0.25">
      <c r="A23" t="s">
        <v>13</v>
      </c>
      <c r="B23" t="s">
        <v>51</v>
      </c>
      <c r="C23">
        <v>1.4044444444444399</v>
      </c>
      <c r="D23">
        <v>1.2</v>
      </c>
      <c r="E23">
        <v>1.01</v>
      </c>
    </row>
    <row r="24" spans="1:5" x14ac:dyDescent="0.25">
      <c r="A24" t="s">
        <v>13</v>
      </c>
      <c r="B24" t="s">
        <v>250</v>
      </c>
      <c r="C24">
        <v>1.4044444444444399</v>
      </c>
      <c r="D24">
        <v>1.25</v>
      </c>
      <c r="E24">
        <v>1.01</v>
      </c>
    </row>
    <row r="25" spans="1:5" x14ac:dyDescent="0.25">
      <c r="A25" t="s">
        <v>13</v>
      </c>
      <c r="B25" t="s">
        <v>53</v>
      </c>
      <c r="C25">
        <v>1.4044444444444399</v>
      </c>
      <c r="D25">
        <v>0.53</v>
      </c>
      <c r="E25">
        <v>1.1000000000000001</v>
      </c>
    </row>
    <row r="26" spans="1:5" x14ac:dyDescent="0.25">
      <c r="A26" t="s">
        <v>13</v>
      </c>
      <c r="B26" t="s">
        <v>249</v>
      </c>
      <c r="C26">
        <v>1.4044444444444399</v>
      </c>
      <c r="D26">
        <v>0.68</v>
      </c>
      <c r="E26">
        <v>0.99</v>
      </c>
    </row>
    <row r="27" spans="1:5" x14ac:dyDescent="0.25">
      <c r="A27" t="s">
        <v>13</v>
      </c>
      <c r="B27" t="s">
        <v>54</v>
      </c>
      <c r="C27">
        <v>1.4044444444444399</v>
      </c>
      <c r="D27">
        <v>0.72</v>
      </c>
      <c r="E27">
        <v>1.01</v>
      </c>
    </row>
    <row r="28" spans="1:5" x14ac:dyDescent="0.25">
      <c r="A28" t="s">
        <v>13</v>
      </c>
      <c r="B28" t="s">
        <v>55</v>
      </c>
      <c r="C28">
        <v>1.4044444444444399</v>
      </c>
      <c r="D28">
        <v>0.82</v>
      </c>
      <c r="E28">
        <v>1.25</v>
      </c>
    </row>
    <row r="29" spans="1:5" x14ac:dyDescent="0.25">
      <c r="A29" t="s">
        <v>13</v>
      </c>
      <c r="B29" t="s">
        <v>15</v>
      </c>
      <c r="C29">
        <v>1.4044444444444399</v>
      </c>
      <c r="D29">
        <v>0.93</v>
      </c>
      <c r="E29">
        <v>0.47</v>
      </c>
    </row>
    <row r="30" spans="1:5" x14ac:dyDescent="0.25">
      <c r="A30" t="s">
        <v>13</v>
      </c>
      <c r="B30" t="s">
        <v>52</v>
      </c>
      <c r="C30">
        <v>1.4044444444444399</v>
      </c>
      <c r="D30">
        <v>0.68</v>
      </c>
      <c r="E30">
        <v>1.25</v>
      </c>
    </row>
    <row r="31" spans="1:5" x14ac:dyDescent="0.25">
      <c r="A31" t="s">
        <v>13</v>
      </c>
      <c r="B31" t="s">
        <v>62</v>
      </c>
      <c r="C31">
        <v>1.4044444444444399</v>
      </c>
      <c r="D31">
        <v>1.0900000000000001</v>
      </c>
      <c r="E31">
        <v>1.25</v>
      </c>
    </row>
    <row r="32" spans="1:5" x14ac:dyDescent="0.25">
      <c r="A32" t="s">
        <v>13</v>
      </c>
      <c r="B32" t="s">
        <v>60</v>
      </c>
      <c r="C32">
        <v>1.4044444444444399</v>
      </c>
      <c r="D32">
        <v>1.1399999999999999</v>
      </c>
      <c r="E32">
        <v>0.56999999999999995</v>
      </c>
    </row>
    <row r="33" spans="1:5" x14ac:dyDescent="0.25">
      <c r="A33" t="s">
        <v>13</v>
      </c>
      <c r="B33" t="s">
        <v>251</v>
      </c>
      <c r="C33">
        <v>1.4044444444444399</v>
      </c>
      <c r="D33">
        <v>0.42</v>
      </c>
      <c r="E33">
        <v>2.08</v>
      </c>
    </row>
    <row r="34" spans="1:5" x14ac:dyDescent="0.25">
      <c r="A34" t="s">
        <v>13</v>
      </c>
      <c r="B34" t="s">
        <v>61</v>
      </c>
      <c r="C34">
        <v>1.4044444444444399</v>
      </c>
      <c r="D34">
        <v>1.25</v>
      </c>
      <c r="E34">
        <v>0.96</v>
      </c>
    </row>
    <row r="35" spans="1:5" x14ac:dyDescent="0.25">
      <c r="A35" t="s">
        <v>13</v>
      </c>
      <c r="B35" t="s">
        <v>14</v>
      </c>
      <c r="C35">
        <v>1.4044444444444399</v>
      </c>
      <c r="D35">
        <v>0.73</v>
      </c>
      <c r="E35">
        <v>0.68</v>
      </c>
    </row>
    <row r="36" spans="1:5" x14ac:dyDescent="0.25">
      <c r="A36" t="s">
        <v>13</v>
      </c>
      <c r="B36" t="s">
        <v>57</v>
      </c>
      <c r="C36">
        <v>1.4044444444444399</v>
      </c>
      <c r="D36">
        <v>0.86</v>
      </c>
      <c r="E36">
        <v>0.91</v>
      </c>
    </row>
    <row r="37" spans="1:5" x14ac:dyDescent="0.25">
      <c r="A37" t="s">
        <v>13</v>
      </c>
      <c r="B37" t="s">
        <v>59</v>
      </c>
      <c r="C37">
        <v>1.4044444444444399</v>
      </c>
      <c r="D37">
        <v>0.91</v>
      </c>
      <c r="E37">
        <v>0.62</v>
      </c>
    </row>
    <row r="38" spans="1:5" x14ac:dyDescent="0.25">
      <c r="A38" t="s">
        <v>16</v>
      </c>
      <c r="B38" t="s">
        <v>63</v>
      </c>
      <c r="C38">
        <v>1.2579185520362</v>
      </c>
      <c r="D38">
        <v>1.01</v>
      </c>
      <c r="E38">
        <v>0.85</v>
      </c>
    </row>
    <row r="39" spans="1:5" x14ac:dyDescent="0.25">
      <c r="A39" t="s">
        <v>16</v>
      </c>
      <c r="B39" t="s">
        <v>20</v>
      </c>
      <c r="C39">
        <v>1.2579185520362</v>
      </c>
      <c r="D39">
        <v>0.37</v>
      </c>
      <c r="E39">
        <v>1.33</v>
      </c>
    </row>
    <row r="40" spans="1:5" x14ac:dyDescent="0.25">
      <c r="A40" t="s">
        <v>16</v>
      </c>
      <c r="B40" t="s">
        <v>253</v>
      </c>
      <c r="C40">
        <v>1.2579185520362</v>
      </c>
      <c r="D40">
        <v>1.22</v>
      </c>
      <c r="E40">
        <v>1.38</v>
      </c>
    </row>
    <row r="41" spans="1:5" x14ac:dyDescent="0.25">
      <c r="A41" t="s">
        <v>16</v>
      </c>
      <c r="B41" t="s">
        <v>65</v>
      </c>
      <c r="C41">
        <v>1.2579185520362</v>
      </c>
      <c r="D41">
        <v>0.59</v>
      </c>
      <c r="E41">
        <v>1.03</v>
      </c>
    </row>
    <row r="42" spans="1:5" x14ac:dyDescent="0.25">
      <c r="A42" t="s">
        <v>16</v>
      </c>
      <c r="B42" t="s">
        <v>66</v>
      </c>
      <c r="C42">
        <v>1.2579185520362</v>
      </c>
      <c r="D42">
        <v>0.73</v>
      </c>
      <c r="E42">
        <v>0.98</v>
      </c>
    </row>
    <row r="43" spans="1:5" x14ac:dyDescent="0.25">
      <c r="A43" t="s">
        <v>16</v>
      </c>
      <c r="B43" t="s">
        <v>17</v>
      </c>
      <c r="C43">
        <v>1.2579185520362</v>
      </c>
      <c r="D43">
        <v>1.33</v>
      </c>
      <c r="E43">
        <v>0.74</v>
      </c>
    </row>
    <row r="44" spans="1:5" x14ac:dyDescent="0.25">
      <c r="A44" t="s">
        <v>16</v>
      </c>
      <c r="B44" t="s">
        <v>322</v>
      </c>
      <c r="C44">
        <v>1.2579185520362</v>
      </c>
      <c r="D44">
        <v>1.18</v>
      </c>
      <c r="E44">
        <v>0.93</v>
      </c>
    </row>
    <row r="45" spans="1:5" x14ac:dyDescent="0.25">
      <c r="A45" t="s">
        <v>16</v>
      </c>
      <c r="B45" t="s">
        <v>67</v>
      </c>
      <c r="C45">
        <v>1.2579185520362</v>
      </c>
      <c r="D45">
        <v>0.78</v>
      </c>
      <c r="E45">
        <v>0.93</v>
      </c>
    </row>
    <row r="46" spans="1:5" x14ac:dyDescent="0.25">
      <c r="A46" t="s">
        <v>16</v>
      </c>
      <c r="B46" t="s">
        <v>252</v>
      </c>
      <c r="C46">
        <v>1.2579185520362</v>
      </c>
      <c r="D46">
        <v>0.69</v>
      </c>
      <c r="E46">
        <v>1.17</v>
      </c>
    </row>
    <row r="47" spans="1:5" x14ac:dyDescent="0.25">
      <c r="A47" t="s">
        <v>16</v>
      </c>
      <c r="B47" t="s">
        <v>254</v>
      </c>
      <c r="C47">
        <v>1.2579185520362</v>
      </c>
      <c r="D47">
        <v>1.01</v>
      </c>
      <c r="E47">
        <v>0.42</v>
      </c>
    </row>
    <row r="48" spans="1:5" x14ac:dyDescent="0.25">
      <c r="A48" t="s">
        <v>16</v>
      </c>
      <c r="B48" t="s">
        <v>255</v>
      </c>
      <c r="C48">
        <v>1.2579185520362</v>
      </c>
      <c r="D48">
        <v>1.22</v>
      </c>
      <c r="E48">
        <v>0.9</v>
      </c>
    </row>
    <row r="49" spans="1:5" x14ac:dyDescent="0.25">
      <c r="A49" t="s">
        <v>16</v>
      </c>
      <c r="B49" t="s">
        <v>64</v>
      </c>
      <c r="C49">
        <v>1.2579185520362</v>
      </c>
      <c r="D49">
        <v>0.85</v>
      </c>
      <c r="E49">
        <v>1.01</v>
      </c>
    </row>
    <row r="50" spans="1:5" x14ac:dyDescent="0.25">
      <c r="A50" t="s">
        <v>16</v>
      </c>
      <c r="B50" t="s">
        <v>323</v>
      </c>
      <c r="C50">
        <v>1.2579185520362</v>
      </c>
      <c r="D50">
        <v>0.59</v>
      </c>
      <c r="E50">
        <v>0.93</v>
      </c>
    </row>
    <row r="51" spans="1:5" x14ac:dyDescent="0.25">
      <c r="A51" t="s">
        <v>16</v>
      </c>
      <c r="B51" t="s">
        <v>18</v>
      </c>
      <c r="C51">
        <v>1.2579185520362</v>
      </c>
      <c r="D51">
        <v>0.54</v>
      </c>
      <c r="E51">
        <v>0.64</v>
      </c>
    </row>
    <row r="52" spans="1:5" x14ac:dyDescent="0.25">
      <c r="A52" t="s">
        <v>16</v>
      </c>
      <c r="B52" t="s">
        <v>256</v>
      </c>
      <c r="C52">
        <v>1.2579185520362</v>
      </c>
      <c r="D52">
        <v>0.46</v>
      </c>
      <c r="E52">
        <v>0.87</v>
      </c>
    </row>
    <row r="53" spans="1:5" x14ac:dyDescent="0.25">
      <c r="A53" t="s">
        <v>16</v>
      </c>
      <c r="B53" t="s">
        <v>257</v>
      </c>
      <c r="C53">
        <v>1.2579185520362</v>
      </c>
      <c r="D53">
        <v>0.42</v>
      </c>
      <c r="E53">
        <v>1.43</v>
      </c>
    </row>
    <row r="54" spans="1:5" x14ac:dyDescent="0.25">
      <c r="A54" t="s">
        <v>16</v>
      </c>
      <c r="B54" t="s">
        <v>68</v>
      </c>
      <c r="C54">
        <v>1.2579185520362</v>
      </c>
      <c r="D54">
        <v>0.96</v>
      </c>
      <c r="E54">
        <v>1.06</v>
      </c>
    </row>
    <row r="55" spans="1:5" x14ac:dyDescent="0.25">
      <c r="A55" t="s">
        <v>16</v>
      </c>
      <c r="B55" t="s">
        <v>19</v>
      </c>
      <c r="C55">
        <v>1.2579185520362</v>
      </c>
      <c r="D55">
        <v>0.48</v>
      </c>
      <c r="E55">
        <v>1.43</v>
      </c>
    </row>
    <row r="56" spans="1:5" x14ac:dyDescent="0.25">
      <c r="A56" t="s">
        <v>69</v>
      </c>
      <c r="B56" t="s">
        <v>324</v>
      </c>
      <c r="C56">
        <v>1.28321678321678</v>
      </c>
      <c r="D56">
        <v>1.03</v>
      </c>
      <c r="E56">
        <v>0.76</v>
      </c>
    </row>
    <row r="57" spans="1:5" x14ac:dyDescent="0.25">
      <c r="A57" t="s">
        <v>69</v>
      </c>
      <c r="B57" t="s">
        <v>351</v>
      </c>
      <c r="C57">
        <v>1.28321678321678</v>
      </c>
      <c r="D57">
        <v>0.96</v>
      </c>
      <c r="E57">
        <v>0.61</v>
      </c>
    </row>
    <row r="58" spans="1:5" x14ac:dyDescent="0.25">
      <c r="A58" t="s">
        <v>69</v>
      </c>
      <c r="B58" t="s">
        <v>73</v>
      </c>
      <c r="C58">
        <v>1.28321678321678</v>
      </c>
      <c r="D58">
        <v>0.86</v>
      </c>
      <c r="E58">
        <v>0.92</v>
      </c>
    </row>
    <row r="59" spans="1:5" x14ac:dyDescent="0.25">
      <c r="A59" t="s">
        <v>69</v>
      </c>
      <c r="B59" t="s">
        <v>75</v>
      </c>
      <c r="C59">
        <v>1.28321678321678</v>
      </c>
      <c r="D59">
        <v>0.54</v>
      </c>
      <c r="E59">
        <v>1.1299999999999999</v>
      </c>
    </row>
    <row r="60" spans="1:5" x14ac:dyDescent="0.25">
      <c r="A60" t="s">
        <v>69</v>
      </c>
      <c r="B60" t="s">
        <v>77</v>
      </c>
      <c r="C60">
        <v>1.28321678321678</v>
      </c>
      <c r="D60">
        <v>0.96</v>
      </c>
      <c r="E60">
        <v>0.71</v>
      </c>
    </row>
    <row r="61" spans="1:5" x14ac:dyDescent="0.25">
      <c r="A61" t="s">
        <v>69</v>
      </c>
      <c r="B61" t="s">
        <v>263</v>
      </c>
      <c r="C61">
        <v>1.28321678321678</v>
      </c>
      <c r="D61">
        <v>0.86</v>
      </c>
      <c r="E61">
        <v>1.41</v>
      </c>
    </row>
    <row r="62" spans="1:5" x14ac:dyDescent="0.25">
      <c r="A62" t="s">
        <v>69</v>
      </c>
      <c r="B62" t="s">
        <v>381</v>
      </c>
      <c r="C62">
        <v>1.28321678321678</v>
      </c>
      <c r="D62">
        <v>1.1299999999999999</v>
      </c>
      <c r="E62">
        <v>0.81</v>
      </c>
    </row>
    <row r="63" spans="1:5" x14ac:dyDescent="0.25">
      <c r="A63" t="s">
        <v>69</v>
      </c>
      <c r="B63" t="s">
        <v>76</v>
      </c>
      <c r="C63">
        <v>1.28321678321678</v>
      </c>
      <c r="D63">
        <v>0.76</v>
      </c>
      <c r="E63">
        <v>0.81</v>
      </c>
    </row>
    <row r="64" spans="1:5" x14ac:dyDescent="0.25">
      <c r="A64" t="s">
        <v>69</v>
      </c>
      <c r="B64" t="s">
        <v>72</v>
      </c>
      <c r="C64">
        <v>1.28321678321678</v>
      </c>
      <c r="D64">
        <v>1.3</v>
      </c>
      <c r="E64">
        <v>1.57</v>
      </c>
    </row>
    <row r="65" spans="1:5" x14ac:dyDescent="0.25">
      <c r="A65" t="s">
        <v>69</v>
      </c>
      <c r="B65" t="s">
        <v>78</v>
      </c>
      <c r="C65">
        <v>1.28321678321678</v>
      </c>
      <c r="D65">
        <v>1.41</v>
      </c>
      <c r="E65">
        <v>0.66</v>
      </c>
    </row>
    <row r="66" spans="1:5" x14ac:dyDescent="0.25">
      <c r="A66" t="s">
        <v>69</v>
      </c>
      <c r="B66" t="s">
        <v>260</v>
      </c>
      <c r="C66">
        <v>1.28321678321678</v>
      </c>
      <c r="D66">
        <v>1.41</v>
      </c>
      <c r="E66">
        <v>0.97</v>
      </c>
    </row>
    <row r="67" spans="1:5" x14ac:dyDescent="0.25">
      <c r="A67" t="s">
        <v>69</v>
      </c>
      <c r="B67" t="s">
        <v>262</v>
      </c>
      <c r="C67">
        <v>1.28321678321678</v>
      </c>
      <c r="D67">
        <v>1.51</v>
      </c>
      <c r="E67">
        <v>0.43</v>
      </c>
    </row>
    <row r="68" spans="1:5" x14ac:dyDescent="0.25">
      <c r="A68" t="s">
        <v>69</v>
      </c>
      <c r="B68" t="s">
        <v>261</v>
      </c>
      <c r="C68">
        <v>1.28321678321678</v>
      </c>
      <c r="D68">
        <v>1.36</v>
      </c>
      <c r="E68">
        <v>0.66</v>
      </c>
    </row>
    <row r="69" spans="1:5" x14ac:dyDescent="0.25">
      <c r="A69" t="s">
        <v>69</v>
      </c>
      <c r="B69" t="s">
        <v>325</v>
      </c>
      <c r="C69">
        <v>1.28321678321678</v>
      </c>
      <c r="D69">
        <v>0.59</v>
      </c>
      <c r="E69">
        <v>1.19</v>
      </c>
    </row>
    <row r="70" spans="1:5" x14ac:dyDescent="0.25">
      <c r="A70" t="s">
        <v>69</v>
      </c>
      <c r="B70" t="s">
        <v>258</v>
      </c>
      <c r="C70">
        <v>1.28321678321678</v>
      </c>
      <c r="D70">
        <v>0.32</v>
      </c>
      <c r="E70">
        <v>1.51</v>
      </c>
    </row>
    <row r="71" spans="1:5" x14ac:dyDescent="0.25">
      <c r="A71" t="s">
        <v>69</v>
      </c>
      <c r="B71" t="s">
        <v>79</v>
      </c>
      <c r="C71">
        <v>1.28321678321678</v>
      </c>
      <c r="D71">
        <v>0.91</v>
      </c>
      <c r="E71">
        <v>1.66</v>
      </c>
    </row>
    <row r="72" spans="1:5" x14ac:dyDescent="0.25">
      <c r="A72" t="s">
        <v>69</v>
      </c>
      <c r="B72" t="s">
        <v>259</v>
      </c>
      <c r="C72">
        <v>1.28321678321678</v>
      </c>
      <c r="D72">
        <v>1.19</v>
      </c>
      <c r="E72">
        <v>0.86</v>
      </c>
    </row>
    <row r="73" spans="1:5" x14ac:dyDescent="0.25">
      <c r="A73" t="s">
        <v>69</v>
      </c>
      <c r="B73" t="s">
        <v>71</v>
      </c>
      <c r="C73">
        <v>1.28321678321678</v>
      </c>
      <c r="D73">
        <v>0.59</v>
      </c>
      <c r="E73">
        <v>1.3</v>
      </c>
    </row>
    <row r="74" spans="1:5" x14ac:dyDescent="0.25">
      <c r="A74" t="s">
        <v>69</v>
      </c>
      <c r="B74" t="s">
        <v>74</v>
      </c>
      <c r="C74">
        <v>1.28321678321678</v>
      </c>
      <c r="D74">
        <v>1.03</v>
      </c>
      <c r="E74">
        <v>0.92</v>
      </c>
    </row>
    <row r="75" spans="1:5" x14ac:dyDescent="0.25">
      <c r="A75" t="s">
        <v>69</v>
      </c>
      <c r="B75" t="s">
        <v>70</v>
      </c>
      <c r="C75">
        <v>1.28321678321678</v>
      </c>
      <c r="D75">
        <v>0.66</v>
      </c>
      <c r="E75">
        <v>1.1599999999999999</v>
      </c>
    </row>
    <row r="76" spans="1:5" x14ac:dyDescent="0.25">
      <c r="A76" t="s">
        <v>80</v>
      </c>
      <c r="B76" t="s">
        <v>97</v>
      </c>
      <c r="C76">
        <v>1.02341920374707</v>
      </c>
      <c r="D76">
        <v>1.01</v>
      </c>
      <c r="E76">
        <v>1.01</v>
      </c>
    </row>
    <row r="77" spans="1:5" x14ac:dyDescent="0.25">
      <c r="A77" t="s">
        <v>80</v>
      </c>
      <c r="B77" t="s">
        <v>82</v>
      </c>
      <c r="C77">
        <v>1.02341920374707</v>
      </c>
      <c r="D77">
        <v>0.64</v>
      </c>
      <c r="E77">
        <v>0.69</v>
      </c>
    </row>
    <row r="78" spans="1:5" x14ac:dyDescent="0.25">
      <c r="A78" t="s">
        <v>80</v>
      </c>
      <c r="B78" t="s">
        <v>83</v>
      </c>
      <c r="C78">
        <v>1.02341920374707</v>
      </c>
      <c r="D78">
        <v>1.1000000000000001</v>
      </c>
      <c r="E78">
        <v>0.92</v>
      </c>
    </row>
    <row r="79" spans="1:5" x14ac:dyDescent="0.25">
      <c r="A79" t="s">
        <v>80</v>
      </c>
      <c r="B79" t="s">
        <v>85</v>
      </c>
      <c r="C79">
        <v>1.02341920374707</v>
      </c>
      <c r="D79">
        <v>1.01</v>
      </c>
      <c r="E79">
        <v>0.82</v>
      </c>
    </row>
    <row r="80" spans="1:5" x14ac:dyDescent="0.25">
      <c r="A80" t="s">
        <v>80</v>
      </c>
      <c r="B80" t="s">
        <v>359</v>
      </c>
      <c r="C80">
        <v>1.02341920374707</v>
      </c>
      <c r="D80">
        <v>1.28</v>
      </c>
      <c r="E80">
        <v>0.82</v>
      </c>
    </row>
    <row r="81" spans="1:5" x14ac:dyDescent="0.25">
      <c r="A81" t="s">
        <v>80</v>
      </c>
      <c r="B81" t="s">
        <v>87</v>
      </c>
      <c r="C81">
        <v>1.02341920374707</v>
      </c>
      <c r="D81">
        <v>1.1000000000000001</v>
      </c>
      <c r="E81">
        <v>1.28</v>
      </c>
    </row>
    <row r="82" spans="1:5" x14ac:dyDescent="0.25">
      <c r="A82" t="s">
        <v>80</v>
      </c>
      <c r="B82" t="s">
        <v>89</v>
      </c>
      <c r="C82">
        <v>1.02341920374707</v>
      </c>
      <c r="D82">
        <v>1.01</v>
      </c>
      <c r="E82">
        <v>0.73</v>
      </c>
    </row>
    <row r="83" spans="1:5" x14ac:dyDescent="0.25">
      <c r="A83" t="s">
        <v>80</v>
      </c>
      <c r="B83" t="s">
        <v>369</v>
      </c>
      <c r="C83">
        <v>1.02341920374707</v>
      </c>
      <c r="D83">
        <v>0.63</v>
      </c>
      <c r="E83">
        <v>1.31</v>
      </c>
    </row>
    <row r="84" spans="1:5" x14ac:dyDescent="0.25">
      <c r="A84" t="s">
        <v>80</v>
      </c>
      <c r="B84" t="s">
        <v>91</v>
      </c>
      <c r="C84">
        <v>1.02341920374707</v>
      </c>
      <c r="D84">
        <v>0.6</v>
      </c>
      <c r="E84">
        <v>0.96</v>
      </c>
    </row>
    <row r="85" spans="1:5" x14ac:dyDescent="0.25">
      <c r="A85" t="s">
        <v>80</v>
      </c>
      <c r="B85" t="s">
        <v>96</v>
      </c>
      <c r="C85">
        <v>1.02341920374707</v>
      </c>
      <c r="D85">
        <v>0.69</v>
      </c>
      <c r="E85">
        <v>1.51</v>
      </c>
    </row>
    <row r="86" spans="1:5" x14ac:dyDescent="0.25">
      <c r="A86" t="s">
        <v>80</v>
      </c>
      <c r="B86" t="s">
        <v>86</v>
      </c>
      <c r="C86">
        <v>1.02341920374707</v>
      </c>
      <c r="D86">
        <v>0.37</v>
      </c>
      <c r="E86">
        <v>0.96</v>
      </c>
    </row>
    <row r="87" spans="1:5" x14ac:dyDescent="0.25">
      <c r="A87" t="s">
        <v>80</v>
      </c>
      <c r="B87" t="s">
        <v>81</v>
      </c>
      <c r="C87">
        <v>1.02341920374707</v>
      </c>
      <c r="D87">
        <v>0.96</v>
      </c>
      <c r="E87">
        <v>0.92</v>
      </c>
    </row>
    <row r="88" spans="1:5" x14ac:dyDescent="0.25">
      <c r="A88" t="s">
        <v>80</v>
      </c>
      <c r="B88" t="s">
        <v>94</v>
      </c>
      <c r="C88">
        <v>1.02341920374707</v>
      </c>
      <c r="D88">
        <v>0.82</v>
      </c>
      <c r="E88">
        <v>0.78</v>
      </c>
    </row>
    <row r="89" spans="1:5" x14ac:dyDescent="0.25">
      <c r="A89" t="s">
        <v>80</v>
      </c>
      <c r="B89" t="s">
        <v>90</v>
      </c>
      <c r="C89">
        <v>1.02341920374707</v>
      </c>
      <c r="D89">
        <v>1.24</v>
      </c>
      <c r="E89">
        <v>0.78</v>
      </c>
    </row>
    <row r="90" spans="1:5" x14ac:dyDescent="0.25">
      <c r="A90" t="s">
        <v>80</v>
      </c>
      <c r="B90" t="s">
        <v>93</v>
      </c>
      <c r="C90">
        <v>1.02341920374707</v>
      </c>
      <c r="D90">
        <v>0.6</v>
      </c>
      <c r="E90">
        <v>0.87</v>
      </c>
    </row>
    <row r="91" spans="1:5" x14ac:dyDescent="0.25">
      <c r="A91" t="s">
        <v>80</v>
      </c>
      <c r="B91" t="s">
        <v>88</v>
      </c>
      <c r="C91">
        <v>1.02341920374707</v>
      </c>
      <c r="D91">
        <v>1.1000000000000001</v>
      </c>
      <c r="E91">
        <v>1.33</v>
      </c>
    </row>
    <row r="92" spans="1:5" x14ac:dyDescent="0.25">
      <c r="A92" t="s">
        <v>80</v>
      </c>
      <c r="B92" t="s">
        <v>410</v>
      </c>
      <c r="C92">
        <v>1.02341920374707</v>
      </c>
      <c r="D92">
        <v>0.82</v>
      </c>
      <c r="E92">
        <v>0.97</v>
      </c>
    </row>
    <row r="93" spans="1:5" x14ac:dyDescent="0.25">
      <c r="A93" t="s">
        <v>80</v>
      </c>
      <c r="B93" t="s">
        <v>412</v>
      </c>
      <c r="C93">
        <v>1.02341920374707</v>
      </c>
      <c r="D93">
        <v>1.01</v>
      </c>
      <c r="E93">
        <v>0.82</v>
      </c>
    </row>
    <row r="94" spans="1:5" x14ac:dyDescent="0.25">
      <c r="A94" t="s">
        <v>80</v>
      </c>
      <c r="B94" t="s">
        <v>92</v>
      </c>
      <c r="C94">
        <v>1.02341920374707</v>
      </c>
      <c r="D94">
        <v>0.77</v>
      </c>
      <c r="E94">
        <v>1.08</v>
      </c>
    </row>
    <row r="95" spans="1:5" x14ac:dyDescent="0.25">
      <c r="A95" t="s">
        <v>80</v>
      </c>
      <c r="B95" t="s">
        <v>416</v>
      </c>
      <c r="C95">
        <v>1.02341920374707</v>
      </c>
      <c r="D95">
        <v>0.5</v>
      </c>
      <c r="E95">
        <v>1.47</v>
      </c>
    </row>
    <row r="96" spans="1:5" x14ac:dyDescent="0.25">
      <c r="A96" t="s">
        <v>80</v>
      </c>
      <c r="B96" t="s">
        <v>84</v>
      </c>
      <c r="C96">
        <v>1.02341920374707</v>
      </c>
      <c r="D96">
        <v>0.73</v>
      </c>
      <c r="E96">
        <v>0.96</v>
      </c>
    </row>
    <row r="97" spans="1:5" x14ac:dyDescent="0.25">
      <c r="A97" t="s">
        <v>80</v>
      </c>
      <c r="B97" t="s">
        <v>98</v>
      </c>
      <c r="C97">
        <v>1.02341920374707</v>
      </c>
      <c r="D97">
        <v>1.07</v>
      </c>
      <c r="E97">
        <v>0.73</v>
      </c>
    </row>
    <row r="98" spans="1:5" x14ac:dyDescent="0.25">
      <c r="A98" t="s">
        <v>80</v>
      </c>
      <c r="B98" t="s">
        <v>95</v>
      </c>
      <c r="C98">
        <v>1.02341920374707</v>
      </c>
      <c r="D98">
        <v>0.6</v>
      </c>
      <c r="E98">
        <v>0.6</v>
      </c>
    </row>
    <row r="99" spans="1:5" x14ac:dyDescent="0.25">
      <c r="A99" t="s">
        <v>80</v>
      </c>
      <c r="B99" t="s">
        <v>435</v>
      </c>
      <c r="C99">
        <v>1.02341920374707</v>
      </c>
      <c r="D99">
        <v>0.6</v>
      </c>
      <c r="E99">
        <v>1.69</v>
      </c>
    </row>
    <row r="100" spans="1:5" x14ac:dyDescent="0.25">
      <c r="A100" t="s">
        <v>99</v>
      </c>
      <c r="B100" t="s">
        <v>100</v>
      </c>
      <c r="C100">
        <v>1.26600985221675</v>
      </c>
      <c r="D100">
        <v>0.67</v>
      </c>
      <c r="E100">
        <v>1.1499999999999999</v>
      </c>
    </row>
    <row r="101" spans="1:5" x14ac:dyDescent="0.25">
      <c r="A101" t="s">
        <v>99</v>
      </c>
      <c r="B101" t="s">
        <v>102</v>
      </c>
      <c r="C101">
        <v>1.26600985221675</v>
      </c>
      <c r="D101">
        <v>1.1100000000000001</v>
      </c>
      <c r="E101">
        <v>1.24</v>
      </c>
    </row>
    <row r="102" spans="1:5" x14ac:dyDescent="0.25">
      <c r="A102" t="s">
        <v>99</v>
      </c>
      <c r="B102" t="s">
        <v>111</v>
      </c>
      <c r="C102">
        <v>1.26600985221675</v>
      </c>
      <c r="D102">
        <v>0.88</v>
      </c>
      <c r="E102">
        <v>0.71</v>
      </c>
    </row>
    <row r="103" spans="1:5" x14ac:dyDescent="0.25">
      <c r="A103" t="s">
        <v>99</v>
      </c>
      <c r="B103" t="s">
        <v>104</v>
      </c>
      <c r="C103">
        <v>1.26600985221675</v>
      </c>
      <c r="D103">
        <v>0.56999999999999995</v>
      </c>
      <c r="E103">
        <v>1.24</v>
      </c>
    </row>
    <row r="104" spans="1:5" x14ac:dyDescent="0.25">
      <c r="A104" t="s">
        <v>99</v>
      </c>
      <c r="B104" t="s">
        <v>106</v>
      </c>
      <c r="C104">
        <v>1.26600985221675</v>
      </c>
      <c r="D104">
        <v>0.97</v>
      </c>
      <c r="E104">
        <v>1.06</v>
      </c>
    </row>
    <row r="105" spans="1:5" x14ac:dyDescent="0.25">
      <c r="A105" t="s">
        <v>99</v>
      </c>
      <c r="B105" t="s">
        <v>105</v>
      </c>
      <c r="C105">
        <v>1.26600985221675</v>
      </c>
      <c r="D105">
        <v>0.92</v>
      </c>
      <c r="E105">
        <v>0.63</v>
      </c>
    </row>
    <row r="106" spans="1:5" x14ac:dyDescent="0.25">
      <c r="A106" t="s">
        <v>99</v>
      </c>
      <c r="B106" t="s">
        <v>117</v>
      </c>
      <c r="C106">
        <v>1.26600985221675</v>
      </c>
      <c r="D106">
        <v>0.71</v>
      </c>
      <c r="E106">
        <v>1.19</v>
      </c>
    </row>
    <row r="107" spans="1:5" x14ac:dyDescent="0.25">
      <c r="A107" t="s">
        <v>99</v>
      </c>
      <c r="B107" t="s">
        <v>121</v>
      </c>
      <c r="C107">
        <v>1.26600985221675</v>
      </c>
      <c r="D107">
        <v>1.02</v>
      </c>
      <c r="E107">
        <v>1.07</v>
      </c>
    </row>
    <row r="108" spans="1:5" x14ac:dyDescent="0.25">
      <c r="A108" t="s">
        <v>99</v>
      </c>
      <c r="B108" t="s">
        <v>108</v>
      </c>
      <c r="C108">
        <v>1.26600985221675</v>
      </c>
      <c r="D108">
        <v>0.71</v>
      </c>
      <c r="E108">
        <v>0.79</v>
      </c>
    </row>
    <row r="109" spans="1:5" x14ac:dyDescent="0.25">
      <c r="A109" t="s">
        <v>99</v>
      </c>
      <c r="B109" t="s">
        <v>103</v>
      </c>
      <c r="C109">
        <v>1.26600985221675</v>
      </c>
      <c r="D109">
        <v>1.02</v>
      </c>
      <c r="E109">
        <v>0.93</v>
      </c>
    </row>
    <row r="110" spans="1:5" x14ac:dyDescent="0.25">
      <c r="A110" t="s">
        <v>99</v>
      </c>
      <c r="B110" t="s">
        <v>110</v>
      </c>
      <c r="C110">
        <v>1.26600985221675</v>
      </c>
      <c r="D110">
        <v>1.67</v>
      </c>
      <c r="E110">
        <v>0.84</v>
      </c>
    </row>
    <row r="111" spans="1:5" x14ac:dyDescent="0.25">
      <c r="A111" t="s">
        <v>99</v>
      </c>
      <c r="B111" t="s">
        <v>107</v>
      </c>
      <c r="C111">
        <v>1.26600985221675</v>
      </c>
      <c r="D111">
        <v>0.97</v>
      </c>
      <c r="E111">
        <v>0.91</v>
      </c>
    </row>
    <row r="112" spans="1:5" x14ac:dyDescent="0.25">
      <c r="A112" t="s">
        <v>99</v>
      </c>
      <c r="B112" t="s">
        <v>395</v>
      </c>
      <c r="C112">
        <v>1.26600985221675</v>
      </c>
      <c r="D112">
        <v>1.17</v>
      </c>
      <c r="E112">
        <v>0.52</v>
      </c>
    </row>
    <row r="113" spans="1:5" x14ac:dyDescent="0.25">
      <c r="A113" t="s">
        <v>99</v>
      </c>
      <c r="B113" t="s">
        <v>115</v>
      </c>
      <c r="C113">
        <v>1.26600985221675</v>
      </c>
      <c r="D113">
        <v>0.96</v>
      </c>
      <c r="E113">
        <v>1.17</v>
      </c>
    </row>
    <row r="114" spans="1:5" x14ac:dyDescent="0.25">
      <c r="A114" t="s">
        <v>99</v>
      </c>
      <c r="B114" t="s">
        <v>112</v>
      </c>
      <c r="C114">
        <v>1.26600985221675</v>
      </c>
      <c r="D114">
        <v>0.71</v>
      </c>
      <c r="E114">
        <v>1.29</v>
      </c>
    </row>
    <row r="115" spans="1:5" x14ac:dyDescent="0.25">
      <c r="A115" t="s">
        <v>99</v>
      </c>
      <c r="B115" t="s">
        <v>113</v>
      </c>
      <c r="C115">
        <v>1.26600985221675</v>
      </c>
      <c r="D115">
        <v>1.1299999999999999</v>
      </c>
      <c r="E115">
        <v>1.1299999999999999</v>
      </c>
    </row>
    <row r="116" spans="1:5" x14ac:dyDescent="0.25">
      <c r="A116" t="s">
        <v>99</v>
      </c>
      <c r="B116" t="s">
        <v>114</v>
      </c>
      <c r="C116">
        <v>1.26600985221675</v>
      </c>
      <c r="D116">
        <v>0.8</v>
      </c>
      <c r="E116">
        <v>0.75</v>
      </c>
    </row>
    <row r="117" spans="1:5" x14ac:dyDescent="0.25">
      <c r="A117" t="s">
        <v>99</v>
      </c>
      <c r="B117" t="s">
        <v>116</v>
      </c>
      <c r="C117">
        <v>1.26600985221675</v>
      </c>
      <c r="D117">
        <v>0.75</v>
      </c>
      <c r="E117">
        <v>1.28</v>
      </c>
    </row>
    <row r="118" spans="1:5" x14ac:dyDescent="0.25">
      <c r="A118" t="s">
        <v>99</v>
      </c>
      <c r="B118" t="s">
        <v>109</v>
      </c>
      <c r="C118">
        <v>1.26600985221675</v>
      </c>
      <c r="D118">
        <v>1.3</v>
      </c>
      <c r="E118">
        <v>0.85</v>
      </c>
    </row>
    <row r="119" spans="1:5" x14ac:dyDescent="0.25">
      <c r="A119" t="s">
        <v>99</v>
      </c>
      <c r="B119" t="s">
        <v>118</v>
      </c>
      <c r="C119">
        <v>1.26600985221675</v>
      </c>
      <c r="D119">
        <v>1.0900000000000001</v>
      </c>
      <c r="E119">
        <v>1.21</v>
      </c>
    </row>
    <row r="120" spans="1:5" x14ac:dyDescent="0.25">
      <c r="A120" t="s">
        <v>99</v>
      </c>
      <c r="B120" t="s">
        <v>417</v>
      </c>
      <c r="C120">
        <v>1.26600985221675</v>
      </c>
      <c r="D120">
        <v>0.71</v>
      </c>
      <c r="E120">
        <v>0.75</v>
      </c>
    </row>
    <row r="121" spans="1:5" x14ac:dyDescent="0.25">
      <c r="A121" t="s">
        <v>99</v>
      </c>
      <c r="B121" t="s">
        <v>101</v>
      </c>
      <c r="C121">
        <v>1.26600985221675</v>
      </c>
      <c r="D121">
        <v>1.32</v>
      </c>
      <c r="E121">
        <v>0.47</v>
      </c>
    </row>
    <row r="122" spans="1:5" x14ac:dyDescent="0.25">
      <c r="A122" t="s">
        <v>99</v>
      </c>
      <c r="B122" t="s">
        <v>120</v>
      </c>
      <c r="C122">
        <v>1.26600985221675</v>
      </c>
      <c r="D122">
        <v>0.94</v>
      </c>
      <c r="E122">
        <v>1.64</v>
      </c>
    </row>
    <row r="123" spans="1:5" x14ac:dyDescent="0.25">
      <c r="A123" t="s">
        <v>99</v>
      </c>
      <c r="B123" t="s">
        <v>119</v>
      </c>
      <c r="C123">
        <v>1.26600985221675</v>
      </c>
      <c r="D123">
        <v>0.84</v>
      </c>
      <c r="E123">
        <v>1.1100000000000001</v>
      </c>
    </row>
    <row r="124" spans="1:5" x14ac:dyDescent="0.25">
      <c r="A124" t="s">
        <v>122</v>
      </c>
      <c r="B124" t="s">
        <v>123</v>
      </c>
      <c r="C124">
        <v>1.12807881773399</v>
      </c>
      <c r="D124">
        <v>0.68</v>
      </c>
      <c r="E124">
        <v>0.96</v>
      </c>
    </row>
    <row r="125" spans="1:5" x14ac:dyDescent="0.25">
      <c r="A125" t="s">
        <v>122</v>
      </c>
      <c r="B125" t="s">
        <v>125</v>
      </c>
      <c r="C125">
        <v>1.12807881773399</v>
      </c>
      <c r="D125">
        <v>1.0900000000000001</v>
      </c>
      <c r="E125">
        <v>1.04</v>
      </c>
    </row>
    <row r="126" spans="1:5" x14ac:dyDescent="0.25">
      <c r="A126" t="s">
        <v>122</v>
      </c>
      <c r="B126" t="s">
        <v>127</v>
      </c>
      <c r="C126">
        <v>1.12807881773399</v>
      </c>
      <c r="D126">
        <v>0.95</v>
      </c>
      <c r="E126">
        <v>1.0900000000000001</v>
      </c>
    </row>
    <row r="127" spans="1:5" x14ac:dyDescent="0.25">
      <c r="A127" t="s">
        <v>122</v>
      </c>
      <c r="B127" t="s">
        <v>130</v>
      </c>
      <c r="C127">
        <v>1.12807881773399</v>
      </c>
      <c r="D127">
        <v>1.33</v>
      </c>
      <c r="E127">
        <v>0.86</v>
      </c>
    </row>
    <row r="128" spans="1:5" x14ac:dyDescent="0.25">
      <c r="A128" t="s">
        <v>122</v>
      </c>
      <c r="B128" t="s">
        <v>362</v>
      </c>
      <c r="C128">
        <v>1.12807881773399</v>
      </c>
      <c r="D128">
        <v>0.62</v>
      </c>
      <c r="E128">
        <v>0.82</v>
      </c>
    </row>
    <row r="129" spans="1:5" x14ac:dyDescent="0.25">
      <c r="A129" t="s">
        <v>122</v>
      </c>
      <c r="B129" t="s">
        <v>126</v>
      </c>
      <c r="C129">
        <v>1.12807881773399</v>
      </c>
      <c r="D129">
        <v>0.94</v>
      </c>
      <c r="E129">
        <v>0.6</v>
      </c>
    </row>
    <row r="130" spans="1:5" x14ac:dyDescent="0.25">
      <c r="A130" t="s">
        <v>122</v>
      </c>
      <c r="B130" t="s">
        <v>129</v>
      </c>
      <c r="C130">
        <v>1.12807881773399</v>
      </c>
      <c r="D130">
        <v>0.43</v>
      </c>
      <c r="E130">
        <v>1.24</v>
      </c>
    </row>
    <row r="131" spans="1:5" x14ac:dyDescent="0.25">
      <c r="A131" t="s">
        <v>122</v>
      </c>
      <c r="B131" t="s">
        <v>128</v>
      </c>
      <c r="C131">
        <v>1.12807881773399</v>
      </c>
      <c r="D131">
        <v>0.92</v>
      </c>
      <c r="E131">
        <v>1.21</v>
      </c>
    </row>
    <row r="132" spans="1:5" x14ac:dyDescent="0.25">
      <c r="A132" t="s">
        <v>122</v>
      </c>
      <c r="B132" t="s">
        <v>136</v>
      </c>
      <c r="C132">
        <v>1.12807881773399</v>
      </c>
      <c r="D132">
        <v>1.1599999999999999</v>
      </c>
      <c r="E132">
        <v>1.01</v>
      </c>
    </row>
    <row r="133" spans="1:5" x14ac:dyDescent="0.25">
      <c r="A133" t="s">
        <v>122</v>
      </c>
      <c r="B133" t="s">
        <v>131</v>
      </c>
      <c r="C133">
        <v>1.12807881773399</v>
      </c>
      <c r="D133">
        <v>1.04</v>
      </c>
      <c r="E133">
        <v>0.77</v>
      </c>
    </row>
    <row r="134" spans="1:5" x14ac:dyDescent="0.25">
      <c r="A134" t="s">
        <v>122</v>
      </c>
      <c r="B134" t="s">
        <v>133</v>
      </c>
      <c r="C134">
        <v>1.12807881773399</v>
      </c>
      <c r="D134">
        <v>0.57999999999999996</v>
      </c>
      <c r="E134">
        <v>1.35</v>
      </c>
    </row>
    <row r="135" spans="1:5" x14ac:dyDescent="0.25">
      <c r="A135" t="s">
        <v>122</v>
      </c>
      <c r="B135" t="s">
        <v>135</v>
      </c>
      <c r="C135">
        <v>1.12807881773399</v>
      </c>
      <c r="D135">
        <v>1.02</v>
      </c>
      <c r="E135">
        <v>1.02</v>
      </c>
    </row>
    <row r="136" spans="1:5" x14ac:dyDescent="0.25">
      <c r="A136" t="s">
        <v>122</v>
      </c>
      <c r="B136" t="s">
        <v>137</v>
      </c>
      <c r="C136">
        <v>1.12807881773399</v>
      </c>
      <c r="D136">
        <v>0.68</v>
      </c>
      <c r="E136">
        <v>1.06</v>
      </c>
    </row>
    <row r="137" spans="1:5" x14ac:dyDescent="0.25">
      <c r="A137" t="s">
        <v>122</v>
      </c>
      <c r="B137" t="s">
        <v>401</v>
      </c>
      <c r="C137">
        <v>1.12807881773399</v>
      </c>
      <c r="D137">
        <v>0.81</v>
      </c>
      <c r="E137">
        <v>0.9</v>
      </c>
    </row>
    <row r="138" spans="1:5" x14ac:dyDescent="0.25">
      <c r="A138" t="s">
        <v>122</v>
      </c>
      <c r="B138" t="s">
        <v>138</v>
      </c>
      <c r="C138">
        <v>1.12807881773399</v>
      </c>
      <c r="D138">
        <v>1.03</v>
      </c>
      <c r="E138">
        <v>1.2</v>
      </c>
    </row>
    <row r="139" spans="1:5" x14ac:dyDescent="0.25">
      <c r="A139" t="s">
        <v>122</v>
      </c>
      <c r="B139" t="s">
        <v>139</v>
      </c>
      <c r="C139">
        <v>1.12807881773399</v>
      </c>
      <c r="D139">
        <v>1.1100000000000001</v>
      </c>
      <c r="E139">
        <v>0.81</v>
      </c>
    </row>
    <row r="140" spans="1:5" x14ac:dyDescent="0.25">
      <c r="A140" t="s">
        <v>122</v>
      </c>
      <c r="B140" t="s">
        <v>144</v>
      </c>
      <c r="C140">
        <v>1.12807881773399</v>
      </c>
      <c r="D140">
        <v>1.35</v>
      </c>
      <c r="E140">
        <v>1.3</v>
      </c>
    </row>
    <row r="141" spans="1:5" x14ac:dyDescent="0.25">
      <c r="A141" t="s">
        <v>122</v>
      </c>
      <c r="B141" t="s">
        <v>132</v>
      </c>
      <c r="C141">
        <v>1.12807881773399</v>
      </c>
      <c r="D141">
        <v>1</v>
      </c>
      <c r="E141">
        <v>1.36</v>
      </c>
    </row>
    <row r="142" spans="1:5" x14ac:dyDescent="0.25">
      <c r="A142" t="s">
        <v>122</v>
      </c>
      <c r="B142" t="s">
        <v>140</v>
      </c>
      <c r="C142">
        <v>1.12807881773399</v>
      </c>
      <c r="D142">
        <v>0.63</v>
      </c>
      <c r="E142">
        <v>0.72</v>
      </c>
    </row>
    <row r="143" spans="1:5" x14ac:dyDescent="0.25">
      <c r="A143" t="s">
        <v>122</v>
      </c>
      <c r="B143" t="s">
        <v>124</v>
      </c>
      <c r="C143">
        <v>1.12807881773399</v>
      </c>
      <c r="D143">
        <v>0.73</v>
      </c>
      <c r="E143">
        <v>0.91</v>
      </c>
    </row>
    <row r="144" spans="1:5" x14ac:dyDescent="0.25">
      <c r="A144" t="s">
        <v>122</v>
      </c>
      <c r="B144" t="s">
        <v>134</v>
      </c>
      <c r="C144">
        <v>1.12807881773399</v>
      </c>
      <c r="D144">
        <v>0.36</v>
      </c>
      <c r="E144">
        <v>1.0900000000000001</v>
      </c>
    </row>
    <row r="145" spans="1:5" x14ac:dyDescent="0.25">
      <c r="A145" t="s">
        <v>122</v>
      </c>
      <c r="B145" t="s">
        <v>141</v>
      </c>
      <c r="C145">
        <v>1.12807881773399</v>
      </c>
      <c r="D145">
        <v>0.45</v>
      </c>
      <c r="E145">
        <v>0.77</v>
      </c>
    </row>
    <row r="146" spans="1:5" x14ac:dyDescent="0.25">
      <c r="A146" t="s">
        <v>122</v>
      </c>
      <c r="B146" t="s">
        <v>142</v>
      </c>
      <c r="C146">
        <v>1.12807881773399</v>
      </c>
      <c r="D146">
        <v>1.01</v>
      </c>
      <c r="E146">
        <v>0.92</v>
      </c>
    </row>
    <row r="147" spans="1:5" x14ac:dyDescent="0.25">
      <c r="A147" t="s">
        <v>122</v>
      </c>
      <c r="B147" t="s">
        <v>143</v>
      </c>
      <c r="C147">
        <v>1.12807881773399</v>
      </c>
      <c r="D147">
        <v>0.98</v>
      </c>
      <c r="E147">
        <v>1.03</v>
      </c>
    </row>
    <row r="148" spans="1:5" x14ac:dyDescent="0.25">
      <c r="A148" t="s">
        <v>145</v>
      </c>
      <c r="B148" t="s">
        <v>347</v>
      </c>
      <c r="C148">
        <v>1.2047781569965901</v>
      </c>
      <c r="D148">
        <v>1.1299999999999999</v>
      </c>
      <c r="E148">
        <v>1.02</v>
      </c>
    </row>
    <row r="149" spans="1:5" x14ac:dyDescent="0.25">
      <c r="A149" t="s">
        <v>145</v>
      </c>
      <c r="B149" t="s">
        <v>349</v>
      </c>
      <c r="C149">
        <v>1.2047781569965901</v>
      </c>
      <c r="D149">
        <v>0.78</v>
      </c>
      <c r="E149">
        <v>0.95</v>
      </c>
    </row>
    <row r="150" spans="1:5" x14ac:dyDescent="0.25">
      <c r="A150" t="s">
        <v>145</v>
      </c>
      <c r="B150" t="s">
        <v>355</v>
      </c>
      <c r="C150">
        <v>1.2047781569965901</v>
      </c>
      <c r="D150">
        <v>0.76</v>
      </c>
      <c r="E150">
        <v>2.1</v>
      </c>
    </row>
    <row r="151" spans="1:5" x14ac:dyDescent="0.25">
      <c r="A151" t="s">
        <v>145</v>
      </c>
      <c r="B151" t="s">
        <v>357</v>
      </c>
      <c r="C151">
        <v>1.2047781569965901</v>
      </c>
      <c r="D151">
        <v>0.88</v>
      </c>
      <c r="E151">
        <v>0.66</v>
      </c>
    </row>
    <row r="152" spans="1:5" x14ac:dyDescent="0.25">
      <c r="A152" t="s">
        <v>145</v>
      </c>
      <c r="B152" t="s">
        <v>360</v>
      </c>
      <c r="C152">
        <v>1.2047781569965901</v>
      </c>
      <c r="D152">
        <v>1.08</v>
      </c>
      <c r="E152">
        <v>0.76</v>
      </c>
    </row>
    <row r="153" spans="1:5" x14ac:dyDescent="0.25">
      <c r="A153" t="s">
        <v>145</v>
      </c>
      <c r="B153" t="s">
        <v>366</v>
      </c>
      <c r="C153">
        <v>1.2047781569965901</v>
      </c>
      <c r="D153">
        <v>0.76</v>
      </c>
      <c r="E153">
        <v>0.99</v>
      </c>
    </row>
    <row r="154" spans="1:5" x14ac:dyDescent="0.25">
      <c r="A154" t="s">
        <v>145</v>
      </c>
      <c r="B154" t="s">
        <v>371</v>
      </c>
      <c r="C154">
        <v>1.2047781569965901</v>
      </c>
      <c r="D154">
        <v>0.65</v>
      </c>
      <c r="E154">
        <v>1</v>
      </c>
    </row>
    <row r="155" spans="1:5" x14ac:dyDescent="0.25">
      <c r="A155" t="s">
        <v>145</v>
      </c>
      <c r="B155" t="s">
        <v>149</v>
      </c>
      <c r="C155">
        <v>1.2047781569965901</v>
      </c>
      <c r="D155">
        <v>0.35</v>
      </c>
      <c r="E155">
        <v>1.99</v>
      </c>
    </row>
    <row r="156" spans="1:5" x14ac:dyDescent="0.25">
      <c r="A156" t="s">
        <v>145</v>
      </c>
      <c r="B156" t="s">
        <v>375</v>
      </c>
      <c r="C156">
        <v>1.2047781569965901</v>
      </c>
      <c r="D156">
        <v>0.93</v>
      </c>
      <c r="E156">
        <v>0.88</v>
      </c>
    </row>
    <row r="157" spans="1:5" x14ac:dyDescent="0.25">
      <c r="A157" t="s">
        <v>145</v>
      </c>
      <c r="B157" t="s">
        <v>388</v>
      </c>
      <c r="C157">
        <v>1.2047781569965901</v>
      </c>
      <c r="D157">
        <v>1.03</v>
      </c>
      <c r="E157">
        <v>0.84</v>
      </c>
    </row>
    <row r="158" spans="1:5" x14ac:dyDescent="0.25">
      <c r="A158" t="s">
        <v>145</v>
      </c>
      <c r="B158" t="s">
        <v>389</v>
      </c>
      <c r="C158">
        <v>1.2047781569965901</v>
      </c>
      <c r="D158">
        <v>0.75</v>
      </c>
      <c r="E158">
        <v>0.65</v>
      </c>
    </row>
    <row r="159" spans="1:5" x14ac:dyDescent="0.25">
      <c r="A159" t="s">
        <v>145</v>
      </c>
      <c r="B159" t="s">
        <v>391</v>
      </c>
      <c r="C159">
        <v>1.2047781569965901</v>
      </c>
      <c r="D159">
        <v>0.76</v>
      </c>
      <c r="E159">
        <v>1.69</v>
      </c>
    </row>
    <row r="160" spans="1:5" x14ac:dyDescent="0.25">
      <c r="A160" t="s">
        <v>145</v>
      </c>
      <c r="B160" t="s">
        <v>146</v>
      </c>
      <c r="C160">
        <v>1.2047781569965901</v>
      </c>
      <c r="D160">
        <v>0.81</v>
      </c>
      <c r="E160">
        <v>0.92</v>
      </c>
    </row>
    <row r="161" spans="1:5" x14ac:dyDescent="0.25">
      <c r="A161" t="s">
        <v>145</v>
      </c>
      <c r="B161" t="s">
        <v>404</v>
      </c>
      <c r="C161">
        <v>1.2047781569965901</v>
      </c>
      <c r="D161">
        <v>0.56000000000000005</v>
      </c>
      <c r="E161">
        <v>0.35</v>
      </c>
    </row>
    <row r="162" spans="1:5" x14ac:dyDescent="0.25">
      <c r="A162" t="s">
        <v>145</v>
      </c>
      <c r="B162" t="s">
        <v>419</v>
      </c>
      <c r="C162">
        <v>1.2047781569965901</v>
      </c>
      <c r="D162">
        <v>0.65</v>
      </c>
      <c r="E162">
        <v>0.95</v>
      </c>
    </row>
    <row r="163" spans="1:5" x14ac:dyDescent="0.25">
      <c r="A163" t="s">
        <v>145</v>
      </c>
      <c r="B163" t="s">
        <v>423</v>
      </c>
      <c r="C163">
        <v>1.2047781569965901</v>
      </c>
      <c r="D163">
        <v>1.1499999999999999</v>
      </c>
      <c r="E163">
        <v>0.7</v>
      </c>
    </row>
    <row r="164" spans="1:5" x14ac:dyDescent="0.25">
      <c r="A164" t="s">
        <v>145</v>
      </c>
      <c r="B164" t="s">
        <v>425</v>
      </c>
      <c r="C164">
        <v>1.2047781569965901</v>
      </c>
      <c r="D164">
        <v>0.89</v>
      </c>
      <c r="E164">
        <v>0.7</v>
      </c>
    </row>
    <row r="165" spans="1:5" x14ac:dyDescent="0.25">
      <c r="A165" t="s">
        <v>145</v>
      </c>
      <c r="B165" t="s">
        <v>427</v>
      </c>
      <c r="C165">
        <v>1.2047781569965901</v>
      </c>
      <c r="D165">
        <v>1.35</v>
      </c>
      <c r="E165">
        <v>0.65</v>
      </c>
    </row>
    <row r="166" spans="1:5" x14ac:dyDescent="0.25">
      <c r="A166" t="s">
        <v>145</v>
      </c>
      <c r="B166" t="s">
        <v>432</v>
      </c>
      <c r="C166">
        <v>1.2047781569965901</v>
      </c>
      <c r="D166">
        <v>0.54</v>
      </c>
      <c r="E166">
        <v>1.51</v>
      </c>
    </row>
    <row r="167" spans="1:5" x14ac:dyDescent="0.25">
      <c r="A167" t="s">
        <v>145</v>
      </c>
      <c r="B167" t="s">
        <v>433</v>
      </c>
      <c r="C167">
        <v>1.2047781569965901</v>
      </c>
      <c r="D167">
        <v>0.64</v>
      </c>
      <c r="E167">
        <v>0.96</v>
      </c>
    </row>
    <row r="168" spans="1:5" x14ac:dyDescent="0.25">
      <c r="A168" t="s">
        <v>145</v>
      </c>
      <c r="B168" t="s">
        <v>434</v>
      </c>
      <c r="C168">
        <v>1.2047781569965901</v>
      </c>
      <c r="D168">
        <v>0.76</v>
      </c>
      <c r="E168">
        <v>1.17</v>
      </c>
    </row>
    <row r="169" spans="1:5" x14ac:dyDescent="0.25">
      <c r="A169" t="s">
        <v>145</v>
      </c>
      <c r="B169" t="s">
        <v>148</v>
      </c>
      <c r="C169">
        <v>1.2047781569965901</v>
      </c>
      <c r="D169">
        <v>0.84</v>
      </c>
      <c r="E169">
        <v>0.93</v>
      </c>
    </row>
    <row r="170" spans="1:5" x14ac:dyDescent="0.25">
      <c r="A170" t="s">
        <v>145</v>
      </c>
      <c r="B170" t="s">
        <v>147</v>
      </c>
      <c r="C170">
        <v>1.2047781569965901</v>
      </c>
      <c r="D170">
        <v>0.98</v>
      </c>
      <c r="E170">
        <v>1.26</v>
      </c>
    </row>
    <row r="171" spans="1:5" x14ac:dyDescent="0.25">
      <c r="A171" t="s">
        <v>21</v>
      </c>
      <c r="B171" t="s">
        <v>152</v>
      </c>
      <c r="C171">
        <v>1.3172413793103399</v>
      </c>
      <c r="D171">
        <v>0.88</v>
      </c>
      <c r="E171">
        <v>1.1200000000000001</v>
      </c>
    </row>
    <row r="172" spans="1:5" x14ac:dyDescent="0.25">
      <c r="A172" t="s">
        <v>21</v>
      </c>
      <c r="B172" t="s">
        <v>269</v>
      </c>
      <c r="C172">
        <v>1.3172413793103399</v>
      </c>
      <c r="D172">
        <v>0.94</v>
      </c>
      <c r="E172">
        <v>1.05</v>
      </c>
    </row>
    <row r="173" spans="1:5" x14ac:dyDescent="0.25">
      <c r="A173" t="s">
        <v>21</v>
      </c>
      <c r="B173" t="s">
        <v>264</v>
      </c>
      <c r="C173">
        <v>1.3172413793103399</v>
      </c>
      <c r="D173">
        <v>0.68</v>
      </c>
      <c r="E173">
        <v>1.37</v>
      </c>
    </row>
    <row r="174" spans="1:5" x14ac:dyDescent="0.25">
      <c r="A174" t="s">
        <v>21</v>
      </c>
      <c r="B174" t="s">
        <v>372</v>
      </c>
      <c r="C174">
        <v>1.3172413793103399</v>
      </c>
      <c r="D174">
        <v>0.78</v>
      </c>
      <c r="E174">
        <v>1.52</v>
      </c>
    </row>
    <row r="175" spans="1:5" x14ac:dyDescent="0.25">
      <c r="A175" t="s">
        <v>21</v>
      </c>
      <c r="B175" t="s">
        <v>267</v>
      </c>
      <c r="C175">
        <v>1.3172413793103399</v>
      </c>
      <c r="D175">
        <v>1.1200000000000001</v>
      </c>
      <c r="E175">
        <v>1.03</v>
      </c>
    </row>
    <row r="176" spans="1:5" x14ac:dyDescent="0.25">
      <c r="A176" t="s">
        <v>21</v>
      </c>
      <c r="B176" t="s">
        <v>272</v>
      </c>
      <c r="C176">
        <v>1.3172413793103399</v>
      </c>
      <c r="D176">
        <v>1.31</v>
      </c>
      <c r="E176">
        <v>0.47</v>
      </c>
    </row>
    <row r="177" spans="1:5" x14ac:dyDescent="0.25">
      <c r="A177" t="s">
        <v>21</v>
      </c>
      <c r="B177" t="s">
        <v>397</v>
      </c>
      <c r="C177">
        <v>1.3172413793103399</v>
      </c>
      <c r="D177">
        <v>0.68</v>
      </c>
      <c r="E177">
        <v>1.36</v>
      </c>
    </row>
    <row r="178" spans="1:5" x14ac:dyDescent="0.25">
      <c r="A178" t="s">
        <v>21</v>
      </c>
      <c r="B178" t="s">
        <v>274</v>
      </c>
      <c r="C178">
        <v>1.3172413793103399</v>
      </c>
      <c r="D178">
        <v>1.37</v>
      </c>
      <c r="E178">
        <v>0.68</v>
      </c>
    </row>
    <row r="179" spans="1:5" x14ac:dyDescent="0.25">
      <c r="A179" t="s">
        <v>21</v>
      </c>
      <c r="B179" t="s">
        <v>150</v>
      </c>
      <c r="C179">
        <v>1.3172413793103399</v>
      </c>
      <c r="D179">
        <v>0.78</v>
      </c>
      <c r="E179">
        <v>0.78</v>
      </c>
    </row>
    <row r="180" spans="1:5" x14ac:dyDescent="0.25">
      <c r="A180" t="s">
        <v>21</v>
      </c>
      <c r="B180" t="s">
        <v>275</v>
      </c>
      <c r="C180">
        <v>1.3172413793103399</v>
      </c>
      <c r="D180">
        <v>0.93</v>
      </c>
      <c r="E180">
        <v>0.73</v>
      </c>
    </row>
    <row r="181" spans="1:5" x14ac:dyDescent="0.25">
      <c r="A181" t="s">
        <v>21</v>
      </c>
      <c r="B181" t="s">
        <v>23</v>
      </c>
      <c r="C181">
        <v>1.3172413793103399</v>
      </c>
      <c r="D181">
        <v>1.26</v>
      </c>
      <c r="E181">
        <v>1.1000000000000001</v>
      </c>
    </row>
    <row r="182" spans="1:5" x14ac:dyDescent="0.25">
      <c r="A182" t="s">
        <v>21</v>
      </c>
      <c r="B182" t="s">
        <v>22</v>
      </c>
      <c r="C182">
        <v>1.3172413793103399</v>
      </c>
      <c r="D182">
        <v>0.94</v>
      </c>
      <c r="E182">
        <v>0.99</v>
      </c>
    </row>
    <row r="183" spans="1:5" x14ac:dyDescent="0.25">
      <c r="A183" t="s">
        <v>21</v>
      </c>
      <c r="B183" t="s">
        <v>266</v>
      </c>
      <c r="C183">
        <v>1.3172413793103399</v>
      </c>
      <c r="D183">
        <v>0.78</v>
      </c>
      <c r="E183">
        <v>1.1200000000000001</v>
      </c>
    </row>
    <row r="184" spans="1:5" x14ac:dyDescent="0.25">
      <c r="A184" t="s">
        <v>21</v>
      </c>
      <c r="B184" t="s">
        <v>268</v>
      </c>
      <c r="C184">
        <v>1.3172413793103399</v>
      </c>
      <c r="D184">
        <v>0.98</v>
      </c>
      <c r="E184">
        <v>0.78</v>
      </c>
    </row>
    <row r="185" spans="1:5" x14ac:dyDescent="0.25">
      <c r="A185" t="s">
        <v>21</v>
      </c>
      <c r="B185" t="s">
        <v>151</v>
      </c>
      <c r="C185">
        <v>1.3172413793103399</v>
      </c>
      <c r="D185">
        <v>0.57999999999999996</v>
      </c>
      <c r="E185">
        <v>1.36</v>
      </c>
    </row>
    <row r="186" spans="1:5" x14ac:dyDescent="0.25">
      <c r="A186" t="s">
        <v>21</v>
      </c>
      <c r="B186" t="s">
        <v>153</v>
      </c>
      <c r="C186">
        <v>1.3172413793103399</v>
      </c>
      <c r="D186">
        <v>1.46</v>
      </c>
      <c r="E186">
        <v>0.47</v>
      </c>
    </row>
    <row r="187" spans="1:5" x14ac:dyDescent="0.25">
      <c r="A187" t="s">
        <v>21</v>
      </c>
      <c r="B187" t="s">
        <v>273</v>
      </c>
      <c r="C187">
        <v>1.3172413793103399</v>
      </c>
      <c r="D187">
        <v>1.1200000000000001</v>
      </c>
      <c r="E187">
        <v>1.1200000000000001</v>
      </c>
    </row>
    <row r="188" spans="1:5" x14ac:dyDescent="0.25">
      <c r="A188" t="s">
        <v>21</v>
      </c>
      <c r="B188" t="s">
        <v>265</v>
      </c>
      <c r="C188">
        <v>1.3172413793103399</v>
      </c>
      <c r="D188">
        <v>0.89</v>
      </c>
      <c r="E188">
        <v>0.68</v>
      </c>
    </row>
    <row r="189" spans="1:5" x14ac:dyDescent="0.25">
      <c r="A189" t="s">
        <v>21</v>
      </c>
      <c r="B189" t="s">
        <v>271</v>
      </c>
      <c r="C189">
        <v>1.3172413793103399</v>
      </c>
      <c r="D189">
        <v>0.78</v>
      </c>
      <c r="E189">
        <v>1.03</v>
      </c>
    </row>
    <row r="190" spans="1:5" x14ac:dyDescent="0.25">
      <c r="A190" t="s">
        <v>21</v>
      </c>
      <c r="B190" t="s">
        <v>270</v>
      </c>
      <c r="C190">
        <v>1.3172413793103399</v>
      </c>
      <c r="D190">
        <v>1.03</v>
      </c>
      <c r="E190">
        <v>1.22</v>
      </c>
    </row>
    <row r="191" spans="1:5" x14ac:dyDescent="0.25">
      <c r="A191" t="s">
        <v>154</v>
      </c>
      <c r="B191" t="s">
        <v>159</v>
      </c>
      <c r="C191">
        <v>1.03125</v>
      </c>
      <c r="D191">
        <v>0.61</v>
      </c>
      <c r="E191">
        <v>1.1599999999999999</v>
      </c>
    </row>
    <row r="192" spans="1:5" x14ac:dyDescent="0.25">
      <c r="A192" t="s">
        <v>154</v>
      </c>
      <c r="B192" t="s">
        <v>161</v>
      </c>
      <c r="C192">
        <v>1.03125</v>
      </c>
      <c r="D192">
        <v>0.77</v>
      </c>
      <c r="E192">
        <v>0.99</v>
      </c>
    </row>
    <row r="193" spans="1:5" x14ac:dyDescent="0.25">
      <c r="A193" t="s">
        <v>154</v>
      </c>
      <c r="B193" t="s">
        <v>163</v>
      </c>
      <c r="C193">
        <v>1.03125</v>
      </c>
      <c r="D193">
        <v>0.94</v>
      </c>
      <c r="E193">
        <v>0.99</v>
      </c>
    </row>
    <row r="194" spans="1:5" x14ac:dyDescent="0.25">
      <c r="A194" t="s">
        <v>154</v>
      </c>
      <c r="B194" t="s">
        <v>160</v>
      </c>
      <c r="C194">
        <v>1.03125</v>
      </c>
      <c r="D194">
        <v>0.77</v>
      </c>
      <c r="E194">
        <v>1.1000000000000001</v>
      </c>
    </row>
    <row r="195" spans="1:5" x14ac:dyDescent="0.25">
      <c r="A195" t="s">
        <v>154</v>
      </c>
      <c r="B195" t="s">
        <v>165</v>
      </c>
      <c r="C195">
        <v>1.03125</v>
      </c>
      <c r="D195">
        <v>0.72</v>
      </c>
      <c r="E195">
        <v>1.49</v>
      </c>
    </row>
    <row r="196" spans="1:5" x14ac:dyDescent="0.25">
      <c r="A196" t="s">
        <v>154</v>
      </c>
      <c r="B196" t="s">
        <v>164</v>
      </c>
      <c r="C196">
        <v>1.03125</v>
      </c>
      <c r="D196">
        <v>0.41</v>
      </c>
      <c r="E196">
        <v>1.03</v>
      </c>
    </row>
    <row r="197" spans="1:5" x14ac:dyDescent="0.25">
      <c r="A197" t="s">
        <v>154</v>
      </c>
      <c r="B197" t="s">
        <v>167</v>
      </c>
      <c r="C197">
        <v>1.03125</v>
      </c>
      <c r="D197">
        <v>1.05</v>
      </c>
      <c r="E197">
        <v>0.55000000000000004</v>
      </c>
    </row>
    <row r="198" spans="1:5" x14ac:dyDescent="0.25">
      <c r="A198" t="s">
        <v>154</v>
      </c>
      <c r="B198" t="s">
        <v>168</v>
      </c>
      <c r="C198">
        <v>1.03125</v>
      </c>
      <c r="D198">
        <v>0.39</v>
      </c>
      <c r="E198">
        <v>1.1000000000000001</v>
      </c>
    </row>
    <row r="199" spans="1:5" x14ac:dyDescent="0.25">
      <c r="A199" t="s">
        <v>154</v>
      </c>
      <c r="B199" t="s">
        <v>156</v>
      </c>
      <c r="C199">
        <v>1.03125</v>
      </c>
      <c r="D199">
        <v>0.67</v>
      </c>
      <c r="E199">
        <v>0.72</v>
      </c>
    </row>
    <row r="200" spans="1:5" x14ac:dyDescent="0.25">
      <c r="A200" t="s">
        <v>154</v>
      </c>
      <c r="B200" t="s">
        <v>169</v>
      </c>
      <c r="C200">
        <v>1.03125</v>
      </c>
      <c r="D200">
        <v>0.82</v>
      </c>
      <c r="E200">
        <v>0.98</v>
      </c>
    </row>
    <row r="201" spans="1:5" x14ac:dyDescent="0.25">
      <c r="A201" t="s">
        <v>154</v>
      </c>
      <c r="B201" t="s">
        <v>162</v>
      </c>
      <c r="C201">
        <v>1.03125</v>
      </c>
      <c r="D201">
        <v>0.72</v>
      </c>
      <c r="E201">
        <v>0.98</v>
      </c>
    </row>
    <row r="202" spans="1:5" x14ac:dyDescent="0.25">
      <c r="A202" t="s">
        <v>154</v>
      </c>
      <c r="B202" t="s">
        <v>170</v>
      </c>
      <c r="C202">
        <v>1.03125</v>
      </c>
      <c r="D202">
        <v>1.03</v>
      </c>
      <c r="E202">
        <v>0.82</v>
      </c>
    </row>
    <row r="203" spans="1:5" x14ac:dyDescent="0.25">
      <c r="A203" t="s">
        <v>154</v>
      </c>
      <c r="B203" t="s">
        <v>166</v>
      </c>
      <c r="C203">
        <v>1.03125</v>
      </c>
      <c r="D203">
        <v>0.82</v>
      </c>
      <c r="E203">
        <v>1.49</v>
      </c>
    </row>
    <row r="204" spans="1:5" x14ac:dyDescent="0.25">
      <c r="A204" t="s">
        <v>154</v>
      </c>
      <c r="B204" t="s">
        <v>174</v>
      </c>
      <c r="C204">
        <v>1.03125</v>
      </c>
      <c r="D204">
        <v>0.88</v>
      </c>
      <c r="E204">
        <v>0.77</v>
      </c>
    </row>
    <row r="205" spans="1:5" x14ac:dyDescent="0.25">
      <c r="A205" t="s">
        <v>154</v>
      </c>
      <c r="B205" t="s">
        <v>172</v>
      </c>
      <c r="C205">
        <v>1.03125</v>
      </c>
      <c r="D205">
        <v>0.62</v>
      </c>
      <c r="E205">
        <v>1.29</v>
      </c>
    </row>
    <row r="206" spans="1:5" x14ac:dyDescent="0.25">
      <c r="A206" t="s">
        <v>154</v>
      </c>
      <c r="B206" t="s">
        <v>171</v>
      </c>
      <c r="C206">
        <v>1.03125</v>
      </c>
      <c r="D206">
        <v>0.66</v>
      </c>
      <c r="E206">
        <v>1.05</v>
      </c>
    </row>
    <row r="207" spans="1:5" x14ac:dyDescent="0.25">
      <c r="A207" t="s">
        <v>154</v>
      </c>
      <c r="B207" t="s">
        <v>158</v>
      </c>
      <c r="C207">
        <v>1.03125</v>
      </c>
      <c r="D207">
        <v>0.99</v>
      </c>
      <c r="E207">
        <v>0.5</v>
      </c>
    </row>
    <row r="208" spans="1:5" x14ac:dyDescent="0.25">
      <c r="A208" t="s">
        <v>154</v>
      </c>
      <c r="B208" t="s">
        <v>155</v>
      </c>
      <c r="C208">
        <v>1.03125</v>
      </c>
      <c r="D208">
        <v>1.1599999999999999</v>
      </c>
      <c r="E208">
        <v>0.88</v>
      </c>
    </row>
    <row r="209" spans="1:5" x14ac:dyDescent="0.25">
      <c r="A209" t="s">
        <v>154</v>
      </c>
      <c r="B209" t="s">
        <v>157</v>
      </c>
      <c r="C209">
        <v>1.03125</v>
      </c>
      <c r="D209">
        <v>1.05</v>
      </c>
      <c r="E209">
        <v>0.72</v>
      </c>
    </row>
    <row r="210" spans="1:5" x14ac:dyDescent="0.25">
      <c r="A210" t="s">
        <v>154</v>
      </c>
      <c r="B210" t="s">
        <v>173</v>
      </c>
      <c r="C210">
        <v>1.03125</v>
      </c>
      <c r="D210">
        <v>0.88</v>
      </c>
      <c r="E210">
        <v>1.38</v>
      </c>
    </row>
    <row r="211" spans="1:5" x14ac:dyDescent="0.25">
      <c r="A211" t="s">
        <v>175</v>
      </c>
      <c r="B211" t="s">
        <v>284</v>
      </c>
      <c r="C211">
        <v>1.0549450549450601</v>
      </c>
      <c r="D211">
        <v>1.28</v>
      </c>
      <c r="E211">
        <v>0.89</v>
      </c>
    </row>
    <row r="212" spans="1:5" x14ac:dyDescent="0.25">
      <c r="A212" t="s">
        <v>175</v>
      </c>
      <c r="B212" t="s">
        <v>179</v>
      </c>
      <c r="C212">
        <v>1.0549450549450601</v>
      </c>
      <c r="D212">
        <v>0.7</v>
      </c>
      <c r="E212">
        <v>0.89</v>
      </c>
    </row>
    <row r="213" spans="1:5" x14ac:dyDescent="0.25">
      <c r="A213" t="s">
        <v>175</v>
      </c>
      <c r="B213" t="s">
        <v>282</v>
      </c>
      <c r="C213">
        <v>1.0549450549450601</v>
      </c>
      <c r="D213">
        <v>1.1499999999999999</v>
      </c>
      <c r="E213">
        <v>0.57999999999999996</v>
      </c>
    </row>
    <row r="214" spans="1:5" x14ac:dyDescent="0.25">
      <c r="A214" t="s">
        <v>175</v>
      </c>
      <c r="B214" t="s">
        <v>176</v>
      </c>
      <c r="C214">
        <v>1.0549450549450601</v>
      </c>
      <c r="D214">
        <v>0.89</v>
      </c>
      <c r="E214">
        <v>0.96</v>
      </c>
    </row>
    <row r="215" spans="1:5" x14ac:dyDescent="0.25">
      <c r="A215" t="s">
        <v>175</v>
      </c>
      <c r="B215" t="s">
        <v>285</v>
      </c>
      <c r="C215">
        <v>1.0549450549450601</v>
      </c>
      <c r="D215">
        <v>0.51</v>
      </c>
      <c r="E215">
        <v>1.1499999999999999</v>
      </c>
    </row>
    <row r="216" spans="1:5" x14ac:dyDescent="0.25">
      <c r="A216" t="s">
        <v>175</v>
      </c>
      <c r="B216" t="s">
        <v>277</v>
      </c>
      <c r="C216">
        <v>1.0549450549450601</v>
      </c>
      <c r="D216">
        <v>0.89</v>
      </c>
      <c r="E216">
        <v>0.83</v>
      </c>
    </row>
    <row r="217" spans="1:5" x14ac:dyDescent="0.25">
      <c r="A217" t="s">
        <v>175</v>
      </c>
      <c r="B217" t="s">
        <v>281</v>
      </c>
      <c r="C217">
        <v>1.0549450549450601</v>
      </c>
      <c r="D217">
        <v>0.32</v>
      </c>
      <c r="E217">
        <v>1.28</v>
      </c>
    </row>
    <row r="218" spans="1:5" x14ac:dyDescent="0.25">
      <c r="A218" t="s">
        <v>175</v>
      </c>
      <c r="B218" t="s">
        <v>178</v>
      </c>
      <c r="C218">
        <v>1.0549450549450601</v>
      </c>
      <c r="D218">
        <v>0.7</v>
      </c>
      <c r="E218">
        <v>1.53</v>
      </c>
    </row>
    <row r="219" spans="1:5" x14ac:dyDescent="0.25">
      <c r="A219" t="s">
        <v>175</v>
      </c>
      <c r="B219" t="s">
        <v>278</v>
      </c>
      <c r="C219">
        <v>1.0549450549450601</v>
      </c>
      <c r="D219">
        <v>0.64</v>
      </c>
      <c r="E219">
        <v>1.21</v>
      </c>
    </row>
    <row r="220" spans="1:5" x14ac:dyDescent="0.25">
      <c r="A220" t="s">
        <v>175</v>
      </c>
      <c r="B220" t="s">
        <v>276</v>
      </c>
      <c r="C220">
        <v>1.0549450549450601</v>
      </c>
      <c r="D220">
        <v>1.85</v>
      </c>
      <c r="E220">
        <v>0.64</v>
      </c>
    </row>
    <row r="221" spans="1:5" x14ac:dyDescent="0.25">
      <c r="A221" t="s">
        <v>175</v>
      </c>
      <c r="B221" t="s">
        <v>279</v>
      </c>
      <c r="C221">
        <v>1.0549450549450601</v>
      </c>
      <c r="D221">
        <v>1.21</v>
      </c>
      <c r="E221">
        <v>0.96</v>
      </c>
    </row>
    <row r="222" spans="1:5" x14ac:dyDescent="0.25">
      <c r="A222" t="s">
        <v>175</v>
      </c>
      <c r="B222" t="s">
        <v>283</v>
      </c>
      <c r="C222">
        <v>1.0549450549450601</v>
      </c>
      <c r="D222">
        <v>0.96</v>
      </c>
      <c r="E222">
        <v>0.77</v>
      </c>
    </row>
    <row r="223" spans="1:5" x14ac:dyDescent="0.25">
      <c r="A223" t="s">
        <v>175</v>
      </c>
      <c r="B223" t="s">
        <v>177</v>
      </c>
      <c r="C223">
        <v>1.0549450549450601</v>
      </c>
      <c r="D223">
        <v>0.13</v>
      </c>
      <c r="E223">
        <v>1.0900000000000001</v>
      </c>
    </row>
    <row r="224" spans="1:5" x14ac:dyDescent="0.25">
      <c r="A224" t="s">
        <v>175</v>
      </c>
      <c r="B224" t="s">
        <v>280</v>
      </c>
      <c r="C224">
        <v>1.0549450549450601</v>
      </c>
      <c r="D224">
        <v>1.02</v>
      </c>
      <c r="E224">
        <v>1.21</v>
      </c>
    </row>
    <row r="225" spans="1:5" x14ac:dyDescent="0.25">
      <c r="A225" t="s">
        <v>24</v>
      </c>
      <c r="B225" t="s">
        <v>292</v>
      </c>
      <c r="C225">
        <v>1.3970037453183499</v>
      </c>
      <c r="D225">
        <v>1.19</v>
      </c>
      <c r="E225">
        <v>0.67</v>
      </c>
    </row>
    <row r="226" spans="1:5" x14ac:dyDescent="0.25">
      <c r="A226" t="s">
        <v>24</v>
      </c>
      <c r="B226" t="s">
        <v>289</v>
      </c>
      <c r="C226">
        <v>1.3970037453183499</v>
      </c>
      <c r="D226">
        <v>0.67</v>
      </c>
      <c r="E226">
        <v>1.1499999999999999</v>
      </c>
    </row>
    <row r="227" spans="1:5" x14ac:dyDescent="0.25">
      <c r="A227" t="s">
        <v>24</v>
      </c>
      <c r="B227" t="s">
        <v>180</v>
      </c>
      <c r="C227">
        <v>1.3970037453183499</v>
      </c>
      <c r="D227">
        <v>0.53</v>
      </c>
      <c r="E227">
        <v>0.93</v>
      </c>
    </row>
    <row r="228" spans="1:5" x14ac:dyDescent="0.25">
      <c r="A228" t="s">
        <v>24</v>
      </c>
      <c r="B228" t="s">
        <v>326</v>
      </c>
      <c r="C228">
        <v>1.3970037453183499</v>
      </c>
      <c r="D228">
        <v>0.72</v>
      </c>
      <c r="E228">
        <v>1.05</v>
      </c>
    </row>
    <row r="229" spans="1:5" x14ac:dyDescent="0.25">
      <c r="A229" t="s">
        <v>24</v>
      </c>
      <c r="B229" t="s">
        <v>288</v>
      </c>
      <c r="C229">
        <v>1.3970037453183499</v>
      </c>
      <c r="D229">
        <v>0.53</v>
      </c>
      <c r="E229">
        <v>1.82</v>
      </c>
    </row>
    <row r="230" spans="1:5" x14ac:dyDescent="0.25">
      <c r="A230" t="s">
        <v>24</v>
      </c>
      <c r="B230" t="s">
        <v>287</v>
      </c>
      <c r="C230">
        <v>1.3970037453183499</v>
      </c>
      <c r="D230">
        <v>0.72</v>
      </c>
      <c r="E230">
        <v>1.24</v>
      </c>
    </row>
    <row r="231" spans="1:5" x14ac:dyDescent="0.25">
      <c r="A231" t="s">
        <v>24</v>
      </c>
      <c r="B231" t="s">
        <v>293</v>
      </c>
      <c r="C231">
        <v>1.3970037453183499</v>
      </c>
      <c r="D231">
        <v>0.38</v>
      </c>
      <c r="E231">
        <v>0.86</v>
      </c>
    </row>
    <row r="232" spans="1:5" x14ac:dyDescent="0.25">
      <c r="A232" t="s">
        <v>24</v>
      </c>
      <c r="B232" t="s">
        <v>294</v>
      </c>
      <c r="C232">
        <v>1.3970037453183499</v>
      </c>
      <c r="D232">
        <v>1.29</v>
      </c>
      <c r="E232">
        <v>0.53</v>
      </c>
    </row>
    <row r="233" spans="1:5" x14ac:dyDescent="0.25">
      <c r="A233" t="s">
        <v>24</v>
      </c>
      <c r="B233" t="s">
        <v>295</v>
      </c>
      <c r="C233">
        <v>1.3970037453183499</v>
      </c>
      <c r="D233">
        <v>1.19</v>
      </c>
      <c r="E233">
        <v>0.62</v>
      </c>
    </row>
    <row r="234" spans="1:5" x14ac:dyDescent="0.25">
      <c r="A234" t="s">
        <v>24</v>
      </c>
      <c r="B234" t="s">
        <v>25</v>
      </c>
      <c r="C234">
        <v>1.3970037453183499</v>
      </c>
      <c r="D234">
        <v>1</v>
      </c>
      <c r="E234">
        <v>1</v>
      </c>
    </row>
    <row r="235" spans="1:5" x14ac:dyDescent="0.25">
      <c r="A235" t="s">
        <v>24</v>
      </c>
      <c r="B235" t="s">
        <v>327</v>
      </c>
      <c r="C235">
        <v>1.3970037453183499</v>
      </c>
      <c r="D235">
        <v>1.19</v>
      </c>
      <c r="E235">
        <v>0.53</v>
      </c>
    </row>
    <row r="236" spans="1:5" x14ac:dyDescent="0.25">
      <c r="A236" t="s">
        <v>24</v>
      </c>
      <c r="B236" t="s">
        <v>286</v>
      </c>
      <c r="C236">
        <v>1.3970037453183499</v>
      </c>
      <c r="D236">
        <v>1.1000000000000001</v>
      </c>
      <c r="E236">
        <v>0.86</v>
      </c>
    </row>
    <row r="237" spans="1:5" x14ac:dyDescent="0.25">
      <c r="A237" t="s">
        <v>24</v>
      </c>
      <c r="B237" t="s">
        <v>291</v>
      </c>
      <c r="C237">
        <v>1.3970037453183499</v>
      </c>
      <c r="D237">
        <v>0.81</v>
      </c>
      <c r="E237">
        <v>1.43</v>
      </c>
    </row>
    <row r="238" spans="1:5" x14ac:dyDescent="0.25">
      <c r="A238" t="s">
        <v>24</v>
      </c>
      <c r="B238" t="s">
        <v>26</v>
      </c>
      <c r="C238">
        <v>1.3970037453183499</v>
      </c>
      <c r="D238">
        <v>0.86</v>
      </c>
      <c r="E238">
        <v>1.05</v>
      </c>
    </row>
    <row r="239" spans="1:5" x14ac:dyDescent="0.25">
      <c r="A239" t="s">
        <v>24</v>
      </c>
      <c r="B239" t="s">
        <v>184</v>
      </c>
      <c r="C239">
        <v>1.3970037453183499</v>
      </c>
      <c r="D239">
        <v>0.71</v>
      </c>
      <c r="E239">
        <v>0.93</v>
      </c>
    </row>
    <row r="240" spans="1:5" x14ac:dyDescent="0.25">
      <c r="A240" t="s">
        <v>24</v>
      </c>
      <c r="B240" t="s">
        <v>290</v>
      </c>
      <c r="C240">
        <v>1.3970037453183499</v>
      </c>
      <c r="D240">
        <v>1.05</v>
      </c>
      <c r="E240">
        <v>1</v>
      </c>
    </row>
    <row r="241" spans="1:5" x14ac:dyDescent="0.25">
      <c r="A241" t="s">
        <v>24</v>
      </c>
      <c r="B241" t="s">
        <v>183</v>
      </c>
      <c r="C241">
        <v>1.3970037453183499</v>
      </c>
      <c r="D241">
        <v>0.84</v>
      </c>
      <c r="E241">
        <v>1.24</v>
      </c>
    </row>
    <row r="242" spans="1:5" x14ac:dyDescent="0.25">
      <c r="A242" t="s">
        <v>24</v>
      </c>
      <c r="B242" t="s">
        <v>182</v>
      </c>
      <c r="C242">
        <v>1.3970037453183499</v>
      </c>
      <c r="D242">
        <v>1</v>
      </c>
      <c r="E242">
        <v>1.24</v>
      </c>
    </row>
    <row r="243" spans="1:5" x14ac:dyDescent="0.25">
      <c r="A243" t="s">
        <v>24</v>
      </c>
      <c r="B243" t="s">
        <v>185</v>
      </c>
      <c r="C243">
        <v>1.3970037453183499</v>
      </c>
      <c r="D243">
        <v>0.8</v>
      </c>
      <c r="E243">
        <v>1.02</v>
      </c>
    </row>
    <row r="244" spans="1:5" x14ac:dyDescent="0.25">
      <c r="A244" t="s">
        <v>24</v>
      </c>
      <c r="B244" t="s">
        <v>181</v>
      </c>
      <c r="C244">
        <v>1.3970037453183499</v>
      </c>
      <c r="D244">
        <v>0.8</v>
      </c>
      <c r="E244">
        <v>0.8</v>
      </c>
    </row>
    <row r="245" spans="1:5" x14ac:dyDescent="0.25">
      <c r="A245" t="s">
        <v>27</v>
      </c>
      <c r="B245" t="s">
        <v>187</v>
      </c>
      <c r="C245">
        <v>1.09964412811388</v>
      </c>
      <c r="D245">
        <v>0.63</v>
      </c>
      <c r="E245">
        <v>1.08</v>
      </c>
    </row>
    <row r="246" spans="1:5" x14ac:dyDescent="0.25">
      <c r="A246" t="s">
        <v>27</v>
      </c>
      <c r="B246" t="s">
        <v>191</v>
      </c>
      <c r="C246">
        <v>1.09964412811388</v>
      </c>
      <c r="D246">
        <v>0.91</v>
      </c>
      <c r="E246">
        <v>1.08</v>
      </c>
    </row>
    <row r="247" spans="1:5" x14ac:dyDescent="0.25">
      <c r="A247" t="s">
        <v>27</v>
      </c>
      <c r="B247" t="s">
        <v>28</v>
      </c>
      <c r="C247">
        <v>1.09964412811388</v>
      </c>
      <c r="D247">
        <v>0.8</v>
      </c>
      <c r="E247">
        <v>0.85</v>
      </c>
    </row>
    <row r="248" spans="1:5" x14ac:dyDescent="0.25">
      <c r="A248" t="s">
        <v>27</v>
      </c>
      <c r="B248" t="s">
        <v>186</v>
      </c>
      <c r="C248">
        <v>1.09964412811388</v>
      </c>
      <c r="D248">
        <v>1.08</v>
      </c>
      <c r="E248">
        <v>0.85</v>
      </c>
    </row>
    <row r="249" spans="1:5" x14ac:dyDescent="0.25">
      <c r="A249" t="s">
        <v>27</v>
      </c>
      <c r="B249" t="s">
        <v>189</v>
      </c>
      <c r="C249">
        <v>1.09964412811388</v>
      </c>
      <c r="D249">
        <v>0.74</v>
      </c>
      <c r="E249">
        <v>0.8</v>
      </c>
    </row>
    <row r="250" spans="1:5" x14ac:dyDescent="0.25">
      <c r="A250" t="s">
        <v>27</v>
      </c>
      <c r="B250" t="s">
        <v>297</v>
      </c>
      <c r="C250">
        <v>1.09964412811388</v>
      </c>
      <c r="D250">
        <v>0.86</v>
      </c>
      <c r="E250">
        <v>1.1000000000000001</v>
      </c>
    </row>
    <row r="251" spans="1:5" x14ac:dyDescent="0.25">
      <c r="A251" t="s">
        <v>27</v>
      </c>
      <c r="B251" t="s">
        <v>298</v>
      </c>
      <c r="C251">
        <v>1.09964412811388</v>
      </c>
      <c r="D251">
        <v>1.43</v>
      </c>
      <c r="E251">
        <v>0.74</v>
      </c>
    </row>
    <row r="252" spans="1:5" x14ac:dyDescent="0.25">
      <c r="A252" t="s">
        <v>27</v>
      </c>
      <c r="B252" t="s">
        <v>31</v>
      </c>
      <c r="C252">
        <v>1.09964412811388</v>
      </c>
      <c r="D252">
        <v>0.97</v>
      </c>
      <c r="E252">
        <v>1.02</v>
      </c>
    </row>
    <row r="253" spans="1:5" x14ac:dyDescent="0.25">
      <c r="A253" t="s">
        <v>27</v>
      </c>
      <c r="B253" t="s">
        <v>195</v>
      </c>
      <c r="C253">
        <v>1.09964412811388</v>
      </c>
      <c r="D253">
        <v>1.35</v>
      </c>
      <c r="E253">
        <v>0.8</v>
      </c>
    </row>
    <row r="254" spans="1:5" x14ac:dyDescent="0.25">
      <c r="A254" t="s">
        <v>27</v>
      </c>
      <c r="B254" t="s">
        <v>188</v>
      </c>
      <c r="C254">
        <v>1.09964412811388</v>
      </c>
      <c r="D254">
        <v>0.9</v>
      </c>
      <c r="E254">
        <v>0.74</v>
      </c>
    </row>
    <row r="255" spans="1:5" x14ac:dyDescent="0.25">
      <c r="A255" t="s">
        <v>27</v>
      </c>
      <c r="B255" t="s">
        <v>296</v>
      </c>
      <c r="C255">
        <v>1.09964412811388</v>
      </c>
      <c r="D255">
        <v>0.51</v>
      </c>
      <c r="E255">
        <v>1.25</v>
      </c>
    </row>
    <row r="256" spans="1:5" x14ac:dyDescent="0.25">
      <c r="A256" t="s">
        <v>27</v>
      </c>
      <c r="B256" t="s">
        <v>190</v>
      </c>
      <c r="C256">
        <v>1.09964412811388</v>
      </c>
      <c r="D256">
        <v>1.19</v>
      </c>
      <c r="E256">
        <v>1.48</v>
      </c>
    </row>
    <row r="257" spans="1:5" x14ac:dyDescent="0.25">
      <c r="A257" t="s">
        <v>27</v>
      </c>
      <c r="B257" t="s">
        <v>192</v>
      </c>
      <c r="C257">
        <v>1.09964412811388</v>
      </c>
      <c r="D257">
        <v>0.63</v>
      </c>
      <c r="E257">
        <v>0.68</v>
      </c>
    </row>
    <row r="258" spans="1:5" x14ac:dyDescent="0.25">
      <c r="A258" t="s">
        <v>27</v>
      </c>
      <c r="B258" t="s">
        <v>329</v>
      </c>
      <c r="C258">
        <v>1.09964412811388</v>
      </c>
      <c r="D258">
        <v>0.56999999999999995</v>
      </c>
      <c r="E258">
        <v>1.54</v>
      </c>
    </row>
    <row r="259" spans="1:5" x14ac:dyDescent="0.25">
      <c r="A259" t="s">
        <v>27</v>
      </c>
      <c r="B259" t="s">
        <v>194</v>
      </c>
      <c r="C259">
        <v>1.09964412811388</v>
      </c>
      <c r="D259">
        <v>0.91</v>
      </c>
      <c r="E259">
        <v>1.02</v>
      </c>
    </row>
    <row r="260" spans="1:5" x14ac:dyDescent="0.25">
      <c r="A260" t="s">
        <v>27</v>
      </c>
      <c r="B260" t="s">
        <v>299</v>
      </c>
      <c r="C260">
        <v>1.09964412811388</v>
      </c>
      <c r="D260">
        <v>0.68</v>
      </c>
      <c r="E260">
        <v>1.02</v>
      </c>
    </row>
    <row r="261" spans="1:5" x14ac:dyDescent="0.25">
      <c r="A261" t="s">
        <v>27</v>
      </c>
      <c r="B261" t="s">
        <v>328</v>
      </c>
      <c r="C261">
        <v>1.09964412811388</v>
      </c>
      <c r="D261">
        <v>0.69</v>
      </c>
      <c r="E261">
        <v>0.9</v>
      </c>
    </row>
    <row r="262" spans="1:5" x14ac:dyDescent="0.25">
      <c r="A262" t="s">
        <v>27</v>
      </c>
      <c r="B262" t="s">
        <v>193</v>
      </c>
      <c r="C262">
        <v>1.09964412811388</v>
      </c>
      <c r="D262">
        <v>0.91</v>
      </c>
      <c r="E262">
        <v>0.74</v>
      </c>
    </row>
    <row r="263" spans="1:5" x14ac:dyDescent="0.25">
      <c r="A263" t="s">
        <v>27</v>
      </c>
      <c r="B263" t="s">
        <v>30</v>
      </c>
      <c r="C263">
        <v>1.09964412811388</v>
      </c>
      <c r="D263">
        <v>1.19</v>
      </c>
      <c r="E263">
        <v>1.19</v>
      </c>
    </row>
    <row r="264" spans="1:5" x14ac:dyDescent="0.25">
      <c r="A264" t="s">
        <v>27</v>
      </c>
      <c r="B264" t="s">
        <v>29</v>
      </c>
      <c r="C264">
        <v>1.09964412811388</v>
      </c>
      <c r="D264">
        <v>0.56999999999999995</v>
      </c>
      <c r="E264">
        <v>1.1399999999999999</v>
      </c>
    </row>
    <row r="265" spans="1:5" x14ac:dyDescent="0.25">
      <c r="A265" t="s">
        <v>196</v>
      </c>
      <c r="B265" t="s">
        <v>205</v>
      </c>
      <c r="C265">
        <v>1.4549356223176</v>
      </c>
      <c r="D265">
        <v>1.51</v>
      </c>
      <c r="E265">
        <v>0.95</v>
      </c>
    </row>
    <row r="266" spans="1:5" x14ac:dyDescent="0.25">
      <c r="A266" t="s">
        <v>196</v>
      </c>
      <c r="B266" t="s">
        <v>306</v>
      </c>
      <c r="C266">
        <v>1.4549356223176</v>
      </c>
      <c r="D266">
        <v>1.89</v>
      </c>
      <c r="E266">
        <v>0.33</v>
      </c>
    </row>
    <row r="267" spans="1:5" x14ac:dyDescent="0.25">
      <c r="A267" t="s">
        <v>196</v>
      </c>
      <c r="B267" t="s">
        <v>206</v>
      </c>
      <c r="C267">
        <v>1.4549356223176</v>
      </c>
      <c r="D267">
        <v>0.43</v>
      </c>
      <c r="E267">
        <v>1.42</v>
      </c>
    </row>
    <row r="268" spans="1:5" x14ac:dyDescent="0.25">
      <c r="A268" t="s">
        <v>196</v>
      </c>
      <c r="B268" t="s">
        <v>197</v>
      </c>
      <c r="C268">
        <v>1.4549356223176</v>
      </c>
      <c r="D268">
        <v>0.28000000000000003</v>
      </c>
      <c r="E268">
        <v>0.99</v>
      </c>
    </row>
    <row r="269" spans="1:5" x14ac:dyDescent="0.25">
      <c r="A269" t="s">
        <v>196</v>
      </c>
      <c r="B269" t="s">
        <v>307</v>
      </c>
      <c r="C269">
        <v>1.4549356223176</v>
      </c>
      <c r="D269">
        <v>1.05</v>
      </c>
      <c r="E269">
        <v>0.79</v>
      </c>
    </row>
    <row r="270" spans="1:5" x14ac:dyDescent="0.25">
      <c r="A270" t="s">
        <v>196</v>
      </c>
      <c r="B270" t="s">
        <v>204</v>
      </c>
      <c r="C270">
        <v>1.4549356223176</v>
      </c>
      <c r="D270">
        <v>0.9</v>
      </c>
      <c r="E270">
        <v>0.95</v>
      </c>
    </row>
    <row r="271" spans="1:5" x14ac:dyDescent="0.25">
      <c r="A271" t="s">
        <v>196</v>
      </c>
      <c r="B271" t="s">
        <v>302</v>
      </c>
      <c r="C271">
        <v>1.4549356223176</v>
      </c>
      <c r="D271">
        <v>0.87</v>
      </c>
      <c r="E271">
        <v>0.97</v>
      </c>
    </row>
    <row r="272" spans="1:5" x14ac:dyDescent="0.25">
      <c r="A272" t="s">
        <v>196</v>
      </c>
      <c r="B272" t="s">
        <v>305</v>
      </c>
      <c r="C272">
        <v>1.4549356223176</v>
      </c>
      <c r="D272">
        <v>0.7</v>
      </c>
      <c r="E272">
        <v>1.1399999999999999</v>
      </c>
    </row>
    <row r="273" spans="1:5" x14ac:dyDescent="0.25">
      <c r="A273" t="s">
        <v>196</v>
      </c>
      <c r="B273" t="s">
        <v>202</v>
      </c>
      <c r="C273">
        <v>1.4549356223176</v>
      </c>
      <c r="D273">
        <v>0.52</v>
      </c>
      <c r="E273">
        <v>1.18</v>
      </c>
    </row>
    <row r="274" spans="1:5" x14ac:dyDescent="0.25">
      <c r="A274" t="s">
        <v>196</v>
      </c>
      <c r="B274" t="s">
        <v>200</v>
      </c>
      <c r="C274">
        <v>1.4549356223176</v>
      </c>
      <c r="D274">
        <v>1.42</v>
      </c>
      <c r="E274">
        <v>0.9</v>
      </c>
    </row>
    <row r="275" spans="1:5" x14ac:dyDescent="0.25">
      <c r="A275" t="s">
        <v>196</v>
      </c>
      <c r="B275" t="s">
        <v>199</v>
      </c>
      <c r="C275">
        <v>1.4549356223176</v>
      </c>
      <c r="D275">
        <v>0.66</v>
      </c>
      <c r="E275">
        <v>0.76</v>
      </c>
    </row>
    <row r="276" spans="1:5" x14ac:dyDescent="0.25">
      <c r="A276" t="s">
        <v>196</v>
      </c>
      <c r="B276" t="s">
        <v>303</v>
      </c>
      <c r="C276">
        <v>1.4549356223176</v>
      </c>
      <c r="D276">
        <v>1.1299999999999999</v>
      </c>
      <c r="E276">
        <v>0.9</v>
      </c>
    </row>
    <row r="277" spans="1:5" x14ac:dyDescent="0.25">
      <c r="A277" t="s">
        <v>196</v>
      </c>
      <c r="B277" t="s">
        <v>201</v>
      </c>
      <c r="C277">
        <v>1.4549356223176</v>
      </c>
      <c r="D277">
        <v>0.95</v>
      </c>
      <c r="E277">
        <v>0.73</v>
      </c>
    </row>
    <row r="278" spans="1:5" x14ac:dyDescent="0.25">
      <c r="A278" t="s">
        <v>196</v>
      </c>
      <c r="B278" t="s">
        <v>304</v>
      </c>
      <c r="C278">
        <v>1.4549356223176</v>
      </c>
      <c r="D278">
        <v>0.99</v>
      </c>
      <c r="E278">
        <v>1.61</v>
      </c>
    </row>
    <row r="279" spans="1:5" x14ac:dyDescent="0.25">
      <c r="A279" t="s">
        <v>196</v>
      </c>
      <c r="B279" t="s">
        <v>198</v>
      </c>
      <c r="C279">
        <v>1.4549356223176</v>
      </c>
      <c r="D279">
        <v>0.99</v>
      </c>
      <c r="E279">
        <v>0.9</v>
      </c>
    </row>
    <row r="280" spans="1:5" x14ac:dyDescent="0.25">
      <c r="A280" t="s">
        <v>196</v>
      </c>
      <c r="B280" t="s">
        <v>300</v>
      </c>
      <c r="C280">
        <v>1.4549356223176</v>
      </c>
      <c r="D280">
        <v>0.38</v>
      </c>
      <c r="E280">
        <v>0.95</v>
      </c>
    </row>
    <row r="281" spans="1:5" x14ac:dyDescent="0.25">
      <c r="A281" t="s">
        <v>196</v>
      </c>
      <c r="B281" t="s">
        <v>301</v>
      </c>
      <c r="C281">
        <v>1.4549356223176</v>
      </c>
      <c r="D281">
        <v>0.56999999999999995</v>
      </c>
      <c r="E281">
        <v>1.28</v>
      </c>
    </row>
    <row r="282" spans="1:5" x14ac:dyDescent="0.25">
      <c r="A282" t="s">
        <v>196</v>
      </c>
      <c r="B282" t="s">
        <v>203</v>
      </c>
      <c r="C282">
        <v>1.4549356223176</v>
      </c>
      <c r="D282">
        <v>0.85</v>
      </c>
      <c r="E282">
        <v>1.23</v>
      </c>
    </row>
    <row r="283" spans="1:5" x14ac:dyDescent="0.25">
      <c r="A283" t="s">
        <v>32</v>
      </c>
      <c r="B283" t="s">
        <v>331</v>
      </c>
      <c r="C283">
        <v>1.10144927536232</v>
      </c>
      <c r="D283">
        <v>0.28999999999999998</v>
      </c>
      <c r="E283">
        <v>0.56999999999999995</v>
      </c>
    </row>
    <row r="284" spans="1:5" x14ac:dyDescent="0.25">
      <c r="A284" t="s">
        <v>32</v>
      </c>
      <c r="B284" t="s">
        <v>36</v>
      </c>
      <c r="C284">
        <v>1.10144927536232</v>
      </c>
      <c r="D284">
        <v>1.29</v>
      </c>
      <c r="E284">
        <v>0.64</v>
      </c>
    </row>
    <row r="285" spans="1:5" x14ac:dyDescent="0.25">
      <c r="A285" t="s">
        <v>32</v>
      </c>
      <c r="B285" t="s">
        <v>212</v>
      </c>
      <c r="C285">
        <v>1.10144927536232</v>
      </c>
      <c r="D285">
        <v>0.92</v>
      </c>
      <c r="E285">
        <v>1.31</v>
      </c>
    </row>
    <row r="286" spans="1:5" x14ac:dyDescent="0.25">
      <c r="A286" t="s">
        <v>32</v>
      </c>
      <c r="B286" t="s">
        <v>311</v>
      </c>
      <c r="C286">
        <v>1.10144927536232</v>
      </c>
      <c r="D286">
        <v>0.64</v>
      </c>
      <c r="E286">
        <v>1.1399999999999999</v>
      </c>
    </row>
    <row r="287" spans="1:5" x14ac:dyDescent="0.25">
      <c r="A287" t="s">
        <v>32</v>
      </c>
      <c r="B287" t="s">
        <v>210</v>
      </c>
      <c r="C287">
        <v>1.10144927536232</v>
      </c>
      <c r="D287">
        <v>0.56999999999999995</v>
      </c>
      <c r="E287">
        <v>1.29</v>
      </c>
    </row>
    <row r="288" spans="1:5" x14ac:dyDescent="0.25">
      <c r="A288" t="s">
        <v>32</v>
      </c>
      <c r="B288" t="s">
        <v>312</v>
      </c>
      <c r="C288">
        <v>1.10144927536232</v>
      </c>
      <c r="D288">
        <v>0.79</v>
      </c>
      <c r="E288">
        <v>1.25</v>
      </c>
    </row>
    <row r="289" spans="1:5" x14ac:dyDescent="0.25">
      <c r="A289" t="s">
        <v>32</v>
      </c>
      <c r="B289" t="s">
        <v>209</v>
      </c>
      <c r="C289">
        <v>1.10144927536232</v>
      </c>
      <c r="D289">
        <v>1</v>
      </c>
      <c r="E289">
        <v>0.64</v>
      </c>
    </row>
    <row r="290" spans="1:5" x14ac:dyDescent="0.25">
      <c r="A290" t="s">
        <v>32</v>
      </c>
      <c r="B290" t="s">
        <v>313</v>
      </c>
      <c r="C290">
        <v>1.10144927536232</v>
      </c>
      <c r="D290">
        <v>0.92</v>
      </c>
      <c r="E290">
        <v>1.1200000000000001</v>
      </c>
    </row>
    <row r="291" spans="1:5" x14ac:dyDescent="0.25">
      <c r="A291" t="s">
        <v>32</v>
      </c>
      <c r="B291" t="s">
        <v>309</v>
      </c>
      <c r="C291">
        <v>1.10144927536232</v>
      </c>
      <c r="D291">
        <v>0.56999999999999995</v>
      </c>
      <c r="E291">
        <v>0.79</v>
      </c>
    </row>
    <row r="292" spans="1:5" x14ac:dyDescent="0.25">
      <c r="A292" t="s">
        <v>32</v>
      </c>
      <c r="B292" t="s">
        <v>308</v>
      </c>
      <c r="C292">
        <v>1.10144927536232</v>
      </c>
      <c r="D292">
        <v>0.5</v>
      </c>
      <c r="E292">
        <v>0.93</v>
      </c>
    </row>
    <row r="293" spans="1:5" x14ac:dyDescent="0.25">
      <c r="A293" t="s">
        <v>32</v>
      </c>
      <c r="B293" t="s">
        <v>207</v>
      </c>
      <c r="C293">
        <v>1.10144927536232</v>
      </c>
      <c r="D293">
        <v>0.79</v>
      </c>
      <c r="E293">
        <v>0.92</v>
      </c>
    </row>
    <row r="294" spans="1:5" x14ac:dyDescent="0.25">
      <c r="A294" t="s">
        <v>32</v>
      </c>
      <c r="B294" t="s">
        <v>330</v>
      </c>
      <c r="C294">
        <v>1.10144927536232</v>
      </c>
      <c r="D294">
        <v>0.46</v>
      </c>
      <c r="E294">
        <v>1.31</v>
      </c>
    </row>
    <row r="295" spans="1:5" x14ac:dyDescent="0.25">
      <c r="A295" t="s">
        <v>32</v>
      </c>
      <c r="B295" t="s">
        <v>35</v>
      </c>
      <c r="C295">
        <v>1.10144927536232</v>
      </c>
      <c r="D295">
        <v>1.72</v>
      </c>
      <c r="E295">
        <v>0.79</v>
      </c>
    </row>
    <row r="296" spans="1:5" x14ac:dyDescent="0.25">
      <c r="A296" t="s">
        <v>32</v>
      </c>
      <c r="B296" t="s">
        <v>34</v>
      </c>
      <c r="C296">
        <v>1.10144927536232</v>
      </c>
      <c r="D296">
        <v>0.52</v>
      </c>
      <c r="E296">
        <v>1.05</v>
      </c>
    </row>
    <row r="297" spans="1:5" x14ac:dyDescent="0.25">
      <c r="A297" t="s">
        <v>32</v>
      </c>
      <c r="B297" t="s">
        <v>310</v>
      </c>
      <c r="C297">
        <v>1.10144927536232</v>
      </c>
      <c r="D297">
        <v>0.92</v>
      </c>
      <c r="E297">
        <v>0.92</v>
      </c>
    </row>
    <row r="298" spans="1:5" x14ac:dyDescent="0.25">
      <c r="A298" t="s">
        <v>32</v>
      </c>
      <c r="B298" t="s">
        <v>208</v>
      </c>
      <c r="C298">
        <v>1.10144927536232</v>
      </c>
      <c r="D298">
        <v>1.51</v>
      </c>
      <c r="E298">
        <v>0.98</v>
      </c>
    </row>
    <row r="299" spans="1:5" x14ac:dyDescent="0.25">
      <c r="A299" t="s">
        <v>32</v>
      </c>
      <c r="B299" t="s">
        <v>33</v>
      </c>
      <c r="C299">
        <v>1.10144927536232</v>
      </c>
      <c r="D299">
        <v>1.51</v>
      </c>
      <c r="E299">
        <v>0.33</v>
      </c>
    </row>
    <row r="300" spans="1:5" x14ac:dyDescent="0.25">
      <c r="A300" t="s">
        <v>32</v>
      </c>
      <c r="B300" t="s">
        <v>211</v>
      </c>
      <c r="C300">
        <v>1.10144927536232</v>
      </c>
      <c r="D300">
        <v>0.64</v>
      </c>
      <c r="E300">
        <v>2</v>
      </c>
    </row>
    <row r="301" spans="1:5" x14ac:dyDescent="0.25">
      <c r="A301" t="s">
        <v>213</v>
      </c>
      <c r="B301" t="s">
        <v>221</v>
      </c>
      <c r="C301">
        <v>1.171875</v>
      </c>
      <c r="D301">
        <v>0.54</v>
      </c>
      <c r="E301">
        <v>0.76</v>
      </c>
    </row>
    <row r="302" spans="1:5" x14ac:dyDescent="0.25">
      <c r="A302" t="s">
        <v>213</v>
      </c>
      <c r="B302" t="s">
        <v>214</v>
      </c>
      <c r="C302">
        <v>1.171875</v>
      </c>
      <c r="D302">
        <v>1.77</v>
      </c>
      <c r="E302">
        <v>0.66</v>
      </c>
    </row>
    <row r="303" spans="1:5" x14ac:dyDescent="0.25">
      <c r="A303" t="s">
        <v>213</v>
      </c>
      <c r="B303" t="s">
        <v>217</v>
      </c>
      <c r="C303">
        <v>1.171875</v>
      </c>
      <c r="D303">
        <v>0.51</v>
      </c>
      <c r="E303">
        <v>1.1599999999999999</v>
      </c>
    </row>
    <row r="304" spans="1:5" x14ac:dyDescent="0.25">
      <c r="A304" t="s">
        <v>213</v>
      </c>
      <c r="B304" t="s">
        <v>216</v>
      </c>
      <c r="C304">
        <v>1.171875</v>
      </c>
      <c r="D304">
        <v>0.86</v>
      </c>
      <c r="E304">
        <v>1.67</v>
      </c>
    </row>
    <row r="305" spans="1:5" x14ac:dyDescent="0.25">
      <c r="A305" t="s">
        <v>213</v>
      </c>
      <c r="B305" t="s">
        <v>218</v>
      </c>
      <c r="C305">
        <v>1.171875</v>
      </c>
      <c r="D305">
        <v>1.22</v>
      </c>
      <c r="E305">
        <v>0.56000000000000005</v>
      </c>
    </row>
    <row r="306" spans="1:5" x14ac:dyDescent="0.25">
      <c r="A306" t="s">
        <v>213</v>
      </c>
      <c r="B306" t="s">
        <v>219</v>
      </c>
      <c r="C306">
        <v>1.171875</v>
      </c>
      <c r="D306">
        <v>0.52</v>
      </c>
      <c r="E306">
        <v>1.19</v>
      </c>
    </row>
    <row r="307" spans="1:5" x14ac:dyDescent="0.25">
      <c r="A307" t="s">
        <v>213</v>
      </c>
      <c r="B307" t="s">
        <v>215</v>
      </c>
      <c r="C307">
        <v>1.171875</v>
      </c>
      <c r="D307">
        <v>1.06</v>
      </c>
      <c r="E307">
        <v>1.06</v>
      </c>
    </row>
    <row r="308" spans="1:5" x14ac:dyDescent="0.25">
      <c r="A308" t="s">
        <v>213</v>
      </c>
      <c r="B308" t="s">
        <v>314</v>
      </c>
      <c r="C308">
        <v>1.171875</v>
      </c>
      <c r="D308">
        <v>0.76</v>
      </c>
      <c r="E308">
        <v>0.91</v>
      </c>
    </row>
    <row r="309" spans="1:5" x14ac:dyDescent="0.25">
      <c r="A309" t="s">
        <v>213</v>
      </c>
      <c r="B309" t="s">
        <v>315</v>
      </c>
      <c r="C309">
        <v>1.171875</v>
      </c>
      <c r="D309">
        <v>1.52</v>
      </c>
      <c r="E309">
        <v>0.35</v>
      </c>
    </row>
    <row r="310" spans="1:5" x14ac:dyDescent="0.25">
      <c r="A310" t="s">
        <v>213</v>
      </c>
      <c r="B310" t="s">
        <v>220</v>
      </c>
      <c r="C310">
        <v>1.171875</v>
      </c>
      <c r="D310">
        <v>0.54</v>
      </c>
      <c r="E310">
        <v>1.46</v>
      </c>
    </row>
    <row r="311" spans="1:5" x14ac:dyDescent="0.25">
      <c r="A311" t="s">
        <v>213</v>
      </c>
      <c r="B311" t="s">
        <v>222</v>
      </c>
      <c r="C311">
        <v>1.171875</v>
      </c>
      <c r="D311">
        <v>1.24</v>
      </c>
      <c r="E311">
        <v>1.29</v>
      </c>
    </row>
    <row r="312" spans="1:5" x14ac:dyDescent="0.25">
      <c r="A312" t="s">
        <v>213</v>
      </c>
      <c r="B312" t="s">
        <v>223</v>
      </c>
      <c r="C312">
        <v>1.171875</v>
      </c>
      <c r="D312">
        <v>0.81</v>
      </c>
      <c r="E312">
        <v>0.86</v>
      </c>
    </row>
    <row r="313" spans="1:5" x14ac:dyDescent="0.25">
      <c r="A313" t="s">
        <v>37</v>
      </c>
      <c r="B313" t="s">
        <v>224</v>
      </c>
      <c r="C313">
        <v>1.2708333333333299</v>
      </c>
      <c r="D313">
        <v>0.62</v>
      </c>
      <c r="E313">
        <v>1.36</v>
      </c>
    </row>
    <row r="314" spans="1:5" x14ac:dyDescent="0.25">
      <c r="A314" t="s">
        <v>37</v>
      </c>
      <c r="B314" t="s">
        <v>229</v>
      </c>
      <c r="C314">
        <v>1.2708333333333299</v>
      </c>
      <c r="D314">
        <v>0.43</v>
      </c>
      <c r="E314">
        <v>0.99</v>
      </c>
    </row>
    <row r="315" spans="1:5" x14ac:dyDescent="0.25">
      <c r="A315" t="s">
        <v>37</v>
      </c>
      <c r="B315" t="s">
        <v>227</v>
      </c>
      <c r="C315">
        <v>1.2708333333333299</v>
      </c>
      <c r="D315">
        <v>0.81</v>
      </c>
      <c r="E315">
        <v>0.99</v>
      </c>
    </row>
    <row r="316" spans="1:5" x14ac:dyDescent="0.25">
      <c r="A316" t="s">
        <v>37</v>
      </c>
      <c r="B316" t="s">
        <v>226</v>
      </c>
      <c r="C316">
        <v>1.2708333333333299</v>
      </c>
      <c r="D316">
        <v>1.03</v>
      </c>
      <c r="E316">
        <v>1.51</v>
      </c>
    </row>
    <row r="317" spans="1:5" x14ac:dyDescent="0.25">
      <c r="A317" t="s">
        <v>37</v>
      </c>
      <c r="B317" t="s">
        <v>39</v>
      </c>
      <c r="C317">
        <v>1.2708333333333299</v>
      </c>
      <c r="D317">
        <v>0.69</v>
      </c>
      <c r="E317">
        <v>0.76</v>
      </c>
    </row>
    <row r="318" spans="1:5" x14ac:dyDescent="0.25">
      <c r="A318" t="s">
        <v>37</v>
      </c>
      <c r="B318" t="s">
        <v>225</v>
      </c>
      <c r="C318">
        <v>1.2708333333333299</v>
      </c>
      <c r="D318">
        <v>1.03</v>
      </c>
      <c r="E318">
        <v>0.55000000000000004</v>
      </c>
    </row>
    <row r="319" spans="1:5" x14ac:dyDescent="0.25">
      <c r="A319" t="s">
        <v>37</v>
      </c>
      <c r="B319" t="s">
        <v>231</v>
      </c>
      <c r="C319">
        <v>1.2708333333333299</v>
      </c>
      <c r="D319">
        <v>0.89</v>
      </c>
      <c r="E319">
        <v>0.89</v>
      </c>
    </row>
    <row r="320" spans="1:5" x14ac:dyDescent="0.25">
      <c r="A320" t="s">
        <v>37</v>
      </c>
      <c r="B320" t="s">
        <v>38</v>
      </c>
      <c r="C320">
        <v>1.2708333333333299</v>
      </c>
      <c r="D320">
        <v>0.43</v>
      </c>
      <c r="E320">
        <v>0.81</v>
      </c>
    </row>
    <row r="321" spans="1:5" x14ac:dyDescent="0.25">
      <c r="A321" t="s">
        <v>37</v>
      </c>
      <c r="B321" t="s">
        <v>228</v>
      </c>
      <c r="C321">
        <v>1.2708333333333299</v>
      </c>
      <c r="D321">
        <v>0.99</v>
      </c>
      <c r="E321">
        <v>1.24</v>
      </c>
    </row>
    <row r="322" spans="1:5" x14ac:dyDescent="0.25">
      <c r="A322" t="s">
        <v>37</v>
      </c>
      <c r="B322" t="s">
        <v>230</v>
      </c>
      <c r="C322">
        <v>1.2708333333333299</v>
      </c>
      <c r="D322">
        <v>0.99</v>
      </c>
      <c r="E322">
        <v>0.87</v>
      </c>
    </row>
    <row r="323" spans="1:5" x14ac:dyDescent="0.25">
      <c r="A323" t="s">
        <v>337</v>
      </c>
      <c r="B323" t="s">
        <v>338</v>
      </c>
      <c r="C323">
        <v>1.1000000000000001</v>
      </c>
      <c r="D323">
        <v>1.41</v>
      </c>
      <c r="E323">
        <v>1.0900000000000001</v>
      </c>
    </row>
    <row r="324" spans="1:5" x14ac:dyDescent="0.25">
      <c r="A324" t="s">
        <v>337</v>
      </c>
      <c r="B324" t="s">
        <v>367</v>
      </c>
      <c r="C324">
        <v>1.1000000000000001</v>
      </c>
      <c r="D324">
        <v>0.78</v>
      </c>
      <c r="E324">
        <v>2.08</v>
      </c>
    </row>
    <row r="325" spans="1:5" x14ac:dyDescent="0.25">
      <c r="A325" t="s">
        <v>337</v>
      </c>
      <c r="B325" t="s">
        <v>368</v>
      </c>
      <c r="C325">
        <v>1.1000000000000001</v>
      </c>
      <c r="D325">
        <v>0.62</v>
      </c>
      <c r="E325">
        <v>0.47</v>
      </c>
    </row>
    <row r="326" spans="1:5" x14ac:dyDescent="0.25">
      <c r="A326" t="s">
        <v>337</v>
      </c>
      <c r="B326" t="s">
        <v>373</v>
      </c>
      <c r="C326">
        <v>1.1000000000000001</v>
      </c>
      <c r="D326">
        <v>0.39</v>
      </c>
      <c r="E326">
        <v>0.91</v>
      </c>
    </row>
    <row r="327" spans="1:5" x14ac:dyDescent="0.25">
      <c r="A327" t="s">
        <v>337</v>
      </c>
      <c r="B327" t="s">
        <v>374</v>
      </c>
      <c r="C327">
        <v>1.1000000000000001</v>
      </c>
      <c r="D327">
        <v>0.39</v>
      </c>
      <c r="E327">
        <v>1.76</v>
      </c>
    </row>
    <row r="328" spans="1:5" x14ac:dyDescent="0.25">
      <c r="A328" t="s">
        <v>337</v>
      </c>
      <c r="B328" t="s">
        <v>382</v>
      </c>
      <c r="C328">
        <v>1.1000000000000001</v>
      </c>
      <c r="D328">
        <v>1.87</v>
      </c>
      <c r="E328">
        <v>0.78</v>
      </c>
    </row>
    <row r="329" spans="1:5" x14ac:dyDescent="0.25">
      <c r="A329" t="s">
        <v>337</v>
      </c>
      <c r="B329" t="s">
        <v>383</v>
      </c>
      <c r="C329">
        <v>1.1000000000000001</v>
      </c>
      <c r="D329">
        <v>0.31</v>
      </c>
      <c r="E329">
        <v>0.94</v>
      </c>
    </row>
    <row r="330" spans="1:5" x14ac:dyDescent="0.25">
      <c r="A330" t="s">
        <v>337</v>
      </c>
      <c r="B330" t="s">
        <v>403</v>
      </c>
      <c r="C330">
        <v>1.1000000000000001</v>
      </c>
      <c r="D330">
        <v>1.43</v>
      </c>
      <c r="E330">
        <v>1.17</v>
      </c>
    </row>
    <row r="331" spans="1:5" x14ac:dyDescent="0.25">
      <c r="A331" t="s">
        <v>337</v>
      </c>
      <c r="B331" t="s">
        <v>407</v>
      </c>
      <c r="C331">
        <v>1.1000000000000001</v>
      </c>
      <c r="D331">
        <v>0.47</v>
      </c>
      <c r="E331">
        <v>0.31</v>
      </c>
    </row>
    <row r="332" spans="1:5" x14ac:dyDescent="0.25">
      <c r="A332" t="s">
        <v>337</v>
      </c>
      <c r="B332" t="s">
        <v>408</v>
      </c>
      <c r="C332">
        <v>1.1000000000000001</v>
      </c>
      <c r="D332">
        <v>0.78</v>
      </c>
      <c r="E332">
        <v>1.04</v>
      </c>
    </row>
    <row r="333" spans="1:5" x14ac:dyDescent="0.25">
      <c r="A333" t="s">
        <v>344</v>
      </c>
      <c r="B333" t="s">
        <v>345</v>
      </c>
      <c r="C333">
        <v>1.51111111111111</v>
      </c>
      <c r="D333">
        <v>0.85</v>
      </c>
      <c r="E333">
        <v>2.2200000000000002</v>
      </c>
    </row>
    <row r="334" spans="1:5" x14ac:dyDescent="0.25">
      <c r="A334" t="s">
        <v>344</v>
      </c>
      <c r="B334" t="s">
        <v>350</v>
      </c>
      <c r="C334">
        <v>1.51111111111111</v>
      </c>
      <c r="D334">
        <v>0.56999999999999995</v>
      </c>
      <c r="E334">
        <v>0.56999999999999995</v>
      </c>
    </row>
    <row r="335" spans="1:5" x14ac:dyDescent="0.25">
      <c r="A335" t="s">
        <v>344</v>
      </c>
      <c r="B335" t="s">
        <v>358</v>
      </c>
      <c r="C335">
        <v>1.51111111111111</v>
      </c>
      <c r="D335">
        <v>0.41</v>
      </c>
      <c r="E335">
        <v>1.36</v>
      </c>
    </row>
    <row r="336" spans="1:5" x14ac:dyDescent="0.25">
      <c r="A336" t="s">
        <v>344</v>
      </c>
      <c r="B336" t="s">
        <v>370</v>
      </c>
      <c r="C336">
        <v>1.51111111111111</v>
      </c>
      <c r="D336">
        <v>0.51</v>
      </c>
      <c r="E336">
        <v>1.36</v>
      </c>
    </row>
    <row r="337" spans="1:5" x14ac:dyDescent="0.25">
      <c r="A337" t="s">
        <v>344</v>
      </c>
      <c r="B337" t="s">
        <v>376</v>
      </c>
      <c r="C337">
        <v>1.51111111111111</v>
      </c>
      <c r="D337">
        <v>2.0499999999999998</v>
      </c>
      <c r="E337">
        <v>1.02</v>
      </c>
    </row>
    <row r="338" spans="1:5" x14ac:dyDescent="0.25">
      <c r="A338" t="s">
        <v>344</v>
      </c>
      <c r="B338" t="s">
        <v>379</v>
      </c>
      <c r="C338">
        <v>1.51111111111111</v>
      </c>
      <c r="D338">
        <v>1.19</v>
      </c>
      <c r="E338">
        <v>1.02</v>
      </c>
    </row>
    <row r="339" spans="1:5" x14ac:dyDescent="0.25">
      <c r="A339" t="s">
        <v>344</v>
      </c>
      <c r="B339" t="s">
        <v>411</v>
      </c>
      <c r="C339">
        <v>1.51111111111111</v>
      </c>
      <c r="D339">
        <v>0.95</v>
      </c>
      <c r="E339">
        <v>0.14000000000000001</v>
      </c>
    </row>
    <row r="340" spans="1:5" x14ac:dyDescent="0.25">
      <c r="A340" t="s">
        <v>344</v>
      </c>
      <c r="B340" t="s">
        <v>421</v>
      </c>
      <c r="C340">
        <v>1.51111111111111</v>
      </c>
      <c r="D340">
        <v>0.85</v>
      </c>
      <c r="E340">
        <v>1.19</v>
      </c>
    </row>
    <row r="341" spans="1:5" x14ac:dyDescent="0.25">
      <c r="A341" t="s">
        <v>344</v>
      </c>
      <c r="B341" t="s">
        <v>422</v>
      </c>
      <c r="C341">
        <v>1.51111111111111</v>
      </c>
      <c r="D341">
        <v>1.77</v>
      </c>
      <c r="E341">
        <v>0.82</v>
      </c>
    </row>
    <row r="342" spans="1:5" x14ac:dyDescent="0.25">
      <c r="A342" t="s">
        <v>344</v>
      </c>
      <c r="B342" t="s">
        <v>424</v>
      </c>
      <c r="C342">
        <v>1.51111111111111</v>
      </c>
      <c r="D342">
        <v>1.36</v>
      </c>
      <c r="E342">
        <v>0.68</v>
      </c>
    </row>
    <row r="343" spans="1:5" x14ac:dyDescent="0.25">
      <c r="A343" t="s">
        <v>340</v>
      </c>
      <c r="B343" t="s">
        <v>341</v>
      </c>
      <c r="C343">
        <v>1.12267657992565</v>
      </c>
      <c r="D343">
        <v>0.68</v>
      </c>
      <c r="E343">
        <v>1.47</v>
      </c>
    </row>
    <row r="344" spans="1:5" x14ac:dyDescent="0.25">
      <c r="A344" t="s">
        <v>340</v>
      </c>
      <c r="B344" t="s">
        <v>352</v>
      </c>
      <c r="C344">
        <v>1.12267657992565</v>
      </c>
      <c r="D344">
        <v>0.79</v>
      </c>
      <c r="E344">
        <v>1</v>
      </c>
    </row>
    <row r="345" spans="1:5" x14ac:dyDescent="0.25">
      <c r="A345" t="s">
        <v>340</v>
      </c>
      <c r="B345" t="s">
        <v>353</v>
      </c>
      <c r="C345">
        <v>1.12267657992565</v>
      </c>
      <c r="D345">
        <v>1.19</v>
      </c>
      <c r="E345">
        <v>0.51</v>
      </c>
    </row>
    <row r="346" spans="1:5" x14ac:dyDescent="0.25">
      <c r="A346" t="s">
        <v>340</v>
      </c>
      <c r="B346" t="s">
        <v>354</v>
      </c>
      <c r="C346">
        <v>1.12267657992565</v>
      </c>
      <c r="D346">
        <v>1.42</v>
      </c>
      <c r="E346">
        <v>0.51</v>
      </c>
    </row>
    <row r="347" spans="1:5" x14ac:dyDescent="0.25">
      <c r="A347" t="s">
        <v>340</v>
      </c>
      <c r="B347" t="s">
        <v>356</v>
      </c>
      <c r="C347">
        <v>1.12267657992565</v>
      </c>
      <c r="D347">
        <v>0.89</v>
      </c>
      <c r="E347">
        <v>1.26</v>
      </c>
    </row>
    <row r="348" spans="1:5" x14ac:dyDescent="0.25">
      <c r="A348" t="s">
        <v>340</v>
      </c>
      <c r="B348" t="s">
        <v>361</v>
      </c>
      <c r="C348">
        <v>1.12267657992565</v>
      </c>
      <c r="D348">
        <v>0.62</v>
      </c>
      <c r="E348">
        <v>1.1299999999999999</v>
      </c>
    </row>
    <row r="349" spans="1:5" x14ac:dyDescent="0.25">
      <c r="A349" t="s">
        <v>340</v>
      </c>
      <c r="B349" t="s">
        <v>365</v>
      </c>
      <c r="C349">
        <v>1.12267657992565</v>
      </c>
      <c r="D349">
        <v>0.79</v>
      </c>
      <c r="E349">
        <v>1.1100000000000001</v>
      </c>
    </row>
    <row r="350" spans="1:5" x14ac:dyDescent="0.25">
      <c r="A350" t="s">
        <v>340</v>
      </c>
      <c r="B350" t="s">
        <v>377</v>
      </c>
      <c r="C350">
        <v>1.12267657992565</v>
      </c>
      <c r="D350">
        <v>0.74</v>
      </c>
      <c r="E350">
        <v>0.85</v>
      </c>
    </row>
    <row r="351" spans="1:5" x14ac:dyDescent="0.25">
      <c r="A351" t="s">
        <v>340</v>
      </c>
      <c r="B351" t="s">
        <v>378</v>
      </c>
      <c r="C351">
        <v>1.12267657992565</v>
      </c>
      <c r="D351">
        <v>0.62</v>
      </c>
      <c r="E351">
        <v>1.19</v>
      </c>
    </row>
    <row r="352" spans="1:5" x14ac:dyDescent="0.25">
      <c r="A352" t="s">
        <v>340</v>
      </c>
      <c r="B352" t="s">
        <v>385</v>
      </c>
      <c r="C352">
        <v>1.12267657992565</v>
      </c>
      <c r="D352">
        <v>0.51</v>
      </c>
      <c r="E352">
        <v>1.3</v>
      </c>
    </row>
    <row r="353" spans="1:5" x14ac:dyDescent="0.25">
      <c r="A353" t="s">
        <v>340</v>
      </c>
      <c r="B353" t="s">
        <v>387</v>
      </c>
      <c r="C353">
        <v>1.12267657992565</v>
      </c>
      <c r="D353">
        <v>0.74</v>
      </c>
      <c r="E353">
        <v>1.59</v>
      </c>
    </row>
    <row r="354" spans="1:5" x14ac:dyDescent="0.25">
      <c r="A354" t="s">
        <v>340</v>
      </c>
      <c r="B354" t="s">
        <v>390</v>
      </c>
      <c r="C354">
        <v>1.12267657992565</v>
      </c>
      <c r="D354">
        <v>0.74</v>
      </c>
      <c r="E354">
        <v>1.37</v>
      </c>
    </row>
    <row r="355" spans="1:5" x14ac:dyDescent="0.25">
      <c r="A355" t="s">
        <v>340</v>
      </c>
      <c r="B355" t="s">
        <v>394</v>
      </c>
      <c r="C355">
        <v>1.12267657992565</v>
      </c>
      <c r="D355">
        <v>0.85</v>
      </c>
      <c r="E355">
        <v>1.02</v>
      </c>
    </row>
    <row r="356" spans="1:5" x14ac:dyDescent="0.25">
      <c r="A356" t="s">
        <v>340</v>
      </c>
      <c r="B356" t="s">
        <v>405</v>
      </c>
      <c r="C356">
        <v>1.12267657992565</v>
      </c>
      <c r="D356">
        <v>0.56999999999999995</v>
      </c>
      <c r="E356">
        <v>0.91</v>
      </c>
    </row>
    <row r="357" spans="1:5" x14ac:dyDescent="0.25">
      <c r="A357" t="s">
        <v>340</v>
      </c>
      <c r="B357" t="s">
        <v>413</v>
      </c>
      <c r="C357">
        <v>1.12267657992565</v>
      </c>
      <c r="D357">
        <v>1.21</v>
      </c>
      <c r="E357">
        <v>0.68</v>
      </c>
    </row>
    <row r="358" spans="1:5" x14ac:dyDescent="0.25">
      <c r="A358" t="s">
        <v>340</v>
      </c>
      <c r="B358" t="s">
        <v>415</v>
      </c>
      <c r="C358">
        <v>1.12267657992565</v>
      </c>
      <c r="D358">
        <v>0.91</v>
      </c>
      <c r="E358">
        <v>0.62</v>
      </c>
    </row>
    <row r="359" spans="1:5" x14ac:dyDescent="0.25">
      <c r="A359" t="s">
        <v>340</v>
      </c>
      <c r="B359" t="s">
        <v>418</v>
      </c>
      <c r="C359">
        <v>1.12267657992565</v>
      </c>
      <c r="D359">
        <v>1.05</v>
      </c>
      <c r="E359">
        <v>0.63</v>
      </c>
    </row>
    <row r="360" spans="1:5" x14ac:dyDescent="0.25">
      <c r="A360" t="s">
        <v>340</v>
      </c>
      <c r="B360" t="s">
        <v>428</v>
      </c>
      <c r="C360">
        <v>1.12267657992565</v>
      </c>
      <c r="D360">
        <v>0.63</v>
      </c>
      <c r="E360">
        <v>1.1599999999999999</v>
      </c>
    </row>
    <row r="361" spans="1:5" x14ac:dyDescent="0.25">
      <c r="A361" t="s">
        <v>340</v>
      </c>
      <c r="B361" t="s">
        <v>429</v>
      </c>
      <c r="C361">
        <v>1.12267657992565</v>
      </c>
      <c r="D361">
        <v>0.57999999999999996</v>
      </c>
      <c r="E361">
        <v>0.84</v>
      </c>
    </row>
    <row r="362" spans="1:5" x14ac:dyDescent="0.25">
      <c r="A362" t="s">
        <v>340</v>
      </c>
      <c r="B362" t="s">
        <v>431</v>
      </c>
      <c r="C362">
        <v>1.12267657992565</v>
      </c>
      <c r="D362">
        <v>1</v>
      </c>
      <c r="E362">
        <v>0.84</v>
      </c>
    </row>
    <row r="363" spans="1:5" x14ac:dyDescent="0.25">
      <c r="A363" t="s">
        <v>342</v>
      </c>
      <c r="B363" t="s">
        <v>343</v>
      </c>
      <c r="C363">
        <v>0.84639498432601901</v>
      </c>
      <c r="D363">
        <v>0.4</v>
      </c>
      <c r="E363">
        <v>1.1299999999999999</v>
      </c>
    </row>
    <row r="364" spans="1:5" x14ac:dyDescent="0.25">
      <c r="A364" t="s">
        <v>342</v>
      </c>
      <c r="B364" t="s">
        <v>346</v>
      </c>
      <c r="C364">
        <v>0.84639498432601901</v>
      </c>
      <c r="D364">
        <v>0.4</v>
      </c>
      <c r="E364">
        <v>0.74</v>
      </c>
    </row>
    <row r="365" spans="1:5" x14ac:dyDescent="0.25">
      <c r="A365" t="s">
        <v>342</v>
      </c>
      <c r="B365" t="s">
        <v>348</v>
      </c>
      <c r="C365">
        <v>0.84639498432601901</v>
      </c>
      <c r="D365">
        <v>0.97</v>
      </c>
      <c r="E365">
        <v>0.85</v>
      </c>
    </row>
    <row r="366" spans="1:5" x14ac:dyDescent="0.25">
      <c r="A366" t="s">
        <v>342</v>
      </c>
      <c r="B366" t="s">
        <v>363</v>
      </c>
      <c r="C366">
        <v>0.84639498432601901</v>
      </c>
      <c r="D366">
        <v>0.67</v>
      </c>
      <c r="E366">
        <v>1.33</v>
      </c>
    </row>
    <row r="367" spans="1:5" x14ac:dyDescent="0.25">
      <c r="A367" t="s">
        <v>342</v>
      </c>
      <c r="B367" t="s">
        <v>364</v>
      </c>
      <c r="C367">
        <v>0.84639498432601901</v>
      </c>
      <c r="D367">
        <v>0.67</v>
      </c>
      <c r="E367">
        <v>1.45</v>
      </c>
    </row>
    <row r="368" spans="1:5" x14ac:dyDescent="0.25">
      <c r="A368" t="s">
        <v>342</v>
      </c>
      <c r="B368" t="s">
        <v>380</v>
      </c>
      <c r="C368">
        <v>0.84639498432601901</v>
      </c>
      <c r="D368">
        <v>1.07</v>
      </c>
      <c r="E368">
        <v>0.68</v>
      </c>
    </row>
    <row r="369" spans="1:5" x14ac:dyDescent="0.25">
      <c r="A369" t="s">
        <v>342</v>
      </c>
      <c r="B369" t="s">
        <v>384</v>
      </c>
      <c r="C369">
        <v>0.84639498432601901</v>
      </c>
      <c r="D369">
        <v>1.0900000000000001</v>
      </c>
      <c r="E369">
        <v>1.0900000000000001</v>
      </c>
    </row>
    <row r="370" spans="1:5" x14ac:dyDescent="0.25">
      <c r="A370" t="s">
        <v>342</v>
      </c>
      <c r="B370" t="s">
        <v>386</v>
      </c>
      <c r="C370">
        <v>0.84639498432601901</v>
      </c>
      <c r="D370">
        <v>0.79</v>
      </c>
      <c r="E370">
        <v>1.03</v>
      </c>
    </row>
    <row r="371" spans="1:5" x14ac:dyDescent="0.25">
      <c r="A371" t="s">
        <v>342</v>
      </c>
      <c r="B371" t="s">
        <v>392</v>
      </c>
      <c r="C371">
        <v>0.84639498432601901</v>
      </c>
      <c r="D371">
        <v>0.56999999999999995</v>
      </c>
      <c r="E371">
        <v>1.36</v>
      </c>
    </row>
    <row r="372" spans="1:5" x14ac:dyDescent="0.25">
      <c r="A372" t="s">
        <v>342</v>
      </c>
      <c r="B372" t="s">
        <v>393</v>
      </c>
      <c r="C372">
        <v>0.84639498432601901</v>
      </c>
      <c r="D372">
        <v>0.79</v>
      </c>
      <c r="E372">
        <v>0.85</v>
      </c>
    </row>
    <row r="373" spans="1:5" x14ac:dyDescent="0.25">
      <c r="A373" t="s">
        <v>342</v>
      </c>
      <c r="B373" t="s">
        <v>396</v>
      </c>
      <c r="C373">
        <v>0.84639498432601901</v>
      </c>
      <c r="D373">
        <v>0.51</v>
      </c>
      <c r="E373">
        <v>1.02</v>
      </c>
    </row>
    <row r="374" spans="1:5" x14ac:dyDescent="0.25">
      <c r="A374" t="s">
        <v>342</v>
      </c>
      <c r="B374" t="s">
        <v>398</v>
      </c>
      <c r="C374">
        <v>0.84639498432601901</v>
      </c>
      <c r="D374">
        <v>0.85</v>
      </c>
      <c r="E374">
        <v>1.41</v>
      </c>
    </row>
    <row r="375" spans="1:5" x14ac:dyDescent="0.25">
      <c r="A375" t="s">
        <v>342</v>
      </c>
      <c r="B375" t="s">
        <v>399</v>
      </c>
      <c r="C375">
        <v>0.84639498432601901</v>
      </c>
      <c r="D375">
        <v>0.79</v>
      </c>
      <c r="E375">
        <v>1.02</v>
      </c>
    </row>
    <row r="376" spans="1:5" x14ac:dyDescent="0.25">
      <c r="A376" t="s">
        <v>342</v>
      </c>
      <c r="B376" t="s">
        <v>400</v>
      </c>
      <c r="C376">
        <v>0.84639498432601901</v>
      </c>
      <c r="D376">
        <v>0.91</v>
      </c>
      <c r="E376">
        <v>0.36</v>
      </c>
    </row>
    <row r="377" spans="1:5" x14ac:dyDescent="0.25">
      <c r="A377" t="s">
        <v>342</v>
      </c>
      <c r="B377" t="s">
        <v>402</v>
      </c>
      <c r="C377">
        <v>0.84639498432601901</v>
      </c>
      <c r="D377">
        <v>0.79</v>
      </c>
      <c r="E377">
        <v>0.91</v>
      </c>
    </row>
    <row r="378" spans="1:5" x14ac:dyDescent="0.25">
      <c r="A378" t="s">
        <v>342</v>
      </c>
      <c r="B378" t="s">
        <v>406</v>
      </c>
      <c r="C378">
        <v>0.84639498432601901</v>
      </c>
      <c r="D378">
        <v>0.73</v>
      </c>
      <c r="E378">
        <v>0.85</v>
      </c>
    </row>
    <row r="379" spans="1:5" x14ac:dyDescent="0.25">
      <c r="A379" t="s">
        <v>342</v>
      </c>
      <c r="B379" t="s">
        <v>409</v>
      </c>
      <c r="C379">
        <v>0.84639498432601901</v>
      </c>
      <c r="D379">
        <v>0.74</v>
      </c>
      <c r="E379">
        <v>0.96</v>
      </c>
    </row>
    <row r="380" spans="1:5" x14ac:dyDescent="0.25">
      <c r="A380" t="s">
        <v>342</v>
      </c>
      <c r="B380" t="s">
        <v>414</v>
      </c>
      <c r="C380">
        <v>0.84639498432601901</v>
      </c>
      <c r="D380">
        <v>0.74</v>
      </c>
      <c r="E380">
        <v>1.07</v>
      </c>
    </row>
    <row r="381" spans="1:5" x14ac:dyDescent="0.25">
      <c r="A381" t="s">
        <v>342</v>
      </c>
      <c r="B381" t="s">
        <v>420</v>
      </c>
      <c r="C381">
        <v>0.84639498432601901</v>
      </c>
      <c r="D381">
        <v>0.79</v>
      </c>
      <c r="E381">
        <v>0.79</v>
      </c>
    </row>
    <row r="382" spans="1:5" x14ac:dyDescent="0.25">
      <c r="A382" t="s">
        <v>342</v>
      </c>
      <c r="B382" t="s">
        <v>426</v>
      </c>
      <c r="C382">
        <v>0.84639498432601901</v>
      </c>
      <c r="D382">
        <v>0.48</v>
      </c>
      <c r="E382">
        <v>1.0900000000000001</v>
      </c>
    </row>
    <row r="383" spans="1:5" x14ac:dyDescent="0.25">
      <c r="A383" t="s">
        <v>342</v>
      </c>
      <c r="B383" t="s">
        <v>430</v>
      </c>
      <c r="C383">
        <v>0.84639498432601901</v>
      </c>
      <c r="D383">
        <v>0.74</v>
      </c>
      <c r="E383">
        <v>0.96</v>
      </c>
    </row>
    <row r="384" spans="1:5" x14ac:dyDescent="0.25">
      <c r="A384" t="s">
        <v>342</v>
      </c>
      <c r="B384" t="s">
        <v>436</v>
      </c>
      <c r="C384">
        <v>0.84639498432601901</v>
      </c>
      <c r="D384">
        <v>0.4</v>
      </c>
      <c r="E384">
        <v>1.02</v>
      </c>
    </row>
    <row r="385" spans="1:5" x14ac:dyDescent="0.25">
      <c r="A385" t="s">
        <v>40</v>
      </c>
      <c r="B385" t="s">
        <v>339</v>
      </c>
      <c r="C385">
        <v>1.16333333333333</v>
      </c>
      <c r="D385">
        <v>0.74</v>
      </c>
      <c r="E385">
        <v>0.79</v>
      </c>
    </row>
    <row r="386" spans="1:5" x14ac:dyDescent="0.25">
      <c r="A386" t="s">
        <v>40</v>
      </c>
      <c r="B386" t="s">
        <v>333</v>
      </c>
      <c r="C386">
        <v>1.16333333333333</v>
      </c>
      <c r="D386">
        <v>0.64</v>
      </c>
      <c r="E386">
        <v>1.28</v>
      </c>
    </row>
    <row r="387" spans="1:5" x14ac:dyDescent="0.25">
      <c r="A387" t="s">
        <v>40</v>
      </c>
      <c r="B387" t="s">
        <v>238</v>
      </c>
      <c r="C387">
        <v>1.16333333333333</v>
      </c>
      <c r="D387">
        <v>0.5</v>
      </c>
      <c r="E387">
        <v>0.87</v>
      </c>
    </row>
    <row r="388" spans="1:5" x14ac:dyDescent="0.25">
      <c r="A388" t="s">
        <v>40</v>
      </c>
      <c r="B388" t="s">
        <v>320</v>
      </c>
      <c r="C388">
        <v>1.16333333333333</v>
      </c>
      <c r="D388">
        <v>1.47</v>
      </c>
      <c r="E388">
        <v>1.03</v>
      </c>
    </row>
    <row r="389" spans="1:5" x14ac:dyDescent="0.25">
      <c r="A389" t="s">
        <v>40</v>
      </c>
      <c r="B389" t="s">
        <v>234</v>
      </c>
      <c r="C389">
        <v>1.16333333333333</v>
      </c>
      <c r="D389">
        <v>0.59</v>
      </c>
      <c r="E389">
        <v>1.18</v>
      </c>
    </row>
    <row r="390" spans="1:5" x14ac:dyDescent="0.25">
      <c r="A390" t="s">
        <v>40</v>
      </c>
      <c r="B390" t="s">
        <v>316</v>
      </c>
      <c r="C390">
        <v>1.16333333333333</v>
      </c>
      <c r="D390">
        <v>0.69</v>
      </c>
      <c r="E390">
        <v>1.62</v>
      </c>
    </row>
    <row r="391" spans="1:5" x14ac:dyDescent="0.25">
      <c r="A391" t="s">
        <v>40</v>
      </c>
      <c r="B391" t="s">
        <v>335</v>
      </c>
      <c r="C391">
        <v>1.16333333333333</v>
      </c>
      <c r="D391">
        <v>0.69</v>
      </c>
      <c r="E391">
        <v>1.23</v>
      </c>
    </row>
    <row r="392" spans="1:5" x14ac:dyDescent="0.25">
      <c r="A392" t="s">
        <v>40</v>
      </c>
      <c r="B392" t="s">
        <v>332</v>
      </c>
      <c r="C392">
        <v>1.16333333333333</v>
      </c>
      <c r="D392">
        <v>1.47</v>
      </c>
      <c r="E392">
        <v>0.54</v>
      </c>
    </row>
    <row r="393" spans="1:5" x14ac:dyDescent="0.25">
      <c r="A393" t="s">
        <v>40</v>
      </c>
      <c r="B393" t="s">
        <v>321</v>
      </c>
      <c r="C393">
        <v>1.16333333333333</v>
      </c>
      <c r="D393">
        <v>1.1499999999999999</v>
      </c>
      <c r="E393">
        <v>0.64</v>
      </c>
    </row>
    <row r="394" spans="1:5" x14ac:dyDescent="0.25">
      <c r="A394" t="s">
        <v>40</v>
      </c>
      <c r="B394" t="s">
        <v>236</v>
      </c>
      <c r="C394">
        <v>1.16333333333333</v>
      </c>
      <c r="D394">
        <v>0.74</v>
      </c>
      <c r="E394">
        <v>0.93</v>
      </c>
    </row>
    <row r="395" spans="1:5" x14ac:dyDescent="0.25">
      <c r="A395" t="s">
        <v>40</v>
      </c>
      <c r="B395" t="s">
        <v>41</v>
      </c>
      <c r="C395">
        <v>1.16333333333333</v>
      </c>
      <c r="D395">
        <v>0.44</v>
      </c>
      <c r="E395">
        <v>1.28</v>
      </c>
    </row>
    <row r="396" spans="1:5" x14ac:dyDescent="0.25">
      <c r="A396" t="s">
        <v>40</v>
      </c>
      <c r="B396" t="s">
        <v>233</v>
      </c>
      <c r="C396">
        <v>1.16333333333333</v>
      </c>
      <c r="D396">
        <v>0.6</v>
      </c>
      <c r="E396">
        <v>0.96</v>
      </c>
    </row>
    <row r="397" spans="1:5" x14ac:dyDescent="0.25">
      <c r="A397" t="s">
        <v>40</v>
      </c>
      <c r="B397" t="s">
        <v>317</v>
      </c>
      <c r="C397">
        <v>1.16333333333333</v>
      </c>
      <c r="D397">
        <v>1.1499999999999999</v>
      </c>
      <c r="E397">
        <v>0.92</v>
      </c>
    </row>
    <row r="398" spans="1:5" x14ac:dyDescent="0.25">
      <c r="A398" t="s">
        <v>40</v>
      </c>
      <c r="B398" t="s">
        <v>42</v>
      </c>
      <c r="C398">
        <v>1.16333333333333</v>
      </c>
      <c r="D398">
        <v>0.83</v>
      </c>
      <c r="E398">
        <v>1.06</v>
      </c>
    </row>
    <row r="399" spans="1:5" x14ac:dyDescent="0.25">
      <c r="A399" t="s">
        <v>40</v>
      </c>
      <c r="B399" t="s">
        <v>334</v>
      </c>
      <c r="C399">
        <v>1.16333333333333</v>
      </c>
      <c r="D399">
        <v>0.64</v>
      </c>
      <c r="E399">
        <v>1.08</v>
      </c>
    </row>
    <row r="400" spans="1:5" x14ac:dyDescent="0.25">
      <c r="A400" t="s">
        <v>40</v>
      </c>
      <c r="B400" t="s">
        <v>237</v>
      </c>
      <c r="C400">
        <v>1.16333333333333</v>
      </c>
      <c r="D400">
        <v>0.59</v>
      </c>
      <c r="E400">
        <v>0.93</v>
      </c>
    </row>
    <row r="401" spans="1:5" x14ac:dyDescent="0.25">
      <c r="A401" t="s">
        <v>40</v>
      </c>
      <c r="B401" t="s">
        <v>232</v>
      </c>
      <c r="C401">
        <v>1.16333333333333</v>
      </c>
      <c r="D401">
        <v>0.74</v>
      </c>
      <c r="E401">
        <v>0.93</v>
      </c>
    </row>
    <row r="402" spans="1:5" x14ac:dyDescent="0.25">
      <c r="A402" t="s">
        <v>40</v>
      </c>
      <c r="B402" t="s">
        <v>319</v>
      </c>
      <c r="C402">
        <v>1.16333333333333</v>
      </c>
      <c r="D402">
        <v>0.59</v>
      </c>
      <c r="E402">
        <v>1.28</v>
      </c>
    </row>
    <row r="403" spans="1:5" x14ac:dyDescent="0.25">
      <c r="A403" t="s">
        <v>40</v>
      </c>
      <c r="B403" t="s">
        <v>235</v>
      </c>
      <c r="C403">
        <v>1.16333333333333</v>
      </c>
      <c r="D403">
        <v>0.93</v>
      </c>
      <c r="E403">
        <v>0.93</v>
      </c>
    </row>
    <row r="404" spans="1:5" x14ac:dyDescent="0.25">
      <c r="A404" t="s">
        <v>40</v>
      </c>
      <c r="B404" t="s">
        <v>239</v>
      </c>
      <c r="C404">
        <v>1.16333333333333</v>
      </c>
      <c r="D404">
        <v>0.78</v>
      </c>
      <c r="E404">
        <v>0.46</v>
      </c>
    </row>
    <row r="405" spans="1:5" x14ac:dyDescent="0.25">
      <c r="A405" t="s">
        <v>40</v>
      </c>
      <c r="B405" t="s">
        <v>318</v>
      </c>
      <c r="C405">
        <v>1.16333333333333</v>
      </c>
      <c r="D405">
        <v>0.84</v>
      </c>
      <c r="E405">
        <v>1.1299999999999999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F455" activePane="bottomRight" state="frozen"/>
      <selection pane="topRight" activeCell="M1" sqref="M1"/>
      <selection pane="bottomLeft" activeCell="A2" sqref="A2"/>
      <selection pane="bottomRight" activeCell="BF488" sqref="BF488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1.3216783216783199</v>
      </c>
      <c r="F2">
        <f>VLOOKUP(B2,home!$B$2:$E$405,3,FALSE)</f>
        <v>1.7</v>
      </c>
      <c r="G2">
        <f>VLOOKUP(C2,away!$B$2:$E$405,4,FALSE)</f>
        <v>1.1599999999999999</v>
      </c>
      <c r="H2">
        <f>VLOOKUP(A2,away!$A$2:$E$405,3,FALSE)</f>
        <v>1.28321678321678</v>
      </c>
      <c r="I2">
        <f>VLOOKUP(C2,away!$B$2:$E$405,3,FALSE)</f>
        <v>0.66</v>
      </c>
      <c r="J2">
        <f>VLOOKUP(B2,home!$B$2:$E$405,4,FALSE)</f>
        <v>0.63</v>
      </c>
      <c r="K2" s="3">
        <f>E2*F2*G2</f>
        <v>2.6063496503496464</v>
      </c>
      <c r="L2" s="3">
        <f>H2*I2*J2</f>
        <v>0.5335615384615372</v>
      </c>
      <c r="M2" s="5">
        <f>_xlfn.POISSON.DIST(0,$K2,FALSE) * _xlfn.POISSON.DIST(0,$L2,FALSE)</f>
        <v>4.3286642069402886E-2</v>
      </c>
      <c r="N2" s="5">
        <f>_xlfn.POISSON.DIST(1,K2,FALSE) * _xlfn.POISSON.DIST(0,L2,FALSE)</f>
        <v>0.11282012442239853</v>
      </c>
      <c r="O2" s="5">
        <f>_xlfn.POISSON.DIST(0,K2,FALSE) * _xlfn.POISSON.DIST(1,L2,FALSE)</f>
        <v>2.30960873373845E-2</v>
      </c>
      <c r="P2" s="5">
        <f>_xlfn.POISSON.DIST(1,K2,FALSE) * _xlfn.POISSON.DIST(1,L2,FALSE)</f>
        <v>6.0196479156237E-2</v>
      </c>
      <c r="Q2" s="5">
        <f>_xlfn.POISSON.DIST(2,K2,FALSE) * _xlfn.POISSON.DIST(0,L2,FALSE)</f>
        <v>0.14702434592036101</v>
      </c>
      <c r="R2" s="5">
        <f>_xlfn.POISSON.DIST(0,K2,FALSE) * _xlfn.POISSON.DIST(2,L2,FALSE)</f>
        <v>6.1615919460884499E-3</v>
      </c>
      <c r="S2" s="5">
        <f>_xlfn.POISSON.DIST(2,K2,FALSE) * _xlfn.POISSON.DIST(2,L2,FALSE)</f>
        <v>2.0928027271077142E-2</v>
      </c>
      <c r="T2" s="5">
        <f>_xlfn.POISSON.DIST(2,K2,FALSE) * _xlfn.POISSON.DIST(1,L2,FALSE)</f>
        <v>7.8446536200569045E-2</v>
      </c>
      <c r="U2" s="5">
        <f>_xlfn.POISSON.DIST(1,K2,FALSE) * _xlfn.POISSON.DIST(2,L2,FALSE)</f>
        <v>1.6059263014284831E-2</v>
      </c>
      <c r="V2" s="5">
        <f>_xlfn.POISSON.DIST(3,K2,FALSE) * _xlfn.POISSON.DIST(3,L2,FALSE)</f>
        <v>3.2337241985508978E-3</v>
      </c>
      <c r="W2" s="5">
        <f>_xlfn.POISSON.DIST(3,K2,FALSE) * _xlfn.POISSON.DIST(0,L2,FALSE)</f>
        <v>0.12773228419413946</v>
      </c>
      <c r="X2" s="5">
        <f>_xlfn.POISSON.DIST(3,K2,FALSE) * _xlfn.POISSON.DIST(1,L2,FALSE)</f>
        <v>6.8153034065831342E-2</v>
      </c>
      <c r="Y2" s="5">
        <f>_xlfn.POISSON.DIST(3,K2,FALSE) * _xlfn.POISSON.DIST(2,L2,FALSE)</f>
        <v>1.8181918853493257E-2</v>
      </c>
      <c r="Z2" s="5">
        <f>_xlfn.POISSON.DIST(0,K2,FALSE) * _xlfn.POISSON.DIST(3,L2,FALSE)</f>
        <v>1.0958628260423905E-3</v>
      </c>
      <c r="AA2" s="5">
        <f>_xlfn.POISSON.DIST(1,K2,FALSE) * _xlfn.POISSON.DIST(3,L2,FALSE)</f>
        <v>2.8562016934867598E-3</v>
      </c>
      <c r="AB2" s="5">
        <f>_xlfn.POISSON.DIST(2,K2,FALSE) * _xlfn.POISSON.DIST(3,L2,FALSE)</f>
        <v>3.7221301425736427E-3</v>
      </c>
      <c r="AC2" s="5">
        <f>_xlfn.POISSON.DIST(4,K2,FALSE) * _xlfn.POISSON.DIST(4,L2,FALSE)</f>
        <v>2.8106074127178974E-4</v>
      </c>
      <c r="AD2" s="5">
        <f>_xlfn.POISSON.DIST(4,K2,FALSE) * _xlfn.POISSON.DIST(0,L2,FALSE)</f>
        <v>8.322874856193925E-2</v>
      </c>
      <c r="AE2" s="5">
        <f>_xlfn.POISSON.DIST(4,K2,FALSE) * _xlfn.POISSON.DIST(1,L2,FALSE)</f>
        <v>4.4407659126936755E-2</v>
      </c>
      <c r="AF2" s="5">
        <f>_xlfn.POISSON.DIST(4,K2,FALSE) * _xlfn.POISSON.DIST(2,L2,FALSE)</f>
        <v>1.1847109461621947E-2</v>
      </c>
      <c r="AG2" s="5">
        <f>_xlfn.POISSON.DIST(4,K2,FALSE) * _xlfn.POISSON.DIST(3,L2,FALSE)</f>
        <v>2.1070539835550805E-3</v>
      </c>
      <c r="AH2" s="5">
        <f>_xlfn.POISSON.DIST(0,K2,FALSE) * _xlfn.POISSON.DIST(4,L2,FALSE)</f>
        <v>1.4617756385149638E-4</v>
      </c>
      <c r="AI2" s="5">
        <f>_xlfn.POISSON.DIST(1,K2,FALSE) * _xlfn.POISSON.DIST(4,L2,FALSE)</f>
        <v>3.8098984243331075E-4</v>
      </c>
      <c r="AJ2" s="5">
        <f>_xlfn.POISSON.DIST(2,K2,FALSE) * _xlfn.POISSON.DIST(4,L2,FALSE)</f>
        <v>4.9649637130641327E-4</v>
      </c>
      <c r="AK2" s="5">
        <f>_xlfn.POISSON.DIST(3,K2,FALSE) * _xlfn.POISSON.DIST(4,L2,FALSE)</f>
        <v>4.3134771458477948E-4</v>
      </c>
      <c r="AL2" s="5">
        <f>_xlfn.POISSON.DIST(5,K2,FALSE) * _xlfn.POISSON.DIST(5,L2,FALSE)</f>
        <v>1.5634261513265209E-5</v>
      </c>
      <c r="AM2" s="5">
        <f>_xlfn.POISSON.DIST(5,K2,FALSE) * _xlfn.POISSON.DIST(0,L2,FALSE)</f>
        <v>4.3384643942689788E-2</v>
      </c>
      <c r="AN2" s="5">
        <f>_xlfn.POISSON.DIST(5,K2,FALSE) * _xlfn.POISSON.DIST(1,L2,FALSE)</f>
        <v>2.3148377367667571E-2</v>
      </c>
      <c r="AO2" s="5">
        <f>_xlfn.POISSON.DIST(5,K2,FALSE) * _xlfn.POISSON.DIST(2,L2,FALSE)</f>
        <v>6.1755419205904681E-3</v>
      </c>
      <c r="AP2" s="5">
        <f>_xlfn.POISSON.DIST(5,K2,FALSE) * _xlfn.POISSON.DIST(3,L2,FALSE)</f>
        <v>1.0983438826613224E-3</v>
      </c>
      <c r="AQ2" s="5">
        <f>_xlfn.POISSON.DIST(5,K2,FALSE) * _xlfn.POISSON.DIST(4,L2,FALSE)</f>
        <v>1.4650851294814829E-4</v>
      </c>
      <c r="AR2" s="5">
        <f>_xlfn.POISSON.DIST(0,K2,FALSE) * _xlfn.POISSON.DIST(5,L2,FALSE)</f>
        <v>1.5598945171432801E-5</v>
      </c>
      <c r="AS2" s="5">
        <f>_xlfn.POISSON.DIST(1,K2,FALSE) * _xlfn.POISSON.DIST(5,L2,FALSE)</f>
        <v>4.0656305293387194E-5</v>
      </c>
      <c r="AT2" s="5">
        <f>_xlfn.POISSON.DIST(2,K2,FALSE) * _xlfn.POISSON.DIST(5,L2,FALSE)</f>
        <v>5.29822735429641E-5</v>
      </c>
      <c r="AU2" s="5">
        <f>_xlfn.POISSON.DIST(3,K2,FALSE) * _xlfn.POISSON.DIST(5,L2,FALSE)</f>
        <v>4.6030110041144604E-5</v>
      </c>
      <c r="AV2" s="5">
        <f>_xlfn.POISSON.DIST(4,K2,FALSE) * _xlfn.POISSON.DIST(5,L2,FALSE)</f>
        <v>2.9992640302823241E-5</v>
      </c>
      <c r="AW2" s="5">
        <f>_xlfn.POISSON.DIST(6,K2,FALSE) * _xlfn.POISSON.DIST(6,L2,FALSE)</f>
        <v>6.0393759439272434E-7</v>
      </c>
      <c r="AX2" s="5">
        <f>_xlfn.POISSON.DIST(6,K2,FALSE) * _xlfn.POISSON.DIST(0,L2,FALSE)</f>
        <v>1.8845925261762229E-2</v>
      </c>
      <c r="AY2" s="5">
        <f>_xlfn.POISSON.DIST(6,K2,FALSE) * _xlfn.POISSON.DIST(1,L2,FALSE)</f>
        <v>1.0055460876397004E-2</v>
      </c>
      <c r="AZ2" s="5">
        <f>_xlfn.POISSON.DIST(6,K2,FALSE) * _xlfn.POISSON.DIST(2,L2,FALSE)</f>
        <v>2.6826035875750906E-3</v>
      </c>
      <c r="BA2" s="5">
        <f>_xlfn.POISSON.DIST(6,K2,FALSE) * _xlfn.POISSON.DIST(3,L2,FALSE)</f>
        <v>4.7711136575633489E-4</v>
      </c>
      <c r="BB2" s="5">
        <f>_xlfn.POISSON.DIST(6,K2,FALSE) * _xlfn.POISSON.DIST(4,L2,FALSE)</f>
        <v>6.3642068582608788E-5</v>
      </c>
      <c r="BC2" s="5">
        <f>_xlfn.POISSON.DIST(6,K2,FALSE) * _xlfn.POISSON.DIST(5,L2,FALSE)</f>
        <v>6.7913920047622823E-6</v>
      </c>
      <c r="BD2" s="5">
        <f>_xlfn.POISSON.DIST(0,K2,FALSE) * _xlfn.POISSON.DIST(6,L2,FALSE)</f>
        <v>1.387166197341142E-6</v>
      </c>
      <c r="BE2" s="5">
        <f>_xlfn.POISSON.DIST(1,K2,FALSE) * _xlfn.POISSON.DIST(6,L2,FALSE)</f>
        <v>3.6154401334169345E-6</v>
      </c>
      <c r="BF2" s="5">
        <f>_xlfn.POISSON.DIST(2,K2,FALSE) * _xlfn.POISSON.DIST(6,L2,FALSE)</f>
        <v>4.7115505637956539E-6</v>
      </c>
      <c r="BG2" s="5">
        <f>_xlfn.POISSON.DIST(3,K2,FALSE) * _xlfn.POISSON.DIST(6,L2,FALSE)</f>
        <v>4.09331605485116E-6</v>
      </c>
      <c r="BH2" s="5">
        <f>_xlfn.POISSON.DIST(4,K2,FALSE) * _xlfn.POISSON.DIST(6,L2,FALSE)</f>
        <v>2.6671532170829784E-6</v>
      </c>
      <c r="BI2" s="5">
        <f>_xlfn.POISSON.DIST(5,K2,FALSE) * _xlfn.POISSON.DIST(6,L2,FALSE)</f>
        <v>1.3903067709546307E-6</v>
      </c>
      <c r="BJ2" s="8">
        <f>SUM(N2,Q2,T2,W2,X2,Y2,AD2,AE2,AF2,AG2,AM2,AN2,AO2,AP2,AQ2,AX2,AY2,AZ2,BA2,BB2,BC2)</f>
        <v>0.80003376496948098</v>
      </c>
      <c r="BK2" s="8">
        <f>SUM(M2,P2,S2,V2,AC2,AL2,AY2)</f>
        <v>0.13799702857444998</v>
      </c>
      <c r="BL2" s="8">
        <f>SUM(O2,R2,U2,AA2,AB2,AH2,AI2,AJ2,AK2,AR2,AS2,AT2,AU2,AV2,BD2,BE2,BF2,BG2,BH2,BI2)</f>
        <v>5.3553410833283369E-2</v>
      </c>
      <c r="BM2" s="8">
        <f>SUM(S2:BI2)</f>
        <v>0.59003993941258159</v>
      </c>
      <c r="BN2" s="8">
        <f>SUM(M2:R2)</f>
        <v>0.39258527085187234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1.21311475409836</v>
      </c>
      <c r="F3">
        <f>VLOOKUP(B3,home!$B$2:$E$405,3,FALSE)</f>
        <v>1.47</v>
      </c>
      <c r="G3">
        <f>VLOOKUP(C3,away!$B$2:$E$405,4,FALSE)</f>
        <v>0.96</v>
      </c>
      <c r="H3">
        <f>VLOOKUP(A3,away!$A$2:$E$405,3,FALSE)</f>
        <v>1.02341920374707</v>
      </c>
      <c r="I3">
        <f>VLOOKUP(C3,away!$B$2:$E$405,3,FALSE)</f>
        <v>0.6</v>
      </c>
      <c r="J3">
        <f>VLOOKUP(B3,home!$B$2:$E$405,4,FALSE)</f>
        <v>1.1399999999999999</v>
      </c>
      <c r="K3" s="3">
        <f t="shared" ref="K3:K8" si="0">E3*F3*G3</f>
        <v>1.7119475409836056</v>
      </c>
      <c r="L3" s="3">
        <f t="shared" ref="L3:L8" si="1">H3*I3*J3</f>
        <v>0.70001873536299586</v>
      </c>
      <c r="M3" s="5">
        <f>_xlfn.POISSON.DIST(0,K3,FALSE) * _xlfn.POISSON.DIST(0,L3,FALSE)</f>
        <v>8.9638866393087824E-2</v>
      </c>
      <c r="N3" s="5">
        <f>_xlfn.POISSON.DIST(1,K3,FALSE) * _xlfn.POISSON.DIST(0,L3,FALSE)</f>
        <v>0.15345703689820461</v>
      </c>
      <c r="O3" s="5">
        <f>_xlfn.POISSON.DIST(0,K3,FALSE) * _xlfn.POISSON.DIST(1,L3,FALSE)</f>
        <v>6.274888589186188E-2</v>
      </c>
      <c r="P3" s="5">
        <f>_xlfn.POISSON.DIST(1,K3,FALSE) * _xlfn.POISSON.DIST(1,L3,FALSE)</f>
        <v>0.10742280090203379</v>
      </c>
      <c r="Q3" s="5">
        <f>_xlfn.POISSON.DIST(2,K3,FALSE) * _xlfn.POISSON.DIST(0,L3,FALSE)</f>
        <v>0.13135519848225596</v>
      </c>
      <c r="R3" s="5">
        <f>_xlfn.POISSON.DIST(0,K3,FALSE) * _xlfn.POISSON.DIST(2,L3,FALSE)</f>
        <v>2.1962697873729044E-2</v>
      </c>
      <c r="S3" s="5">
        <f>_xlfn.POISSON.DIST(2,K3,FALSE) * _xlfn.POISSON.DIST(2,L3,FALSE)</f>
        <v>3.2183746342333924E-2</v>
      </c>
      <c r="T3" s="5">
        <f>_xlfn.POISSON.DIST(2,K3,FALSE) * _xlfn.POISSON.DIST(1,L3,FALSE)</f>
        <v>9.195109992490412E-2</v>
      </c>
      <c r="U3" s="5">
        <f>_xlfn.POISSON.DIST(1,K3,FALSE) * _xlfn.POISSON.DIST(2,L3,FALSE)</f>
        <v>3.759898661829629E-2</v>
      </c>
      <c r="V3" s="5">
        <f>_xlfn.POISSON.DIST(3,K3,FALSE) * _xlfn.POISSON.DIST(3,L3,FALSE)</f>
        <v>4.2854280052696857E-3</v>
      </c>
      <c r="W3" s="5">
        <f>_xlfn.POISSON.DIST(3,K3,FALSE) * _xlfn.POISSON.DIST(0,L3,FALSE)</f>
        <v>7.4957736345703838E-2</v>
      </c>
      <c r="X3" s="5">
        <f>_xlfn.POISSON.DIST(3,K3,FALSE) * _xlfn.POISSON.DIST(1,L3,FALSE)</f>
        <v>5.2471819802392468E-2</v>
      </c>
      <c r="Y3" s="5">
        <f>_xlfn.POISSON.DIST(3,K3,FALSE) * _xlfn.POISSON.DIST(2,L3,FALSE)</f>
        <v>1.8365628470132889E-2</v>
      </c>
      <c r="Z3" s="5">
        <f>_xlfn.POISSON.DIST(0,K3,FALSE) * _xlfn.POISSON.DIST(3,L3,FALSE)</f>
        <v>5.1247666635757874E-3</v>
      </c>
      <c r="AA3" s="5">
        <f>_xlfn.POISSON.DIST(1,K3,FALSE) * _xlfn.POISSON.DIST(3,L3,FALSE)</f>
        <v>8.7733316878233249E-3</v>
      </c>
      <c r="AB3" s="5">
        <f>_xlfn.POISSON.DIST(2,K3,FALSE) * _xlfn.POISSON.DIST(3,L3,FALSE)</f>
        <v>7.5097418046013451E-3</v>
      </c>
      <c r="AC3" s="5">
        <f>_xlfn.POISSON.DIST(4,K3,FALSE) * _xlfn.POISSON.DIST(4,L3,FALSE)</f>
        <v>3.2097731285119185E-4</v>
      </c>
      <c r="AD3" s="5">
        <f>_xlfn.POISSON.DIST(4,K3,FALSE) * _xlfn.POISSON.DIST(0,L3,FALSE)</f>
        <v>3.2080928103681287E-2</v>
      </c>
      <c r="AE3" s="5">
        <f>_xlfn.POISSON.DIST(4,K3,FALSE) * _xlfn.POISSON.DIST(1,L3,FALSE)</f>
        <v>2.2457250720410167E-2</v>
      </c>
      <c r="AF3" s="5">
        <f>_xlfn.POISSON.DIST(4,K3,FALSE) * _xlfn.POISSON.DIST(2,L3,FALSE)</f>
        <v>7.8602481245156272E-3</v>
      </c>
      <c r="AG3" s="5">
        <f>_xlfn.POISSON.DIST(4,K3,FALSE) * _xlfn.POISSON.DIST(3,L3,FALSE)</f>
        <v>1.8341069839209296E-3</v>
      </c>
      <c r="AH3" s="5">
        <f>_xlfn.POISSON.DIST(0,K3,FALSE) * _xlfn.POISSON.DIST(4,L3,FALSE)</f>
        <v>8.9685816971669041E-4</v>
      </c>
      <c r="AI3" s="5">
        <f>_xlfn.POISSON.DIST(1,K3,FALSE) * _xlfn.POISSON.DIST(4,L3,FALSE)</f>
        <v>1.5353741382575449E-3</v>
      </c>
      <c r="AJ3" s="5">
        <f>_xlfn.POISSON.DIST(2,K3,FALSE) * _xlfn.POISSON.DIST(4,L3,FALSE)</f>
        <v>1.3142399902399138E-3</v>
      </c>
      <c r="AK3" s="5">
        <f>_xlfn.POISSON.DIST(3,K3,FALSE) * _xlfn.POISSON.DIST(4,L3,FALSE)</f>
        <v>7.4996997318451265E-4</v>
      </c>
      <c r="AL3" s="5">
        <f>_xlfn.POISSON.DIST(5,K3,FALSE) * _xlfn.POISSON.DIST(5,L3,FALSE)</f>
        <v>1.5386308801041356E-5</v>
      </c>
      <c r="AM3" s="5">
        <f>_xlfn.POISSON.DIST(5,K3,FALSE) * _xlfn.POISSON.DIST(0,L3,FALSE)</f>
        <v>1.0984173195913809E-2</v>
      </c>
      <c r="AN3" s="5">
        <f>_xlfn.POISSON.DIST(5,K3,FALSE) * _xlfn.POISSON.DIST(1,L3,FALSE)</f>
        <v>7.6891270296117007E-3</v>
      </c>
      <c r="AO3" s="5">
        <f>_xlfn.POISSON.DIST(5,K3,FALSE) * _xlfn.POISSON.DIST(2,L3,FALSE)</f>
        <v>2.691266489657106E-3</v>
      </c>
      <c r="AP3" s="5">
        <f>_xlfn.POISSON.DIST(5,K3,FALSE) * _xlfn.POISSON.DIST(3,L3,FALSE)</f>
        <v>6.2797898820485883E-4</v>
      </c>
      <c r="AQ3" s="5">
        <f>_xlfn.POISSON.DIST(5,K3,FALSE) * _xlfn.POISSON.DIST(4,L3,FALSE)</f>
        <v>1.0989926428942471E-4</v>
      </c>
      <c r="AR3" s="5">
        <f>_xlfn.POISSON.DIST(0,K3,FALSE) * _xlfn.POISSON.DIST(5,L3,FALSE)</f>
        <v>1.2556350435300983E-4</v>
      </c>
      <c r="AS3" s="5">
        <f>_xlfn.POISSON.DIST(1,K3,FALSE) * _xlfn.POISSON.DIST(5,L3,FALSE)</f>
        <v>2.1495813251441937E-4</v>
      </c>
      <c r="AT3" s="5">
        <f>_xlfn.POISSON.DIST(2,K3,FALSE) * _xlfn.POISSON.DIST(5,L3,FALSE)</f>
        <v>1.8399852318624419E-4</v>
      </c>
      <c r="AU3" s="5">
        <f>_xlfn.POISSON.DIST(3,K3,FALSE) * _xlfn.POISSON.DIST(5,L3,FALSE)</f>
        <v>1.0499860643776856E-4</v>
      </c>
      <c r="AV3" s="5">
        <f>_xlfn.POISSON.DIST(4,K3,FALSE) * _xlfn.POISSON.DIST(5,L3,FALSE)</f>
        <v>4.4938026524460826E-5</v>
      </c>
      <c r="AW3" s="5">
        <f>_xlfn.POISSON.DIST(6,K3,FALSE) * _xlfn.POISSON.DIST(6,L3,FALSE)</f>
        <v>5.1219113782115586E-7</v>
      </c>
      <c r="AX3" s="5">
        <f>_xlfn.POISSON.DIST(6,K3,FALSE) * _xlfn.POISSON.DIST(0,L3,FALSE)</f>
        <v>3.1340547154137736E-3</v>
      </c>
      <c r="AY3" s="5">
        <f>_xlfn.POISSON.DIST(6,K3,FALSE) * _xlfn.POISSON.DIST(1,L3,FALSE)</f>
        <v>2.1938970184423832E-3</v>
      </c>
      <c r="AZ3" s="5">
        <f>_xlfn.POISSON.DIST(6,K3,FALSE) * _xlfn.POISSON.DIST(2,L3,FALSE)</f>
        <v>7.6788450818334223E-4</v>
      </c>
      <c r="BA3" s="5">
        <f>_xlfn.POISSON.DIST(6,K3,FALSE) * _xlfn.POISSON.DIST(3,L3,FALSE)</f>
        <v>1.7917784744111309E-4</v>
      </c>
      <c r="BB3" s="5">
        <f>_xlfn.POISSON.DIST(6,K3,FALSE) * _xlfn.POISSON.DIST(4,L3,FALSE)</f>
        <v>3.135696254269794E-5</v>
      </c>
      <c r="BC3" s="5">
        <f>_xlfn.POISSON.DIST(6,K3,FALSE) * _xlfn.POISSON.DIST(5,L3,FALSE)</f>
        <v>4.3900922527928508E-6</v>
      </c>
      <c r="BD3" s="5">
        <f>_xlfn.POISSON.DIST(0,K3,FALSE) * _xlfn.POISSON.DIST(6,L3,FALSE)</f>
        <v>1.4649467587489983E-5</v>
      </c>
      <c r="BE3" s="5">
        <f>_xlfn.POISSON.DIST(1,K3,FALSE) * _xlfn.POISSON.DIST(6,L3,FALSE)</f>
        <v>2.5079120013122502E-5</v>
      </c>
      <c r="BF3" s="5">
        <f>_xlfn.POISSON.DIST(2,K3,FALSE) * _xlfn.POISSON.DIST(6,L3,FALSE)</f>
        <v>2.1467068918248905E-5</v>
      </c>
      <c r="BG3" s="5">
        <f>_xlfn.POISSON.DIST(3,K3,FALSE) * _xlfn.POISSON.DIST(6,L3,FALSE)</f>
        <v>1.2250165282240602E-5</v>
      </c>
      <c r="BH3" s="5">
        <f>_xlfn.POISSON.DIST(4,K3,FALSE) * _xlfn.POISSON.DIST(6,L3,FALSE)</f>
        <v>5.2429100828936343E-6</v>
      </c>
      <c r="BI3" s="5">
        <f>_xlfn.POISSON.DIST(5,K3,FALSE) * _xlfn.POISSON.DIST(6,L3,FALSE)</f>
        <v>1.7951174048015826E-6</v>
      </c>
      <c r="BJ3" s="8">
        <f>SUM(N3,Q3,T3,W3,X3,Y3,AD3,AE3,AF3,AG3,AM3,AN3,AO3,AP3,AQ3,AX3,AY3,AZ3,BA3,BB3,BC3)</f>
        <v>0.61520425996807493</v>
      </c>
      <c r="BK3" s="8">
        <f>SUM(M3,P3,S3,V3,AC3,AL3,AY3)</f>
        <v>0.23606110228281985</v>
      </c>
      <c r="BL3" s="8">
        <f>SUM(O3,R3,U3,AA3,AB3,AH3,AI3,AJ3,AK3,AR3,AS3,AT3,AU3,AV3,BD3,BE3,BF3,BG3,BH3,BI3)</f>
        <v>0.14384502679001529</v>
      </c>
      <c r="BM3" s="8">
        <f>SUM(S3:BI3)</f>
        <v>0.4314562844360082</v>
      </c>
      <c r="BN3" s="8">
        <f>SUM(M3:R3)</f>
        <v>0.56658548644117313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1.21311475409836</v>
      </c>
      <c r="F4">
        <f>VLOOKUP(B4,home!$B$2:$E$405,3,FALSE)</f>
        <v>0.87</v>
      </c>
      <c r="G4">
        <f>VLOOKUP(C4,away!$B$2:$E$405,4,FALSE)</f>
        <v>0.92</v>
      </c>
      <c r="H4">
        <f>VLOOKUP(A4,away!$A$2:$E$405,3,FALSE)</f>
        <v>1.02341920374707</v>
      </c>
      <c r="I4">
        <f>VLOOKUP(C4,away!$B$2:$E$405,3,FALSE)</f>
        <v>0.96</v>
      </c>
      <c r="J4">
        <f>VLOOKUP(B4,home!$B$2:$E$405,4,FALSE)</f>
        <v>1.03</v>
      </c>
      <c r="K4" s="3">
        <f t="shared" si="0"/>
        <v>0.97097704918032746</v>
      </c>
      <c r="L4" s="3">
        <f t="shared" si="1"/>
        <v>1.0119569086651028</v>
      </c>
      <c r="M4" s="5">
        <f t="shared" ref="M4:M8" si="2">_xlfn.POISSON.DIST(0,K4,FALSE) * _xlfn.POISSON.DIST(0,L4,FALSE)</f>
        <v>0.13766474166561973</v>
      </c>
      <c r="N4" s="5">
        <f t="shared" ref="N4:N8" si="3">_xlfn.POISSON.DIST(1,K4,FALSE) * _xlfn.POISSON.DIST(0,L4,FALSE)</f>
        <v>0.13366930463865551</v>
      </c>
      <c r="O4" s="5">
        <f t="shared" ref="O4:O8" si="4">_xlfn.POISSON.DIST(0,K4,FALSE) * _xlfn.POISSON.DIST(1,L4,FALSE)</f>
        <v>0.1393107864081205</v>
      </c>
      <c r="P4" s="5">
        <f t="shared" ref="P4:P8" si="5">_xlfn.POISSON.DIST(1,K4,FALSE) * _xlfn.POISSON.DIST(1,L4,FALSE)</f>
        <v>0.1352675763055477</v>
      </c>
      <c r="Q4" s="5">
        <f t="shared" ref="Q4:Q8" si="6">_xlfn.POISSON.DIST(2,K4,FALSE) * _xlfn.POISSON.DIST(0,L4,FALSE)</f>
        <v>6.4894913492013984E-2</v>
      </c>
      <c r="R4" s="5">
        <f t="shared" ref="R4:R8" si="7">_xlfn.POISSON.DIST(0,K4,FALSE) * _xlfn.POISSON.DIST(2,L4,FALSE)</f>
        <v>7.0488256378633027E-2</v>
      </c>
      <c r="S4" s="5">
        <f t="shared" ref="S4:S8" si="8">_xlfn.POISSON.DIST(2,K4,FALSE) * _xlfn.POISSON.DIST(2,L4,FALSE)</f>
        <v>3.3228038236581256E-2</v>
      </c>
      <c r="T4" s="5">
        <f t="shared" ref="T4:T8" si="9">_xlfn.POISSON.DIST(2,K4,FALSE) * _xlfn.POISSON.DIST(1,L4,FALSE)</f>
        <v>6.567085604546774E-2</v>
      </c>
      <c r="U4" s="5">
        <f t="shared" ref="U4:U8" si="10">_xlfn.POISSON.DIST(1,K4,FALSE) * _xlfn.POISSON.DIST(2,L4,FALSE)</f>
        <v>6.844247918039148E-2</v>
      </c>
      <c r="V4" s="5">
        <f t="shared" ref="V4:V8" si="11">_xlfn.POISSON.DIST(3,K4,FALSE) * _xlfn.POISSON.DIST(3,L4,FALSE)</f>
        <v>3.6277151314360358E-3</v>
      </c>
      <c r="W4" s="5">
        <f t="shared" ref="W4:W8" si="12">_xlfn.POISSON.DIST(3,K4,FALSE) * _xlfn.POISSON.DIST(0,L4,FALSE)</f>
        <v>2.1003823869762791E-2</v>
      </c>
      <c r="X4" s="5">
        <f t="shared" ref="X4:X8" si="13">_xlfn.POISSON.DIST(3,K4,FALSE) * _xlfn.POISSON.DIST(1,L4,FALSE)</f>
        <v>2.1254964673391448E-2</v>
      </c>
      <c r="Y4" s="5">
        <f t="shared" ref="Y4:Y8" si="14">_xlfn.POISSON.DIST(3,K4,FALSE) * _xlfn.POISSON.DIST(2,L4,FALSE)</f>
        <v>1.0754554172335588E-2</v>
      </c>
      <c r="Z4" s="5">
        <f t="shared" ref="Z4:Z8" si="15">_xlfn.POISSON.DIST(0,K4,FALSE) * _xlfn.POISSON.DIST(3,L4,FALSE)</f>
        <v>2.3777026007371568E-2</v>
      </c>
      <c r="AA4" s="5">
        <f t="shared" ref="AA4:AA8" si="16">_xlfn.POISSON.DIST(1,K4,FALSE) * _xlfn.POISSON.DIST(3,L4,FALSE)</f>
        <v>2.3086946550921542E-2</v>
      </c>
      <c r="AB4" s="5">
        <f t="shared" ref="AB4:AB8" si="17">_xlfn.POISSON.DIST(2,K4,FALSE) * _xlfn.POISSON.DIST(3,L4,FALSE)</f>
        <v>1.1208447618298869E-2</v>
      </c>
      <c r="AC4" s="5">
        <f t="shared" ref="AC4:AC8" si="18">_xlfn.POISSON.DIST(4,K4,FALSE) * _xlfn.POISSON.DIST(4,L4,FALSE)</f>
        <v>2.2278409281633073E-4</v>
      </c>
      <c r="AD4" s="5">
        <f t="shared" ref="AD4:AD8" si="19">_xlfn.POISSON.DIST(4,K4,FALSE) * _xlfn.POISSON.DIST(0,L4,FALSE)</f>
        <v>5.098557730641399E-3</v>
      </c>
      <c r="AE4" s="5">
        <f t="shared" ref="AE4:AE8" si="20">_xlfn.POISSON.DIST(4,K4,FALSE) * _xlfn.POISSON.DIST(1,L4,FALSE)</f>
        <v>5.1595207197504319E-3</v>
      </c>
      <c r="AF4" s="5">
        <f t="shared" ref="AF4:AF8" si="21">_xlfn.POISSON.DIST(4,K4,FALSE) * _xlfn.POISSON.DIST(2,L4,FALSE)</f>
        <v>2.6106063188760967E-3</v>
      </c>
      <c r="AG4" s="5">
        <f t="shared" ref="AG4:AG8" si="22">_xlfn.POISSON.DIST(4,K4,FALSE) * _xlfn.POISSON.DIST(3,L4,FALSE)</f>
        <v>8.8060703339714621E-4</v>
      </c>
      <c r="AH4" s="5">
        <f t="shared" ref="AH4:AH8" si="23">_xlfn.POISSON.DIST(0,K4,FALSE) * _xlfn.POISSON.DIST(4,L4,FALSE)</f>
        <v>6.0153314339173695E-3</v>
      </c>
      <c r="AI4" s="5">
        <f t="shared" ref="AI4:AI8" si="24">_xlfn.POISSON.DIST(1,K4,FALSE) * _xlfn.POISSON.DIST(4,L4,FALSE)</f>
        <v>5.8407487655467542E-3</v>
      </c>
      <c r="AJ4" s="5">
        <f t="shared" ref="AJ4:AJ8" si="25">_xlfn.POISSON.DIST(2,K4,FALSE) * _xlfn.POISSON.DIST(4,L4,FALSE)</f>
        <v>2.8356165006871137E-3</v>
      </c>
      <c r="AK4" s="5">
        <f t="shared" ref="AK4:AK8" si="26">_xlfn.POISSON.DIST(3,K4,FALSE) * _xlfn.POISSON.DIST(4,L4,FALSE)</f>
        <v>9.1777284748140674E-4</v>
      </c>
      <c r="AL4" s="5">
        <f t="shared" ref="AL4:AL8" si="27">_xlfn.POISSON.DIST(5,K4,FALSE) * _xlfn.POISSON.DIST(5,L4,FALSE)</f>
        <v>8.7561895399165282E-6</v>
      </c>
      <c r="AM4" s="5">
        <f t="shared" ref="AM4:AM8" si="28">_xlfn.POISSON.DIST(5,K4,FALSE) * _xlfn.POISSON.DIST(0,L4,FALSE)</f>
        <v>9.9011650807474686E-4</v>
      </c>
      <c r="AN4" s="5">
        <f t="shared" ref="AN4:AN8" si="29">_xlfn.POISSON.DIST(5,K4,FALSE) * _xlfn.POISSON.DIST(1,L4,FALSE)</f>
        <v>1.0019552407296069E-3</v>
      </c>
      <c r="AO4" s="5">
        <f t="shared" ref="AO4:AO8" si="30">_xlfn.POISSON.DIST(5,K4,FALSE) * _xlfn.POISSON.DIST(2,L4,FALSE)</f>
        <v>5.0696776401476604E-4</v>
      </c>
      <c r="AP4" s="5">
        <f t="shared" ref="AP4:AP8" si="31">_xlfn.POISSON.DIST(5,K4,FALSE) * _xlfn.POISSON.DIST(3,L4,FALSE)</f>
        <v>1.7100984375508068E-4</v>
      </c>
      <c r="AQ4" s="5">
        <f t="shared" ref="AQ4:AQ8" si="32">_xlfn.POISSON.DIST(5,K4,FALSE) * _xlfn.POISSON.DIST(4,L4,FALSE)</f>
        <v>4.3263648209423409E-5</v>
      </c>
      <c r="AR4" s="5">
        <f t="shared" ref="AR4:AR8" si="33">_xlfn.POISSON.DIST(0,K4,FALSE) * _xlfn.POISSON.DIST(5,L4,FALSE)</f>
        <v>1.2174512404926087E-3</v>
      </c>
      <c r="AS4" s="5">
        <f t="shared" ref="AS4:AS8" si="34">_xlfn.POISSON.DIST(1,K4,FALSE) * _xlfn.POISSON.DIST(5,L4,FALSE)</f>
        <v>1.1821172130144421E-3</v>
      </c>
      <c r="AT4" s="5">
        <f t="shared" ref="AT4:AT8" si="35">_xlfn.POISSON.DIST(2,K4,FALSE) * _xlfn.POISSON.DIST(5,L4,FALSE)</f>
        <v>5.7390434163901783E-4</v>
      </c>
      <c r="AU4" s="5">
        <f t="shared" ref="AU4:AU8" si="36">_xlfn.POISSON.DIST(3,K4,FALSE) * _xlfn.POISSON.DIST(5,L4,FALSE)</f>
        <v>1.8574931471881072E-4</v>
      </c>
      <c r="AV4" s="5">
        <f t="shared" ref="AV4:AV8" si="37">_xlfn.POISSON.DIST(4,K4,FALSE) * _xlfn.POISSON.DIST(5,L4,FALSE)</f>
        <v>4.5089580373234688E-5</v>
      </c>
      <c r="AW4" s="5">
        <f t="shared" ref="AW4:AW8" si="38">_xlfn.POISSON.DIST(6,K4,FALSE) * _xlfn.POISSON.DIST(6,L4,FALSE)</f>
        <v>2.3899215070652708E-7</v>
      </c>
      <c r="AX4" s="5">
        <f t="shared" ref="AX4:AX8" si="39">_xlfn.POISSON.DIST(6,K4,FALSE) * _xlfn.POISSON.DIST(0,L4,FALSE)</f>
        <v>1.6023006755919121E-4</v>
      </c>
      <c r="AY4" s="5">
        <f t="shared" ref="AY4:AY8" si="40">_xlfn.POISSON.DIST(6,K4,FALSE) * _xlfn.POISSON.DIST(1,L4,FALSE)</f>
        <v>1.6214592384239968E-4</v>
      </c>
      <c r="AZ4" s="5">
        <f t="shared" ref="AZ4:AZ8" si="41">_xlfn.POISSON.DIST(6,K4,FALSE) * _xlfn.POISSON.DIST(2,L4,FALSE)</f>
        <v>8.2042343922100988E-5</v>
      </c>
      <c r="BA4" s="5">
        <f t="shared" ref="BA4:BA8" si="42">_xlfn.POISSON.DIST(6,K4,FALSE) * _xlfn.POISSON.DIST(3,L4,FALSE)</f>
        <v>2.7674438911682836E-5</v>
      </c>
      <c r="BB4" s="5">
        <f t="shared" ref="BB4:BB8" si="43">_xlfn.POISSON.DIST(6,K4,FALSE) * _xlfn.POISSON.DIST(4,L4,FALSE)</f>
        <v>7.0013349125269475E-6</v>
      </c>
      <c r="BC4" s="5">
        <f t="shared" ref="BC4:BC8" si="44">_xlfn.POISSON.DIST(6,K4,FALSE) * _xlfn.POISSON.DIST(5,L4,FALSE)</f>
        <v>1.417009846921966E-6</v>
      </c>
      <c r="BD4" s="5">
        <f t="shared" ref="BD4:BD8" si="45">_xlfn.POISSON.DIST(0,K4,FALSE) * _xlfn.POISSON.DIST(6,L4,FALSE)</f>
        <v>2.0533469896323237E-4</v>
      </c>
      <c r="BE4" s="5">
        <f t="shared" ref="BE4:BE8" si="46">_xlfn.POISSON.DIST(1,K4,FALSE) * _xlfn.POISSON.DIST(6,L4,FALSE)</f>
        <v>1.9937528009365019E-4</v>
      </c>
      <c r="BF4" s="5">
        <f t="shared" ref="BF4:BF8" si="47">_xlfn.POISSON.DIST(2,K4,FALSE) * _xlfn.POISSON.DIST(6,L4,FALSE)</f>
        <v>9.6794410572416867E-5</v>
      </c>
      <c r="BG4" s="5">
        <f t="shared" ref="BG4:BG8" si="48">_xlfn.POISSON.DIST(3,K4,FALSE) * _xlfn.POISSON.DIST(6,L4,FALSE)</f>
        <v>3.1328383718251478E-5</v>
      </c>
      <c r="BH4" s="5">
        <f t="shared" ref="BH4:BH8" si="49">_xlfn.POISSON.DIST(4,K4,FALSE) * _xlfn.POISSON.DIST(6,L4,FALSE)</f>
        <v>7.6047853945842077E-6</v>
      </c>
      <c r="BI4" s="5">
        <f t="shared" ref="BI4:BI8" si="50">_xlfn.POISSON.DIST(5,K4,FALSE) * _xlfn.POISSON.DIST(6,L4,FALSE)</f>
        <v>1.4768144164166055E-6</v>
      </c>
      <c r="BJ4" s="8">
        <f t="shared" ref="BJ4:BJ8" si="51">SUM(N4,Q4,T4,W4,X4,Y4,AD4,AE4,AF4,AG4,AM4,AN4,AO4,AP4,AQ4,AX4,AY4,AZ4,BA4,BB4,BC4)</f>
        <v>0.33415153281807053</v>
      </c>
      <c r="BK4" s="8">
        <f t="shared" ref="BK4:BK8" si="52">SUM(M4,P4,S4,V4,AC4,AL4,AY4)</f>
        <v>0.31018175754538346</v>
      </c>
      <c r="BL4" s="8">
        <f t="shared" ref="BL4:BL8" si="53">SUM(O4,R4,U4,AA4,AB4,AH4,AI4,AJ4,AK4,AR4,AS4,AT4,AU4,AV4,BD4,BE4,BF4,BG4,BH4,BI4)</f>
        <v>0.33189261174739471</v>
      </c>
      <c r="BM4" s="8">
        <f t="shared" ref="BM4:BM8" si="54">SUM(S4:BI4)</f>
        <v>0.31854544229793808</v>
      </c>
      <c r="BN4" s="8">
        <f t="shared" ref="BN4:BN8" si="55">SUM(M4:R4)</f>
        <v>0.68129557888859049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1.21311475409836</v>
      </c>
      <c r="F5">
        <f>VLOOKUP(B5,home!$B$2:$E$405,3,FALSE)</f>
        <v>1.1399999999999999</v>
      </c>
      <c r="G5">
        <f>VLOOKUP(C5,away!$B$2:$E$405,4,FALSE)</f>
        <v>0.69</v>
      </c>
      <c r="H5">
        <f>VLOOKUP(A5,away!$A$2:$E$405,3,FALSE)</f>
        <v>1.02341920374707</v>
      </c>
      <c r="I5">
        <f>VLOOKUP(C5,away!$B$2:$E$405,3,FALSE)</f>
        <v>0.64</v>
      </c>
      <c r="J5">
        <f>VLOOKUP(B5,home!$B$2:$E$405,4,FALSE)</f>
        <v>0.98</v>
      </c>
      <c r="K5" s="3">
        <f t="shared" si="0"/>
        <v>0.95423606557376983</v>
      </c>
      <c r="L5" s="3">
        <f t="shared" si="1"/>
        <v>0.64188852459016232</v>
      </c>
      <c r="M5" s="5">
        <f t="shared" si="2"/>
        <v>0.20268046782864321</v>
      </c>
      <c r="N5" s="5">
        <f t="shared" si="3"/>
        <v>0.19340501218945552</v>
      </c>
      <c r="O5" s="5">
        <f t="shared" si="4"/>
        <v>0.13009826645777164</v>
      </c>
      <c r="P5" s="5">
        <f t="shared" si="5"/>
        <v>0.12414445792263197</v>
      </c>
      <c r="Q5" s="5">
        <f t="shared" si="6"/>
        <v>9.2277018946956502E-2</v>
      </c>
      <c r="R5" s="5">
        <f t="shared" si="7"/>
        <v>4.1754292154158414E-2</v>
      </c>
      <c r="S5" s="5">
        <f t="shared" si="8"/>
        <v>1.9010029182898527E-2</v>
      </c>
      <c r="T5" s="5">
        <f t="shared" si="9"/>
        <v>5.923155954544037E-2</v>
      </c>
      <c r="U5" s="5">
        <f t="shared" si="10"/>
        <v>3.984345146600185E-2</v>
      </c>
      <c r="V5" s="5">
        <f t="shared" si="11"/>
        <v>1.2937659368119901E-3</v>
      </c>
      <c r="W5" s="5">
        <f t="shared" si="12"/>
        <v>2.9351353167606665E-2</v>
      </c>
      <c r="X5" s="5">
        <f t="shared" si="13"/>
        <v>1.8840296779479831E-2</v>
      </c>
      <c r="Y5" s="5">
        <f t="shared" si="14"/>
        <v>6.0466851513105461E-3</v>
      </c>
      <c r="Z5" s="5">
        <f t="shared" si="15"/>
        <v>8.9338669953797807E-3</v>
      </c>
      <c r="AA5" s="5">
        <f t="shared" si="16"/>
        <v>8.525018092030559E-3</v>
      </c>
      <c r="AB5" s="5">
        <f t="shared" si="17"/>
        <v>4.0674398615422229E-3</v>
      </c>
      <c r="AC5" s="5">
        <f t="shared" si="18"/>
        <v>4.9528043027832007E-5</v>
      </c>
      <c r="AD5" s="5">
        <f t="shared" si="19"/>
        <v>7.0020299414807969E-3</v>
      </c>
      <c r="AE5" s="5">
        <f t="shared" si="20"/>
        <v>4.49452266827325E-3</v>
      </c>
      <c r="AF5" s="5">
        <f t="shared" si="21"/>
        <v>1.4424912621374777E-3</v>
      </c>
      <c r="AG5" s="5">
        <f t="shared" si="22"/>
        <v>3.0863952932920897E-4</v>
      </c>
      <c r="AH5" s="5">
        <f t="shared" si="23"/>
        <v>1.4336366761372682E-3</v>
      </c>
      <c r="AI5" s="5">
        <f t="shared" si="24"/>
        <v>1.3680278212994837E-3</v>
      </c>
      <c r="AJ5" s="5">
        <f t="shared" si="25"/>
        <v>6.5271074289613776E-4</v>
      </c>
      <c r="AK5" s="5">
        <f t="shared" si="26"/>
        <v>2.0761337708631431E-4</v>
      </c>
      <c r="AL5" s="5">
        <f t="shared" si="27"/>
        <v>1.2134631658453399E-6</v>
      </c>
      <c r="AM5" s="5">
        <f t="shared" si="28"/>
        <v>1.3363179004776745E-3</v>
      </c>
      <c r="AN5" s="5">
        <f t="shared" si="29"/>
        <v>8.5776712552103785E-4</v>
      </c>
      <c r="AO5" s="5">
        <f t="shared" si="30"/>
        <v>2.7529543732132173E-4</v>
      </c>
      <c r="AP5" s="5">
        <f t="shared" si="31"/>
        <v>5.8902994029528922E-5</v>
      </c>
      <c r="AQ5" s="5">
        <f t="shared" si="32"/>
        <v>9.4522889828893627E-6</v>
      </c>
      <c r="AR5" s="5">
        <f t="shared" si="33"/>
        <v>1.8404698616881912E-4</v>
      </c>
      <c r="AS5" s="5">
        <f t="shared" si="34"/>
        <v>1.75624271962444E-4</v>
      </c>
      <c r="AT5" s="5">
        <f t="shared" si="35"/>
        <v>8.3793507148350132E-5</v>
      </c>
      <c r="AU5" s="5">
        <f t="shared" si="36"/>
        <v>2.6652928860623066E-5</v>
      </c>
      <c r="AV5" s="5">
        <f t="shared" si="37"/>
        <v>6.3582964929946328E-6</v>
      </c>
      <c r="AW5" s="5">
        <f t="shared" si="38"/>
        <v>2.0646171744952629E-8</v>
      </c>
      <c r="AX5" s="5">
        <f t="shared" si="39"/>
        <v>2.1252712261793597E-4</v>
      </c>
      <c r="AY5" s="5">
        <f t="shared" si="40"/>
        <v>1.3641872117261945E-4</v>
      </c>
      <c r="AZ5" s="5">
        <f t="shared" si="41"/>
        <v>4.3782805829984706E-5</v>
      </c>
      <c r="BA5" s="5">
        <f t="shared" si="42"/>
        <v>9.3678935455421505E-6</v>
      </c>
      <c r="BB5" s="5">
        <f t="shared" si="43"/>
        <v>1.5032858416164385E-6</v>
      </c>
      <c r="BC5" s="5">
        <f t="shared" si="44"/>
        <v>1.9298838618249124E-7</v>
      </c>
      <c r="BD5" s="5">
        <f t="shared" si="45"/>
        <v>1.9689608067861553E-5</v>
      </c>
      <c r="BE5" s="5">
        <f t="shared" si="46"/>
        <v>1.8788534135365766E-5</v>
      </c>
      <c r="BF5" s="5">
        <f t="shared" si="47"/>
        <v>8.9643484456149478E-6</v>
      </c>
      <c r="BG5" s="5">
        <f t="shared" si="48"/>
        <v>2.8513681970586495E-6</v>
      </c>
      <c r="BH5" s="5">
        <f t="shared" si="49"/>
        <v>6.8021959246585477E-7</v>
      </c>
      <c r="BI5" s="5">
        <f t="shared" si="50"/>
        <v>1.2981801352816213E-7</v>
      </c>
      <c r="BJ5" s="8">
        <f t="shared" si="51"/>
        <v>0.41534113774519654</v>
      </c>
      <c r="BK5" s="8">
        <f t="shared" si="52"/>
        <v>0.34731588109835193</v>
      </c>
      <c r="BL5" s="8">
        <f t="shared" si="53"/>
        <v>0.22847803653600898</v>
      </c>
      <c r="BM5" s="8">
        <f t="shared" si="54"/>
        <v>0.21557300880031913</v>
      </c>
      <c r="BN5" s="8">
        <f t="shared" si="55"/>
        <v>0.78435951549961724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1.21311475409836</v>
      </c>
      <c r="F6">
        <f>VLOOKUP(B6,home!$B$2:$E$405,3,FALSE)</f>
        <v>0.78</v>
      </c>
      <c r="G6">
        <f>VLOOKUP(C6,away!$B$2:$E$405,4,FALSE)</f>
        <v>1.33</v>
      </c>
      <c r="H6">
        <f>VLOOKUP(A6,away!$A$2:$E$405,3,FALSE)</f>
        <v>1.02341920374707</v>
      </c>
      <c r="I6">
        <f>VLOOKUP(C6,away!$B$2:$E$405,3,FALSE)</f>
        <v>1.1000000000000001</v>
      </c>
      <c r="J6">
        <f>VLOOKUP(B6,home!$B$2:$E$405,4,FALSE)</f>
        <v>0.87</v>
      </c>
      <c r="K6" s="3">
        <f t="shared" si="0"/>
        <v>1.2584852459016387</v>
      </c>
      <c r="L6" s="3">
        <f t="shared" si="1"/>
        <v>0.97941217798594604</v>
      </c>
      <c r="M6" s="5">
        <f t="shared" si="2"/>
        <v>0.10668257696981345</v>
      </c>
      <c r="N6" s="5">
        <f t="shared" si="3"/>
        <v>0.13425844911127616</v>
      </c>
      <c r="O6" s="5">
        <f t="shared" si="4"/>
        <v>0.10448621506315832</v>
      </c>
      <c r="P6" s="5">
        <f t="shared" si="5"/>
        <v>0.13149436005709028</v>
      </c>
      <c r="Q6" s="5">
        <f t="shared" si="6"/>
        <v>8.4481138672088535E-2</v>
      </c>
      <c r="R6" s="5">
        <f t="shared" si="7"/>
        <v>5.1167535732257921E-2</v>
      </c>
      <c r="S6" s="5">
        <f t="shared" si="8"/>
        <v>4.0519190710298095E-2</v>
      </c>
      <c r="T6" s="5">
        <f t="shared" si="9"/>
        <v>8.2741856025562971E-2</v>
      </c>
      <c r="U6" s="5">
        <f t="shared" si="10"/>
        <v>6.4393588788191486E-2</v>
      </c>
      <c r="V6" s="5">
        <f t="shared" si="11"/>
        <v>5.5492192131694372E-3</v>
      </c>
      <c r="W6" s="5">
        <f t="shared" si="12"/>
        <v>3.5439422191931247E-2</v>
      </c>
      <c r="X6" s="5">
        <f t="shared" si="13"/>
        <v>3.4709801675562854E-2</v>
      </c>
      <c r="Y6" s="5">
        <f t="shared" si="14"/>
        <v>1.6997601228261622E-2</v>
      </c>
      <c r="Z6" s="5">
        <f t="shared" si="15"/>
        <v>1.6704702537901486E-2</v>
      </c>
      <c r="AA6" s="5">
        <f t="shared" si="16"/>
        <v>2.1022621681124676E-2</v>
      </c>
      <c r="AB6" s="5">
        <f t="shared" si="17"/>
        <v>1.3228329607933657E-2</v>
      </c>
      <c r="AC6" s="5">
        <f t="shared" si="18"/>
        <v>4.274895734958531E-4</v>
      </c>
      <c r="AD6" s="5">
        <f t="shared" si="19"/>
        <v>1.1149997487956146E-2</v>
      </c>
      <c r="AE6" s="5">
        <f t="shared" si="20"/>
        <v>1.0920443324216956E-2</v>
      </c>
      <c r="AF6" s="5">
        <f t="shared" si="21"/>
        <v>5.3478075903717059E-3</v>
      </c>
      <c r="AG6" s="5">
        <f t="shared" si="22"/>
        <v>1.7459026265119091E-3</v>
      </c>
      <c r="AH6" s="5">
        <f t="shared" si="23"/>
        <v>4.0901972738133629E-3</v>
      </c>
      <c r="AI6" s="5">
        <f t="shared" si="24"/>
        <v>5.1474529219212219E-3</v>
      </c>
      <c r="AJ6" s="5">
        <f t="shared" si="25"/>
        <v>3.2389967781055696E-3</v>
      </c>
      <c r="AK6" s="5">
        <f t="shared" si="26"/>
        <v>1.3587432189229337E-3</v>
      </c>
      <c r="AL6" s="5">
        <f t="shared" si="27"/>
        <v>2.1076531705386669E-5</v>
      </c>
      <c r="AM6" s="5">
        <f t="shared" si="28"/>
        <v>2.8064214660866275E-3</v>
      </c>
      <c r="AN6" s="5">
        <f t="shared" si="29"/>
        <v>2.7486433604464156E-3</v>
      </c>
      <c r="AO6" s="5">
        <f t="shared" si="30"/>
        <v>1.3460273900807167E-3</v>
      </c>
      <c r="AP6" s="5">
        <f t="shared" si="31"/>
        <v>4.3943853924923115E-4</v>
      </c>
      <c r="AQ6" s="5">
        <f t="shared" si="32"/>
        <v>1.0759786420426302E-4</v>
      </c>
      <c r="AR6" s="5">
        <f t="shared" si="33"/>
        <v>8.0119780406754521E-4</v>
      </c>
      <c r="AS6" s="5">
        <f t="shared" si="34"/>
        <v>1.0082956154677976E-3</v>
      </c>
      <c r="AT6" s="5">
        <f t="shared" si="35"/>
        <v>6.3446257778676778E-4</v>
      </c>
      <c r="AU6" s="5">
        <f t="shared" si="36"/>
        <v>2.6615393107378923E-4</v>
      </c>
      <c r="AV6" s="5">
        <f t="shared" si="37"/>
        <v>8.3737698848771361E-5</v>
      </c>
      <c r="AW6" s="5">
        <f t="shared" si="38"/>
        <v>7.2162284485596339E-7</v>
      </c>
      <c r="AX6" s="5">
        <f t="shared" si="39"/>
        <v>5.886400014752781E-4</v>
      </c>
      <c r="AY6" s="5">
        <f t="shared" si="40"/>
        <v>5.7652118589455266E-4</v>
      </c>
      <c r="AZ6" s="5">
        <f t="shared" si="41"/>
        <v>2.8232593516601211E-4</v>
      </c>
      <c r="BA6" s="5">
        <f t="shared" si="42"/>
        <v>9.2171153020954315E-5</v>
      </c>
      <c r="BB6" s="5">
        <f t="shared" si="43"/>
        <v>2.2568387431932193E-5</v>
      </c>
      <c r="BC6" s="5">
        <f t="shared" si="44"/>
        <v>4.4207506976678739E-6</v>
      </c>
      <c r="BD6" s="5">
        <f t="shared" si="45"/>
        <v>1.3078381437989188E-4</v>
      </c>
      <c r="BE6" s="5">
        <f t="shared" si="46"/>
        <v>1.6458950079983249E-4</v>
      </c>
      <c r="BF6" s="5">
        <f t="shared" si="47"/>
        <v>1.035667291934526E-4</v>
      </c>
      <c r="BG6" s="5">
        <f t="shared" si="48"/>
        <v>4.3445733552083525E-5</v>
      </c>
      <c r="BH6" s="5">
        <f t="shared" si="49"/>
        <v>1.3668953668167726E-5</v>
      </c>
      <c r="BI6" s="5">
        <f t="shared" si="50"/>
        <v>3.440435303660432E-6</v>
      </c>
      <c r="BJ6" s="8">
        <f t="shared" si="51"/>
        <v>0.42680719596749378</v>
      </c>
      <c r="BK6" s="8">
        <f t="shared" si="52"/>
        <v>0.28527043424146709</v>
      </c>
      <c r="BL6" s="8">
        <f t="shared" si="53"/>
        <v>0.27138702385957081</v>
      </c>
      <c r="BM6" s="8">
        <f t="shared" si="54"/>
        <v>0.38702328143769871</v>
      </c>
      <c r="BN6" s="8">
        <f t="shared" si="55"/>
        <v>0.61257027560568467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1.21311475409836</v>
      </c>
      <c r="F7">
        <f>VLOOKUP(B7,home!$B$2:$E$405,3,FALSE)</f>
        <v>0.73</v>
      </c>
      <c r="G7">
        <f>VLOOKUP(C7,away!$B$2:$E$405,4,FALSE)</f>
        <v>0.96</v>
      </c>
      <c r="H7">
        <f>VLOOKUP(A7,away!$A$2:$E$405,3,FALSE)</f>
        <v>1.02341920374707</v>
      </c>
      <c r="I7">
        <f>VLOOKUP(C7,away!$B$2:$E$405,3,FALSE)</f>
        <v>0.37</v>
      </c>
      <c r="J7">
        <f>VLOOKUP(B7,home!$B$2:$E$405,4,FALSE)</f>
        <v>0.87</v>
      </c>
      <c r="K7" s="3">
        <f t="shared" si="0"/>
        <v>0.85015081967213058</v>
      </c>
      <c r="L7" s="3">
        <f t="shared" si="1"/>
        <v>0.32943864168618181</v>
      </c>
      <c r="M7" s="5">
        <f t="shared" si="2"/>
        <v>0.30740491429532291</v>
      </c>
      <c r="N7" s="5">
        <f t="shared" si="3"/>
        <v>0.2613405398594098</v>
      </c>
      <c r="O7" s="5">
        <f t="shared" si="4"/>
        <v>0.10127105741310831</v>
      </c>
      <c r="P7" s="5">
        <f t="shared" si="5"/>
        <v>8.6095672468817441E-2</v>
      </c>
      <c r="Q7" s="5">
        <f t="shared" si="6"/>
        <v>0.11108943708751716</v>
      </c>
      <c r="R7" s="5">
        <f t="shared" si="7"/>
        <v>1.668129979814887E-2</v>
      </c>
      <c r="S7" s="5">
        <f t="shared" si="8"/>
        <v>6.0282582297438115E-3</v>
      </c>
      <c r="T7" s="5">
        <f t="shared" si="9"/>
        <v>3.6597153259794207E-2</v>
      </c>
      <c r="U7" s="5">
        <f t="shared" si="10"/>
        <v>1.4181620696592808E-2</v>
      </c>
      <c r="V7" s="5">
        <f t="shared" si="11"/>
        <v>1.875943935000439E-4</v>
      </c>
      <c r="W7" s="5">
        <f t="shared" si="12"/>
        <v>3.1480925332289439E-2</v>
      </c>
      <c r="X7" s="5">
        <f t="shared" si="13"/>
        <v>1.0371033280493545E-2</v>
      </c>
      <c r="Y7" s="5">
        <f t="shared" si="14"/>
        <v>1.70830955840399E-3</v>
      </c>
      <c r="Z7" s="5">
        <f t="shared" si="15"/>
        <v>1.831821582354048E-3</v>
      </c>
      <c r="AA7" s="5">
        <f t="shared" si="16"/>
        <v>1.5573246197313933E-3</v>
      </c>
      <c r="AB7" s="5">
        <f t="shared" si="17"/>
        <v>6.6198040098011635E-4</v>
      </c>
      <c r="AC7" s="5">
        <f t="shared" si="18"/>
        <v>3.2837522898727042E-6</v>
      </c>
      <c r="AD7" s="5">
        <f t="shared" si="19"/>
        <v>6.6908836188207506E-3</v>
      </c>
      <c r="AE7" s="5">
        <f t="shared" si="20"/>
        <v>2.2042356110646331E-3</v>
      </c>
      <c r="AF7" s="5">
        <f t="shared" si="21"/>
        <v>3.6308019283272185E-4</v>
      </c>
      <c r="AG7" s="5">
        <f t="shared" si="22"/>
        <v>3.9870881849989634E-5</v>
      </c>
      <c r="AH7" s="5">
        <f t="shared" si="23"/>
        <v>1.5086820347553738E-4</v>
      </c>
      <c r="AI7" s="5">
        <f t="shared" si="24"/>
        <v>1.2826072684718988E-4</v>
      </c>
      <c r="AJ7" s="5">
        <f t="shared" si="25"/>
        <v>5.4520481030440848E-5</v>
      </c>
      <c r="AK7" s="5">
        <f t="shared" si="26"/>
        <v>1.5450210545649382E-5</v>
      </c>
      <c r="AL7" s="5">
        <f t="shared" si="27"/>
        <v>3.6787552634373899E-8</v>
      </c>
      <c r="AM7" s="5">
        <f t="shared" si="28"/>
        <v>1.1376520385742587E-3</v>
      </c>
      <c r="AN7" s="5">
        <f t="shared" si="29"/>
        <v>3.7478654229941956E-4</v>
      </c>
      <c r="AO7" s="5">
        <f t="shared" si="30"/>
        <v>6.1734584708690756E-5</v>
      </c>
      <c r="AP7" s="5">
        <f t="shared" si="31"/>
        <v>6.7792525771638728E-6</v>
      </c>
      <c r="AQ7" s="5">
        <f t="shared" si="32"/>
        <v>5.5833694016710316E-7</v>
      </c>
      <c r="AR7" s="5">
        <f t="shared" si="33"/>
        <v>9.9403632053231083E-6</v>
      </c>
      <c r="AS7" s="5">
        <f t="shared" si="34"/>
        <v>8.4508079268441283E-6</v>
      </c>
      <c r="AT7" s="5">
        <f t="shared" si="35"/>
        <v>3.5922306429491361E-6</v>
      </c>
      <c r="AU7" s="5">
        <f t="shared" si="36"/>
        <v>1.0179792751848511E-6</v>
      </c>
      <c r="AV7" s="5">
        <f t="shared" si="37"/>
        <v>2.1635897880191061E-7</v>
      </c>
      <c r="AW7" s="5">
        <f t="shared" si="38"/>
        <v>2.861995273670282E-10</v>
      </c>
      <c r="AX7" s="5">
        <f t="shared" si="39"/>
        <v>1.6119596884926269E-4</v>
      </c>
      <c r="AY7" s="5">
        <f t="shared" si="40"/>
        <v>5.3104181022989179E-5</v>
      </c>
      <c r="AZ7" s="5">
        <f t="shared" si="41"/>
        <v>8.7472846320353342E-6</v>
      </c>
      <c r="BA7" s="5">
        <f t="shared" si="42"/>
        <v>9.6056452254004471E-7</v>
      </c>
      <c r="BB7" s="5">
        <f t="shared" si="43"/>
        <v>7.9111767889381977E-8</v>
      </c>
      <c r="BC7" s="5">
        <f t="shared" si="44"/>
        <v>5.2124946709741003E-9</v>
      </c>
      <c r="BD7" s="5">
        <f t="shared" si="45"/>
        <v>5.4578995870482429E-7</v>
      </c>
      <c r="BE7" s="5">
        <f t="shared" si="46"/>
        <v>4.6400378076172474E-7</v>
      </c>
      <c r="BF7" s="5">
        <f t="shared" si="47"/>
        <v>1.9723659727277389E-7</v>
      </c>
      <c r="BG7" s="5">
        <f t="shared" si="48"/>
        <v>5.5893618280263556E-8</v>
      </c>
      <c r="BH7" s="5">
        <f t="shared" si="49"/>
        <v>1.1879501348851809E-8</v>
      </c>
      <c r="BI7" s="5">
        <f t="shared" si="50"/>
        <v>2.0198735618045099E-9</v>
      </c>
      <c r="BJ7" s="8">
        <f t="shared" si="51"/>
        <v>0.46369107176086538</v>
      </c>
      <c r="BK7" s="8">
        <f t="shared" si="52"/>
        <v>0.39977286410824964</v>
      </c>
      <c r="BL7" s="8">
        <f t="shared" si="53"/>
        <v>0.13472687711381937</v>
      </c>
      <c r="BM7" s="8">
        <f t="shared" si="54"/>
        <v>0.11608660974814045</v>
      </c>
      <c r="BN7" s="8">
        <f t="shared" si="55"/>
        <v>0.88388292092232457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1.21311475409836</v>
      </c>
      <c r="F8">
        <f>VLOOKUP(B8,home!$B$2:$E$405,3,FALSE)</f>
        <v>1.28</v>
      </c>
      <c r="G8">
        <f>VLOOKUP(C8,away!$B$2:$E$405,4,FALSE)</f>
        <v>0.92</v>
      </c>
      <c r="H8">
        <f>VLOOKUP(A8,away!$A$2:$E$405,3,FALSE)</f>
        <v>1.02341920374707</v>
      </c>
      <c r="I8">
        <f>VLOOKUP(C8,away!$B$2:$E$405,3,FALSE)</f>
        <v>1.1000000000000001</v>
      </c>
      <c r="J8">
        <f>VLOOKUP(B8,home!$B$2:$E$405,4,FALSE)</f>
        <v>1.0900000000000001</v>
      </c>
      <c r="K8" s="3">
        <f t="shared" si="0"/>
        <v>1.4285639344262289</v>
      </c>
      <c r="L8" s="3">
        <f t="shared" si="1"/>
        <v>1.2270796252927372</v>
      </c>
      <c r="M8" s="5">
        <f t="shared" si="2"/>
        <v>7.0253611719054782E-2</v>
      </c>
      <c r="N8" s="5">
        <f t="shared" si="3"/>
        <v>0.10036177596502553</v>
      </c>
      <c r="O8" s="5">
        <f t="shared" si="4"/>
        <v>8.6206775543679184E-2</v>
      </c>
      <c r="P8" s="5">
        <f t="shared" si="5"/>
        <v>0.12315189044487714</v>
      </c>
      <c r="Q8" s="5">
        <f t="shared" si="6"/>
        <v>7.1686606769300304E-2</v>
      </c>
      <c r="R8" s="5">
        <f t="shared" si="7"/>
        <v>5.289128891591649E-2</v>
      </c>
      <c r="S8" s="5">
        <f t="shared" si="8"/>
        <v>5.3970136726911769E-2</v>
      </c>
      <c r="T8" s="5">
        <f t="shared" si="9"/>
        <v>8.7965174572980809E-2</v>
      </c>
      <c r="U8" s="5">
        <f t="shared" si="10"/>
        <v>7.5558587790596057E-2</v>
      </c>
      <c r="V8" s="5">
        <f t="shared" si="11"/>
        <v>1.0511953609298998E-2</v>
      </c>
      <c r="W8" s="5">
        <f t="shared" si="12"/>
        <v>3.4136300337339186E-2</v>
      </c>
      <c r="X8" s="5">
        <f t="shared" si="13"/>
        <v>4.18879586268225E-2</v>
      </c>
      <c r="Y8" s="5">
        <f t="shared" si="14"/>
        <v>2.5699930288039522E-2</v>
      </c>
      <c r="Z8" s="5">
        <f t="shared" si="15"/>
        <v>2.1633940994730896E-2</v>
      </c>
      <c r="AA8" s="5">
        <f t="shared" si="16"/>
        <v>3.0905467864577651E-2</v>
      </c>
      <c r="AB8" s="5">
        <f t="shared" si="17"/>
        <v>2.2075218383952221E-2</v>
      </c>
      <c r="AC8" s="5">
        <f t="shared" si="18"/>
        <v>1.1516907525970107E-3</v>
      </c>
      <c r="AD8" s="5">
        <f t="shared" si="19"/>
        <v>1.2191471879166173E-2</v>
      </c>
      <c r="AE8" s="5">
        <f t="shared" si="20"/>
        <v>1.4959906745254168E-2</v>
      </c>
      <c r="AF8" s="5">
        <f t="shared" si="21"/>
        <v>9.1784983816903913E-3</v>
      </c>
      <c r="AG8" s="5">
        <f t="shared" si="22"/>
        <v>3.754249451651545E-3</v>
      </c>
      <c r="AH8" s="5">
        <f t="shared" si="23"/>
        <v>6.6366420523548946E-3</v>
      </c>
      <c r="AI8" s="5">
        <f t="shared" si="24"/>
        <v>9.4808674816906705E-3</v>
      </c>
      <c r="AJ8" s="5">
        <f t="shared" si="25"/>
        <v>6.7720126757088595E-3</v>
      </c>
      <c r="AK8" s="5">
        <f t="shared" si="26"/>
        <v>3.224751023998313E-3</v>
      </c>
      <c r="AL8" s="5">
        <f t="shared" si="27"/>
        <v>8.0754791060363854E-5</v>
      </c>
      <c r="AM8" s="5">
        <f t="shared" si="28"/>
        <v>3.48325940682967E-3</v>
      </c>
      <c r="AN8" s="5">
        <f t="shared" si="29"/>
        <v>4.2742366477299528E-3</v>
      </c>
      <c r="AO8" s="5">
        <f t="shared" si="30"/>
        <v>2.6224143520544784E-3</v>
      </c>
      <c r="AP8" s="5">
        <f t="shared" si="31"/>
        <v>1.0726370734937681E-3</v>
      </c>
      <c r="AQ8" s="5">
        <f t="shared" si="32"/>
        <v>3.2905277455445788E-4</v>
      </c>
      <c r="AR8" s="5">
        <f t="shared" si="33"/>
        <v>1.6287376485611318E-3</v>
      </c>
      <c r="AS8" s="5">
        <f t="shared" si="34"/>
        <v>2.3267558633766148E-3</v>
      </c>
      <c r="AT8" s="5">
        <f t="shared" si="35"/>
        <v>1.6619597553172972E-3</v>
      </c>
      <c r="AU8" s="5">
        <f t="shared" si="36"/>
        <v>7.914052556380433E-4</v>
      </c>
      <c r="AV8" s="5">
        <f t="shared" si="37"/>
        <v>2.8264325142996979E-4</v>
      </c>
      <c r="AW8" s="5">
        <f t="shared" si="38"/>
        <v>3.9322237668701564E-6</v>
      </c>
      <c r="AX8" s="5">
        <f t="shared" si="39"/>
        <v>8.2934312714129355E-4</v>
      </c>
      <c r="AY8" s="5">
        <f t="shared" si="40"/>
        <v>1.0176700536916453E-3</v>
      </c>
      <c r="AZ8" s="5">
        <f t="shared" si="41"/>
        <v>6.2438109407779213E-4</v>
      </c>
      <c r="BA8" s="5">
        <f t="shared" si="42"/>
        <v>2.5538843965361538E-4</v>
      </c>
      <c r="BB8" s="5">
        <f t="shared" si="43"/>
        <v>7.8345487708563811E-5</v>
      </c>
      <c r="BC8" s="5">
        <f t="shared" si="44"/>
        <v>1.9227230340160225E-5</v>
      </c>
      <c r="BD8" s="5">
        <f t="shared" si="45"/>
        <v>3.3309846391609428E-4</v>
      </c>
      <c r="BE8" s="5">
        <f t="shared" si="46"/>
        <v>4.7585245216330888E-4</v>
      </c>
      <c r="BF8" s="5">
        <f t="shared" si="47"/>
        <v>3.3989282563439273E-4</v>
      </c>
      <c r="BG8" s="5">
        <f t="shared" si="48"/>
        <v>1.618528774238387E-4</v>
      </c>
      <c r="BH8" s="5">
        <f t="shared" si="49"/>
        <v>5.7804295842701327E-5</v>
      </c>
      <c r="BI8" s="5">
        <f t="shared" si="50"/>
        <v>1.6515426459157413E-5</v>
      </c>
      <c r="BJ8" s="8">
        <f t="shared" si="51"/>
        <v>0.41642782870454548</v>
      </c>
      <c r="BK8" s="8">
        <f t="shared" si="52"/>
        <v>0.2601377080974917</v>
      </c>
      <c r="BL8" s="8">
        <f t="shared" si="53"/>
        <v>0.30182812984823681</v>
      </c>
      <c r="BM8" s="8">
        <f t="shared" si="54"/>
        <v>0.4944619204572267</v>
      </c>
      <c r="BN8" s="8">
        <f t="shared" si="55"/>
        <v>0.50455194935785341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>
        <f>VLOOKUP(A9,home!$A$2:$E$405,3,FALSE)</f>
        <v>1.33004926108374</v>
      </c>
      <c r="F9">
        <f>VLOOKUP(B9,home!$B$2:$E$405,3,FALSE)</f>
        <v>1.04</v>
      </c>
      <c r="G9">
        <f>VLOOKUP(C9,away!$B$2:$E$405,4,FALSE)</f>
        <v>1.17</v>
      </c>
      <c r="H9">
        <f>VLOOKUP(A9,away!$A$2:$E$405,3,FALSE)</f>
        <v>1.26600985221675</v>
      </c>
      <c r="I9">
        <f>VLOOKUP(C9,away!$B$2:$E$405,3,FALSE)</f>
        <v>0.96</v>
      </c>
      <c r="J9">
        <f>VLOOKUP(B9,home!$B$2:$E$405,4,FALSE)</f>
        <v>1.1399999999999999</v>
      </c>
      <c r="K9" s="3">
        <f t="shared" ref="K9:K17" si="56">E9*F9*G9</f>
        <v>1.6184039408866948</v>
      </c>
      <c r="L9" s="3">
        <f t="shared" ref="L9:L17" si="57">H9*I9*J9</f>
        <v>1.3855211822660112</v>
      </c>
      <c r="M9" s="5">
        <f t="shared" ref="M9:M19" si="58">_xlfn.POISSON.DIST(0,K9,FALSE) * _xlfn.POISSON.DIST(0,L9,FALSE)</f>
        <v>4.9592031016324971E-2</v>
      </c>
      <c r="N9" s="5">
        <f t="shared" ref="N9:N19" si="59">_xlfn.POISSON.DIST(1,K9,FALSE) * _xlfn.POISSON.DIST(0,L9,FALSE)</f>
        <v>8.0259938433395545E-2</v>
      </c>
      <c r="O9" s="5">
        <f t="shared" ref="O9:O19" si="60">_xlfn.POISSON.DIST(0,K9,FALSE) * _xlfn.POISSON.DIST(1,L9,FALSE)</f>
        <v>6.8710809444711279E-2</v>
      </c>
      <c r="P9" s="5">
        <f t="shared" ref="P9:P19" si="61">_xlfn.POISSON.DIST(1,K9,FALSE) * _xlfn.POISSON.DIST(1,L9,FALSE)</f>
        <v>0.11120184478683547</v>
      </c>
      <c r="Q9" s="5">
        <f t="shared" ref="Q9:Q19" si="62">_xlfn.POISSON.DIST(2,K9,FALSE) * _xlfn.POISSON.DIST(0,L9,FALSE)</f>
        <v>6.4946500327965423E-2</v>
      </c>
      <c r="R9" s="5">
        <f t="shared" ref="R9:R19" si="63">_xlfn.POISSON.DIST(0,K9,FALSE) * _xlfn.POISSON.DIST(2,L9,FALSE)</f>
        <v>4.7600140968145493E-2</v>
      </c>
      <c r="S9" s="5">
        <f t="shared" ref="S9:S19" si="64">_xlfn.POISSON.DIST(2,K9,FALSE) * _xlfn.POISSON.DIST(2,L9,FALSE)</f>
        <v>6.2337889931977121E-2</v>
      </c>
      <c r="T9" s="5">
        <f t="shared" ref="T9:T19" si="65">_xlfn.POISSON.DIST(2,K9,FALSE) * _xlfn.POISSON.DIST(1,L9,FALSE)</f>
        <v>8.9984751918442546E-2</v>
      </c>
      <c r="U9" s="5">
        <f t="shared" ref="U9:U19" si="66">_xlfn.POISSON.DIST(1,K9,FALSE) * _xlfn.POISSON.DIST(2,L9,FALSE)</f>
        <v>7.7036255729608885E-2</v>
      </c>
      <c r="V9" s="5">
        <f t="shared" ref="V9:V19" si="67">_xlfn.POISSON.DIST(3,K9,FALSE) * _xlfn.POISSON.DIST(3,L9,FALSE)</f>
        <v>1.5531367122432792E-2</v>
      </c>
      <c r="W9" s="5">
        <f t="shared" ref="W9:W19" si="68">_xlfn.POISSON.DIST(3,K9,FALSE) * _xlfn.POISSON.DIST(0,L9,FALSE)</f>
        <v>3.5036557359192748E-2</v>
      </c>
      <c r="X9" s="5">
        <f t="shared" ref="X9:X19" si="69">_xlfn.POISSON.DIST(3,K9,FALSE) * _xlfn.POISSON.DIST(1,L9,FALSE)</f>
        <v>4.8543892374839658E-2</v>
      </c>
      <c r="Y9" s="5">
        <f t="shared" ref="Y9:Y19" si="70">_xlfn.POISSON.DIST(3,K9,FALSE) * _xlfn.POISSON.DIST(2,L9,FALSE)</f>
        <v>3.3629295577490927E-2</v>
      </c>
      <c r="Z9" s="5">
        <f t="shared" ref="Z9:Z19" si="71">_xlfn.POISSON.DIST(0,K9,FALSE) * _xlfn.POISSON.DIST(3,L9,FALSE)</f>
        <v>2.1983667863404582E-2</v>
      </c>
      <c r="AA9" s="5">
        <f t="shared" ref="AA9:AA19" si="72">_xlfn.POISSON.DIST(1,K9,FALSE) * _xlfn.POISSON.DIST(3,L9,FALSE)</f>
        <v>3.5578454705278165E-2</v>
      </c>
      <c r="AB9" s="5">
        <f t="shared" ref="AB9:AB19" si="73">_xlfn.POISSON.DIST(2,K9,FALSE) * _xlfn.POISSON.DIST(3,L9,FALSE)</f>
        <v>2.8790155652840474E-2</v>
      </c>
      <c r="AC9" s="5">
        <f t="shared" ref="AC9:AC19" si="74">_xlfn.POISSON.DIST(4,K9,FALSE) * _xlfn.POISSON.DIST(4,L9,FALSE)</f>
        <v>2.1766560078820781E-3</v>
      </c>
      <c r="AD9" s="5">
        <f t="shared" ref="AD9:AD19" si="75">_xlfn.POISSON.DIST(4,K9,FALSE) * _xlfn.POISSON.DIST(0,L9,FALSE)</f>
        <v>1.4175825626305066E-2</v>
      </c>
      <c r="AE9" s="5">
        <f t="shared" ref="AE9:AE19" si="76">_xlfn.POISSON.DIST(4,K9,FALSE) * _xlfn.POISSON.DIST(1,L9,FALSE)</f>
        <v>1.9640906681355017E-2</v>
      </c>
      <c r="AF9" s="5">
        <f t="shared" ref="AF9:AF19" si="77">_xlfn.POISSON.DIST(4,K9,FALSE) * _xlfn.POISSON.DIST(2,L9,FALSE)</f>
        <v>1.3606446122963703E-2</v>
      </c>
      <c r="AG9" s="5">
        <f t="shared" ref="AG9:AG19" si="78">_xlfn.POISSON.DIST(4,K9,FALSE) * _xlfn.POISSON.DIST(3,L9,FALSE)</f>
        <v>6.2840064395758184E-3</v>
      </c>
      <c r="AH9" s="5">
        <f t="shared" ref="AH9:AH19" si="79">_xlfn.POISSON.DIST(0,K9,FALSE) * _xlfn.POISSON.DIST(4,L9,FALSE)</f>
        <v>7.6147093721619053E-3</v>
      </c>
      <c r="AI9" s="5">
        <f t="shared" ref="AI9:AI19" si="80">_xlfn.POISSON.DIST(1,K9,FALSE) * _xlfn.POISSON.DIST(4,L9,FALSE)</f>
        <v>1.2323675656613678E-2</v>
      </c>
      <c r="AJ9" s="5">
        <f t="shared" ref="AJ9:AJ19" si="81">_xlfn.POISSON.DIST(2,K9,FALSE) * _xlfn.POISSON.DIST(4,L9,FALSE)</f>
        <v>9.9723426244365011E-3</v>
      </c>
      <c r="AK9" s="5">
        <f t="shared" ref="AK9:AK19" si="82">_xlfn.POISSON.DIST(3,K9,FALSE) * _xlfn.POISSON.DIST(4,L9,FALSE)</f>
        <v>5.3797595344201327E-3</v>
      </c>
      <c r="AL9" s="5">
        <f t="shared" ref="AL9:AL19" si="83">_xlfn.POISSON.DIST(5,K9,FALSE) * _xlfn.POISSON.DIST(5,L9,FALSE)</f>
        <v>1.9523149875685258E-4</v>
      </c>
      <c r="AM9" s="5">
        <f t="shared" ref="AM9:AM19" si="84">_xlfn.POISSON.DIST(5,K9,FALSE) * _xlfn.POISSON.DIST(0,L9,FALSE)</f>
        <v>4.5884424117869456E-3</v>
      </c>
      <c r="AN9" s="5">
        <f t="shared" ref="AN9:AN19" si="85">_xlfn.POISSON.DIST(5,K9,FALSE) * _xlfn.POISSON.DIST(1,L9,FALSE)</f>
        <v>6.3573841551385572E-3</v>
      </c>
      <c r="AO9" s="5">
        <f t="shared" ref="AO9:AO19" si="86">_xlfn.POISSON.DIST(5,K9,FALSE) * _xlfn.POISSON.DIST(2,L9,FALSE)</f>
        <v>4.404145205373391E-3</v>
      </c>
      <c r="AP9" s="5">
        <f t="shared" ref="AP9:AP19" si="87">_xlfn.POISSON.DIST(5,K9,FALSE) * _xlfn.POISSON.DIST(3,L9,FALSE)</f>
        <v>2.0340121572733753E-3</v>
      </c>
      <c r="AQ9" s="5">
        <f t="shared" ref="AQ9:AQ19" si="88">_xlfn.POISSON.DIST(5,K9,FALSE) * _xlfn.POISSON.DIST(4,L9,FALSE)</f>
        <v>7.045417322222114E-4</v>
      </c>
      <c r="AR9" s="5">
        <f t="shared" ref="AR9:AR19" si="89">_xlfn.POISSON.DIST(0,K9,FALSE) * _xlfn.POISSON.DIST(5,L9,FALSE)</f>
        <v>2.11006822638597E-3</v>
      </c>
      <c r="AS9" s="5">
        <f t="shared" ref="AS9:AS19" si="90">_xlfn.POISSON.DIST(1,K9,FALSE) * _xlfn.POISSON.DIST(5,L9,FALSE)</f>
        <v>3.4149427331228526E-3</v>
      </c>
      <c r="AT9" s="5">
        <f t="shared" ref="AT9:AT19" si="91">_xlfn.POISSON.DIST(2,K9,FALSE) * _xlfn.POISSON.DIST(5,L9,FALSE)</f>
        <v>2.7633783885942028E-3</v>
      </c>
      <c r="AU9" s="5">
        <f t="shared" ref="AU9:AU19" si="92">_xlfn.POISSON.DIST(3,K9,FALSE) * _xlfn.POISSON.DIST(5,L9,FALSE)</f>
        <v>1.490754158087327E-3</v>
      </c>
      <c r="AV9" s="5">
        <f t="shared" ref="AV9:AV19" si="93">_xlfn.POISSON.DIST(4,K9,FALSE) * _xlfn.POISSON.DIST(5,L9,FALSE)</f>
        <v>6.0316060108543917E-4</v>
      </c>
      <c r="AW9" s="5">
        <f t="shared" ref="AW9:AW19" si="94">_xlfn.POISSON.DIST(6,K9,FALSE) * _xlfn.POISSON.DIST(6,L9,FALSE)</f>
        <v>1.2160389469246535E-5</v>
      </c>
      <c r="AX9" s="5">
        <f t="shared" ref="AX9:AX19" si="95">_xlfn.POISSON.DIST(6,K9,FALSE) * _xlfn.POISSON.DIST(0,L9,FALSE)</f>
        <v>1.2376588802946072E-3</v>
      </c>
      <c r="AY9" s="5">
        <f t="shared" ref="AY9:AY19" si="96">_xlfn.POISSON.DIST(6,K9,FALSE) * _xlfn.POISSON.DIST(1,L9,FALSE)</f>
        <v>1.7148025950678119E-3</v>
      </c>
      <c r="AZ9" s="5">
        <f t="shared" ref="AZ9:AZ19" si="97">_xlfn.POISSON.DIST(6,K9,FALSE) * _xlfn.POISSON.DIST(2,L9,FALSE)</f>
        <v>1.1879476594355896E-3</v>
      </c>
      <c r="BA9" s="5">
        <f t="shared" ref="BA9:BA19" si="98">_xlfn.POISSON.DIST(6,K9,FALSE) * _xlfn.POISSON.DIST(3,L9,FALSE)</f>
        <v>5.4864221519044642E-4</v>
      </c>
      <c r="BB9" s="5">
        <f t="shared" ref="BB9:BB19" si="99">_xlfn.POISSON.DIST(6,K9,FALSE) * _xlfn.POISSON.DIST(4,L9,FALSE)</f>
        <v>1.9003885265792757E-4</v>
      </c>
      <c r="BC9" s="5">
        <f t="shared" ref="BC9:BC19" si="100">_xlfn.POISSON.DIST(6,K9,FALSE) * _xlfn.POISSON.DIST(5,L9,FALSE)</f>
        <v>5.2660571162217681E-5</v>
      </c>
      <c r="BD9" s="5">
        <f t="shared" ref="BD9:BD19" si="101">_xlfn.POISSON.DIST(0,K9,FALSE) * _xlfn.POISSON.DIST(6,L9,FALSE)</f>
        <v>4.8725737061403881E-4</v>
      </c>
      <c r="BE9" s="5">
        <f t="shared" ref="BE9:BE19" si="102">_xlfn.POISSON.DIST(1,K9,FALSE) * _xlfn.POISSON.DIST(6,L9,FALSE)</f>
        <v>7.8857924882784925E-4</v>
      </c>
      <c r="BF9" s="5">
        <f t="shared" ref="BF9:BF19" si="103">_xlfn.POISSON.DIST(2,K9,FALSE) * _xlfn.POISSON.DIST(6,L9,FALSE)</f>
        <v>6.381198820022304E-4</v>
      </c>
      <c r="BG9" s="5">
        <f t="shared" ref="BG9:BG19" si="104">_xlfn.POISSON.DIST(3,K9,FALSE) * _xlfn.POISSON.DIST(6,L9,FALSE)</f>
        <v>3.4424524393018743E-4</v>
      </c>
      <c r="BH9" s="5">
        <f t="shared" ref="BH9:BH19" si="105">_xlfn.POISSON.DIST(4,K9,FALSE) * _xlfn.POISSON.DIST(6,L9,FALSE)</f>
        <v>1.3928196485202922E-4</v>
      </c>
      <c r="BI9" s="5">
        <f t="shared" ref="BI9:BI19" si="106">_xlfn.POISSON.DIST(5,K9,FALSE) * _xlfn.POISSON.DIST(6,L9,FALSE)</f>
        <v>4.5082896162193254E-5</v>
      </c>
      <c r="BJ9" s="8">
        <f t="shared" ref="BJ9:BJ19" si="107">SUM(N9,Q9,T9,W9,X9,Y9,AD9,AE9,AF9,AG9,AM9,AN9,AO9,AP9,AQ9,AX9,AY9,AZ9,BA9,BB9,BC9)</f>
        <v>0.42912839729712954</v>
      </c>
      <c r="BK9" s="8">
        <f t="shared" ref="BK9:BK19" si="108">SUM(M9,P9,S9,V9,AC9,AL9,AY9)</f>
        <v>0.24274982295927711</v>
      </c>
      <c r="BL9" s="8">
        <f t="shared" ref="BL9:BL19" si="109">SUM(O9,R9,U9,AA9,AB9,AH9,AI9,AJ9,AK9,AR9,AS9,AT9,AU9,AV9,BD9,BE9,BF9,BG9,BH9,BI9)</f>
        <v>0.3058311744018809</v>
      </c>
      <c r="BM9" s="8">
        <f t="shared" ref="BM9:BM19" si="110">SUM(S9:BI9)</f>
        <v>0.57567915533871528</v>
      </c>
      <c r="BN9" s="8">
        <f t="shared" ref="BN9:BN19" si="111">SUM(M9:R9)</f>
        <v>0.42231126497737814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>
        <f>VLOOKUP(A10,home!$A$2:$E$405,3,FALSE)</f>
        <v>1.33004926108374</v>
      </c>
      <c r="F10">
        <f>VLOOKUP(B10,home!$B$2:$E$405,3,FALSE)</f>
        <v>0.8</v>
      </c>
      <c r="G10">
        <f>VLOOKUP(C10,away!$B$2:$E$405,4,FALSE)</f>
        <v>0.63</v>
      </c>
      <c r="H10">
        <f>VLOOKUP(A10,away!$A$2:$E$405,3,FALSE)</f>
        <v>1.26600985221675</v>
      </c>
      <c r="I10">
        <f>VLOOKUP(C10,away!$B$2:$E$405,3,FALSE)</f>
        <v>0.92</v>
      </c>
      <c r="J10">
        <f>VLOOKUP(B10,home!$B$2:$E$405,4,FALSE)</f>
        <v>1.63</v>
      </c>
      <c r="K10" s="3">
        <f t="shared" si="56"/>
        <v>0.67034482758620495</v>
      </c>
      <c r="L10" s="3">
        <f t="shared" si="57"/>
        <v>1.8985083743842384</v>
      </c>
      <c r="M10" s="5">
        <f t="shared" si="58"/>
        <v>7.6623366583536301E-2</v>
      </c>
      <c r="N10" s="5">
        <f t="shared" si="59"/>
        <v>5.1364077461515216E-2</v>
      </c>
      <c r="O10" s="5">
        <f t="shared" si="60"/>
        <v>0.14547010313235706</v>
      </c>
      <c r="P10" s="5">
        <f t="shared" si="61"/>
        <v>9.7515131203207331E-2</v>
      </c>
      <c r="Q10" s="5">
        <f t="shared" si="62"/>
        <v>1.7215821825031945E-2</v>
      </c>
      <c r="R10" s="5">
        <f t="shared" si="63"/>
        <v>0.13808810450965939</v>
      </c>
      <c r="S10" s="5">
        <f t="shared" si="64"/>
        <v>3.1025786380749879E-2</v>
      </c>
      <c r="T10" s="5">
        <f t="shared" si="65"/>
        <v>3.2684381906730078E-2</v>
      </c>
      <c r="U10" s="5">
        <f t="shared" si="66"/>
        <v>9.2566646609233472E-2</v>
      </c>
      <c r="V10" s="5">
        <f t="shared" si="67"/>
        <v>4.3872367232390868E-3</v>
      </c>
      <c r="W10" s="5">
        <f t="shared" si="68"/>
        <v>3.846845704351955E-3</v>
      </c>
      <c r="X10" s="5">
        <f t="shared" si="69"/>
        <v>7.3032687846762197E-3</v>
      </c>
      <c r="Y10" s="5">
        <f t="shared" si="70"/>
        <v>6.932658474043403E-3</v>
      </c>
      <c r="Z10" s="5">
        <f t="shared" si="71"/>
        <v>8.7387140938144786E-2</v>
      </c>
      <c r="AA10" s="5">
        <f t="shared" si="72"/>
        <v>5.8579517925432048E-2</v>
      </c>
      <c r="AB10" s="5">
        <f t="shared" si="73"/>
        <v>1.9634238421903372E-2</v>
      </c>
      <c r="AC10" s="5">
        <f t="shared" si="74"/>
        <v>3.4896499573319517E-4</v>
      </c>
      <c r="AD10" s="5">
        <f t="shared" si="75"/>
        <v>6.4467828010863603E-4</v>
      </c>
      <c r="AE10" s="5">
        <f t="shared" si="76"/>
        <v>1.223927113569873E-3</v>
      </c>
      <c r="AF10" s="5">
        <f t="shared" si="77"/>
        <v>1.1618179373741669E-3</v>
      </c>
      <c r="AG10" s="5">
        <f t="shared" si="78"/>
        <v>7.35240361204893E-4</v>
      </c>
      <c r="AH10" s="5">
        <f t="shared" si="79"/>
        <v>4.1476304721140868E-2</v>
      </c>
      <c r="AI10" s="5">
        <f t="shared" si="80"/>
        <v>2.7803426337206071E-2</v>
      </c>
      <c r="AJ10" s="5">
        <f t="shared" si="81"/>
        <v>9.3189415171600742E-3</v>
      </c>
      <c r="AK10" s="5">
        <f t="shared" si="82"/>
        <v>2.0823014148688662E-3</v>
      </c>
      <c r="AL10" s="5">
        <f t="shared" si="83"/>
        <v>1.7764485619226748E-5</v>
      </c>
      <c r="AM10" s="5">
        <f t="shared" si="84"/>
        <v>8.6431350105598985E-5</v>
      </c>
      <c r="AN10" s="5">
        <f t="shared" si="85"/>
        <v>1.6409064198481566E-4</v>
      </c>
      <c r="AO10" s="5">
        <f t="shared" si="86"/>
        <v>1.5576372898312927E-4</v>
      </c>
      <c r="AP10" s="5">
        <f t="shared" si="87"/>
        <v>9.8572914633262632E-5</v>
      </c>
      <c r="AQ10" s="5">
        <f t="shared" si="88"/>
        <v>4.6785375979677906E-5</v>
      </c>
      <c r="AR10" s="5">
        <f t="shared" si="89"/>
        <v>1.5748622370319699E-2</v>
      </c>
      <c r="AS10" s="5">
        <f t="shared" si="90"/>
        <v>1.0557007547552207E-2</v>
      </c>
      <c r="AT10" s="5">
        <f t="shared" si="91"/>
        <v>3.5384177021450737E-3</v>
      </c>
      <c r="AU10" s="5">
        <f t="shared" si="92"/>
        <v>7.9065333482413857E-4</v>
      </c>
      <c r="AV10" s="5">
        <f t="shared" si="93"/>
        <v>1.3250259335328626E-4</v>
      </c>
      <c r="AW10" s="5">
        <f t="shared" si="94"/>
        <v>6.2800183951566674E-7</v>
      </c>
      <c r="AX10" s="5">
        <f t="shared" si="95"/>
        <v>9.6564680807634418E-6</v>
      </c>
      <c r="AY10" s="5">
        <f t="shared" si="96"/>
        <v>1.8332885518303486E-5</v>
      </c>
      <c r="AZ10" s="5">
        <f t="shared" si="97"/>
        <v>1.7402568341563353E-5</v>
      </c>
      <c r="BA10" s="5">
        <f t="shared" si="98"/>
        <v>1.1012973910750688E-5</v>
      </c>
      <c r="BB10" s="5">
        <f t="shared" si="99"/>
        <v>5.2270557991088257E-6</v>
      </c>
      <c r="BC10" s="5">
        <f t="shared" si="100"/>
        <v>1.9847218415963613E-6</v>
      </c>
      <c r="BD10" s="5">
        <f t="shared" si="101"/>
        <v>4.9831485758444838E-3</v>
      </c>
      <c r="BE10" s="5">
        <f t="shared" si="102"/>
        <v>3.3404278729109132E-3</v>
      </c>
      <c r="BF10" s="5">
        <f t="shared" si="103"/>
        <v>1.1196192732653096E-3</v>
      </c>
      <c r="BG10" s="5">
        <f t="shared" si="104"/>
        <v>2.5017699623307543E-4</v>
      </c>
      <c r="BH10" s="5">
        <f t="shared" si="105"/>
        <v>4.1926213851473894E-5</v>
      </c>
      <c r="BI10" s="5">
        <f t="shared" si="106"/>
        <v>5.6210041191217265E-6</v>
      </c>
      <c r="BJ10" s="8">
        <f t="shared" si="107"/>
        <v>0.12372797853378496</v>
      </c>
      <c r="BK10" s="8">
        <f t="shared" si="108"/>
        <v>0.20993658325760331</v>
      </c>
      <c r="BL10" s="8">
        <f t="shared" si="109"/>
        <v>0.57552770807337994</v>
      </c>
      <c r="BM10" s="8">
        <f t="shared" si="110"/>
        <v>0.47028510120392697</v>
      </c>
      <c r="BN10" s="8">
        <f t="shared" si="111"/>
        <v>0.52627660471530724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>
        <f>VLOOKUP(A11,home!$A$2:$E$405,3,FALSE)</f>
        <v>1.33004926108374</v>
      </c>
      <c r="F11">
        <f>VLOOKUP(B11,home!$B$2:$E$405,3,FALSE)</f>
        <v>0.99</v>
      </c>
      <c r="G11">
        <f>VLOOKUP(C11,away!$B$2:$E$405,4,FALSE)</f>
        <v>0.91</v>
      </c>
      <c r="H11">
        <f>VLOOKUP(A11,away!$A$2:$E$405,3,FALSE)</f>
        <v>1.26600985221675</v>
      </c>
      <c r="I11">
        <f>VLOOKUP(C11,away!$B$2:$E$405,3,FALSE)</f>
        <v>0.97</v>
      </c>
      <c r="J11">
        <f>VLOOKUP(B11,home!$B$2:$E$405,4,FALSE)</f>
        <v>0.64</v>
      </c>
      <c r="K11" s="3">
        <f t="shared" si="56"/>
        <v>1.1982413793103415</v>
      </c>
      <c r="L11" s="3">
        <f t="shared" si="57"/>
        <v>0.78593891625615842</v>
      </c>
      <c r="M11" s="5">
        <f t="shared" si="58"/>
        <v>0.13749327178210863</v>
      </c>
      <c r="N11" s="5">
        <f t="shared" si="59"/>
        <v>0.16475012762608551</v>
      </c>
      <c r="O11" s="5">
        <f t="shared" si="60"/>
        <v>0.10806131301694391</v>
      </c>
      <c r="P11" s="5">
        <f t="shared" si="61"/>
        <v>0.12948353675950944</v>
      </c>
      <c r="Q11" s="5">
        <f t="shared" si="62"/>
        <v>9.8705210084117756E-2</v>
      </c>
      <c r="R11" s="5">
        <f t="shared" si="63"/>
        <v>4.246479562087719E-2</v>
      </c>
      <c r="S11" s="5">
        <f t="shared" si="64"/>
        <v>3.0485103151667289E-2</v>
      </c>
      <c r="T11" s="5">
        <f t="shared" si="65"/>
        <v>7.7576265842347947E-2</v>
      </c>
      <c r="U11" s="5">
        <f t="shared" si="66"/>
        <v>5.0883075276891634E-2</v>
      </c>
      <c r="V11" s="5">
        <f t="shared" si="67"/>
        <v>3.1899087969044864E-3</v>
      </c>
      <c r="W11" s="5">
        <f t="shared" si="68"/>
        <v>3.9424222358770106E-2</v>
      </c>
      <c r="X11" s="5">
        <f t="shared" si="69"/>
        <v>3.0985030594893583E-2</v>
      </c>
      <c r="Y11" s="5">
        <f t="shared" si="70"/>
        <v>1.2176170682957285E-2</v>
      </c>
      <c r="Z11" s="5">
        <f t="shared" si="71"/>
        <v>1.1124911816437162E-2</v>
      </c>
      <c r="AA11" s="5">
        <f t="shared" si="72"/>
        <v>1.3330329679633582E-2</v>
      </c>
      <c r="AB11" s="5">
        <f t="shared" si="73"/>
        <v>7.9864763109928644E-3</v>
      </c>
      <c r="AC11" s="5">
        <f t="shared" si="74"/>
        <v>1.8775494775574695E-4</v>
      </c>
      <c r="AD11" s="5">
        <f t="shared" si="75"/>
        <v>1.1809933644352569E-2</v>
      </c>
      <c r="AE11" s="5">
        <f t="shared" si="76"/>
        <v>9.2818864494996021E-3</v>
      </c>
      <c r="AF11" s="5">
        <f t="shared" si="77"/>
        <v>3.647497888466219E-3</v>
      </c>
      <c r="AG11" s="5">
        <f t="shared" si="78"/>
        <v>9.5557017916925559E-4</v>
      </c>
      <c r="AH11" s="5">
        <f t="shared" si="79"/>
        <v>2.1858752841139883E-3</v>
      </c>
      <c r="AI11" s="5">
        <f t="shared" si="80"/>
        <v>2.6192062154371297E-3</v>
      </c>
      <c r="AJ11" s="5">
        <f t="shared" si="81"/>
        <v>1.5692206341418032E-3</v>
      </c>
      <c r="AK11" s="5">
        <f t="shared" si="82"/>
        <v>6.2676836569877442E-4</v>
      </c>
      <c r="AL11" s="5">
        <f t="shared" si="83"/>
        <v>7.0726878092007208E-6</v>
      </c>
      <c r="AM11" s="5">
        <f t="shared" si="84"/>
        <v>2.8302302359145257E-3</v>
      </c>
      <c r="AN11" s="5">
        <f t="shared" si="85"/>
        <v>2.2243880843700737E-3</v>
      </c>
      <c r="AO11" s="5">
        <f t="shared" si="86"/>
        <v>8.7411658018146394E-4</v>
      </c>
      <c r="AP11" s="5">
        <f t="shared" si="87"/>
        <v>2.2900074590311977E-4</v>
      </c>
      <c r="AQ11" s="5">
        <f t="shared" si="88"/>
        <v>4.4995149514237456E-5</v>
      </c>
      <c r="AR11" s="5">
        <f t="shared" si="89"/>
        <v>3.4359289037353411E-4</v>
      </c>
      <c r="AS11" s="5">
        <f t="shared" si="90"/>
        <v>4.1170721888241049E-4</v>
      </c>
      <c r="AT11" s="5">
        <f t="shared" si="91"/>
        <v>2.466623129128421E-4</v>
      </c>
      <c r="AU11" s="5">
        <f t="shared" si="92"/>
        <v>9.8520330016187675E-5</v>
      </c>
      <c r="AV11" s="5">
        <f t="shared" si="93"/>
        <v>2.9512784032176684E-5</v>
      </c>
      <c r="AW11" s="5">
        <f t="shared" si="94"/>
        <v>1.8501847400748065E-7</v>
      </c>
      <c r="AX11" s="5">
        <f t="shared" si="95"/>
        <v>5.6521649694134246E-4</v>
      </c>
      <c r="AY11" s="5">
        <f t="shared" si="96"/>
        <v>4.4422564105618093E-4</v>
      </c>
      <c r="AZ11" s="5">
        <f t="shared" si="97"/>
        <v>1.7456710945244601E-4</v>
      </c>
      <c r="BA11" s="5">
        <f t="shared" si="98"/>
        <v>4.5733028272341876E-5</v>
      </c>
      <c r="BB11" s="5">
        <f t="shared" si="99"/>
        <v>8.9858416693691555E-6</v>
      </c>
      <c r="BC11" s="5">
        <f t="shared" si="100"/>
        <v>1.4124645326546848E-6</v>
      </c>
      <c r="BD11" s="5">
        <f t="shared" si="101"/>
        <v>4.5007170648916057E-5</v>
      </c>
      <c r="BE11" s="5">
        <f t="shared" si="102"/>
        <v>5.3929454237213095E-5</v>
      </c>
      <c r="BF11" s="5">
        <f t="shared" si="103"/>
        <v>3.2310251815326086E-5</v>
      </c>
      <c r="BG11" s="5">
        <f t="shared" si="104"/>
        <v>1.2905160233686932E-5</v>
      </c>
      <c r="BH11" s="5">
        <f t="shared" si="105"/>
        <v>3.8658742496584984E-6</v>
      </c>
      <c r="BI11" s="5">
        <f t="shared" si="106"/>
        <v>9.2645009863022594E-7</v>
      </c>
      <c r="BJ11" s="8">
        <f t="shared" si="107"/>
        <v>0.45675478672846759</v>
      </c>
      <c r="BK11" s="8">
        <f t="shared" si="108"/>
        <v>0.30129087376681102</v>
      </c>
      <c r="BL11" s="8">
        <f t="shared" si="109"/>
        <v>0.23100600030223151</v>
      </c>
      <c r="BM11" s="8">
        <f t="shared" si="110"/>
        <v>0.31877427710172251</v>
      </c>
      <c r="BN11" s="8">
        <f t="shared" si="111"/>
        <v>0.68095825488964246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>
        <f>VLOOKUP(A12,home!$A$2:$E$405,3,FALSE)</f>
        <v>1.33004926108374</v>
      </c>
      <c r="F12">
        <f>VLOOKUP(B12,home!$B$2:$E$405,3,FALSE)</f>
        <v>0.86</v>
      </c>
      <c r="G12">
        <f>VLOOKUP(C12,away!$B$2:$E$405,4,FALSE)</f>
        <v>1.19</v>
      </c>
      <c r="H12">
        <f>VLOOKUP(A12,away!$A$2:$E$405,3,FALSE)</f>
        <v>1.26600985221675</v>
      </c>
      <c r="I12">
        <f>VLOOKUP(C12,away!$B$2:$E$405,3,FALSE)</f>
        <v>0.71</v>
      </c>
      <c r="J12">
        <f>VLOOKUP(B12,home!$B$2:$E$405,4,FALSE)</f>
        <v>0.68</v>
      </c>
      <c r="K12" s="3">
        <f t="shared" si="56"/>
        <v>1.3611724137930994</v>
      </c>
      <c r="L12" s="3">
        <f t="shared" si="57"/>
        <v>0.61122955665024692</v>
      </c>
      <c r="M12" s="5">
        <f t="shared" si="58"/>
        <v>0.13912228694191006</v>
      </c>
      <c r="N12" s="5">
        <f t="shared" si="59"/>
        <v>0.18936941912913594</v>
      </c>
      <c r="O12" s="5">
        <f t="shared" si="60"/>
        <v>8.5035653767672123E-2</v>
      </c>
      <c r="P12" s="5">
        <f t="shared" si="61"/>
        <v>0.11574818609741654</v>
      </c>
      <c r="Q12" s="5">
        <f t="shared" si="62"/>
        <v>0.12888221466730157</v>
      </c>
      <c r="R12" s="5">
        <f t="shared" si="63"/>
        <v>2.5988152475939066E-2</v>
      </c>
      <c r="S12" s="5">
        <f t="shared" si="64"/>
        <v>2.4075298931860396E-2</v>
      </c>
      <c r="T12" s="5">
        <f t="shared" si="65"/>
        <v>7.8776618931196682E-2</v>
      </c>
      <c r="U12" s="5">
        <f t="shared" si="66"/>
        <v>3.5374356235697089E-2</v>
      </c>
      <c r="V12" s="5">
        <f t="shared" si="67"/>
        <v>2.2255977036626574E-3</v>
      </c>
      <c r="W12" s="5">
        <f t="shared" si="68"/>
        <v>5.847697174456376E-2</v>
      </c>
      <c r="X12" s="5">
        <f t="shared" si="69"/>
        <v>3.5742853513678723E-2</v>
      </c>
      <c r="Y12" s="5">
        <f t="shared" si="70"/>
        <v>1.0923544253290281E-2</v>
      </c>
      <c r="Z12" s="5">
        <f t="shared" si="71"/>
        <v>5.2949089720090844E-3</v>
      </c>
      <c r="AA12" s="5">
        <f t="shared" si="72"/>
        <v>7.2072840262443439E-3</v>
      </c>
      <c r="AB12" s="5">
        <f t="shared" si="73"/>
        <v>4.9051780974477318E-3</v>
      </c>
      <c r="AC12" s="5">
        <f t="shared" si="74"/>
        <v>1.1572952420317985E-4</v>
      </c>
      <c r="AD12" s="5">
        <f t="shared" si="75"/>
        <v>1.9899310195214688E-2</v>
      </c>
      <c r="AE12" s="5">
        <f t="shared" si="76"/>
        <v>1.2163046548266812E-2</v>
      </c>
      <c r="AF12" s="5">
        <f t="shared" si="77"/>
        <v>3.7172067746067193E-3</v>
      </c>
      <c r="AG12" s="5">
        <f t="shared" si="78"/>
        <v>7.5735554960671986E-4</v>
      </c>
      <c r="AH12" s="5">
        <f t="shared" si="79"/>
        <v>8.0910121586613161E-4</v>
      </c>
      <c r="AI12" s="5">
        <f t="shared" si="80"/>
        <v>1.1013262550034341E-3</v>
      </c>
      <c r="AJ12" s="5">
        <f t="shared" si="81"/>
        <v>7.4954745844836948E-4</v>
      </c>
      <c r="AK12" s="5">
        <f t="shared" si="82"/>
        <v>3.4008777442288334E-4</v>
      </c>
      <c r="AL12" s="5">
        <f t="shared" si="83"/>
        <v>3.8514267696097791E-6</v>
      </c>
      <c r="AM12" s="5">
        <f t="shared" si="84"/>
        <v>5.4172784182476025E-3</v>
      </c>
      <c r="AN12" s="5">
        <f t="shared" si="85"/>
        <v>3.311200685836433E-3</v>
      </c>
      <c r="AO12" s="5">
        <f t="shared" si="86"/>
        <v>1.0119518635918982E-3</v>
      </c>
      <c r="AP12" s="5">
        <f t="shared" si="87"/>
        <v>2.061782963115557E-4</v>
      </c>
      <c r="AQ12" s="5">
        <f t="shared" si="88"/>
        <v>3.1505567161353849E-5</v>
      </c>
      <c r="AR12" s="5">
        <f t="shared" si="89"/>
        <v>9.8909315491806289E-5</v>
      </c>
      <c r="AS12" s="5">
        <f t="shared" si="90"/>
        <v>1.3463263171460517E-4</v>
      </c>
      <c r="AT12" s="5">
        <f t="shared" si="91"/>
        <v>9.1629112143143268E-5</v>
      </c>
      <c r="AU12" s="5">
        <f t="shared" si="92"/>
        <v>4.157433991653364E-5</v>
      </c>
      <c r="AV12" s="5">
        <f t="shared" si="93"/>
        <v>1.414746115401073E-5</v>
      </c>
      <c r="AW12" s="5">
        <f t="shared" si="94"/>
        <v>8.9009554964703675E-8</v>
      </c>
      <c r="AX12" s="5">
        <f t="shared" si="95"/>
        <v>1.2289749901258906E-3</v>
      </c>
      <c r="AY12" s="5">
        <f t="shared" si="96"/>
        <v>7.5118583834888968E-4</v>
      </c>
      <c r="AZ12" s="5">
        <f t="shared" si="97"/>
        <v>2.2957349346796794E-4</v>
      </c>
      <c r="BA12" s="5">
        <f t="shared" si="98"/>
        <v>4.6774034877024801E-5</v>
      </c>
      <c r="BB12" s="5">
        <f t="shared" si="99"/>
        <v>7.1474181501567633E-6</v>
      </c>
      <c r="BC12" s="5">
        <f t="shared" si="100"/>
        <v>8.7374264542284933E-7</v>
      </c>
      <c r="BD12" s="5">
        <f t="shared" si="101"/>
        <v>1.0076049509439357E-5</v>
      </c>
      <c r="BE12" s="5">
        <f t="shared" si="102"/>
        <v>1.3715240632262346E-5</v>
      </c>
      <c r="BF12" s="5">
        <f t="shared" si="103"/>
        <v>9.3344035985848683E-6</v>
      </c>
      <c r="BG12" s="5">
        <f t="shared" si="104"/>
        <v>4.2352442258682532E-6</v>
      </c>
      <c r="BH12" s="5">
        <f t="shared" si="105"/>
        <v>1.4412244014820947E-6</v>
      </c>
      <c r="BI12" s="5">
        <f t="shared" si="106"/>
        <v>3.9235097947657959E-7</v>
      </c>
      <c r="BJ12" s="8">
        <f t="shared" si="107"/>
        <v>0.55095118565562629</v>
      </c>
      <c r="BK12" s="8">
        <f t="shared" si="108"/>
        <v>0.28204213646417131</v>
      </c>
      <c r="BL12" s="8">
        <f t="shared" si="109"/>
        <v>0.16193077468050843</v>
      </c>
      <c r="BM12" s="8">
        <f t="shared" si="110"/>
        <v>0.31532199586414561</v>
      </c>
      <c r="BN12" s="8">
        <f t="shared" si="111"/>
        <v>0.68414591307937533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>
        <f>VLOOKUP(A13,home!$A$2:$E$405,3,FALSE)</f>
        <v>1.33004926108374</v>
      </c>
      <c r="F13">
        <f>VLOOKUP(B13,home!$B$2:$E$405,3,FALSE)</f>
        <v>0.99</v>
      </c>
      <c r="G13">
        <f>VLOOKUP(C13,away!$B$2:$E$405,4,FALSE)</f>
        <v>1.24</v>
      </c>
      <c r="H13">
        <f>VLOOKUP(A13,away!$A$2:$E$405,3,FALSE)</f>
        <v>1.26600985221675</v>
      </c>
      <c r="I13">
        <f>VLOOKUP(C13,away!$B$2:$E$405,3,FALSE)</f>
        <v>0.56999999999999995</v>
      </c>
      <c r="J13">
        <f>VLOOKUP(B13,home!$B$2:$E$405,4,FALSE)</f>
        <v>1.58</v>
      </c>
      <c r="K13" s="3">
        <f t="shared" si="56"/>
        <v>1.6327684729063994</v>
      </c>
      <c r="L13" s="3">
        <f t="shared" si="57"/>
        <v>1.140168472906405</v>
      </c>
      <c r="M13" s="5">
        <f t="shared" si="58"/>
        <v>6.2478239815610521E-2</v>
      </c>
      <c r="N13" s="5">
        <f t="shared" si="59"/>
        <v>0.10201250021361419</v>
      </c>
      <c r="O13" s="5">
        <f t="shared" si="60"/>
        <v>7.1235719280444795E-2</v>
      </c>
      <c r="P13" s="5">
        <f t="shared" si="61"/>
        <v>0.1163114365859208</v>
      </c>
      <c r="Q13" s="5">
        <f t="shared" si="62"/>
        <v>8.328139709557332E-2</v>
      </c>
      <c r="R13" s="5">
        <f t="shared" si="63"/>
        <v>4.0610360634187055E-2</v>
      </c>
      <c r="S13" s="5">
        <f t="shared" si="64"/>
        <v>5.4132247965877199E-2</v>
      </c>
      <c r="T13" s="5">
        <f t="shared" si="65"/>
        <v>9.4954823347971729E-2</v>
      </c>
      <c r="U13" s="5">
        <f t="shared" si="66"/>
        <v>6.6307316516859754E-2</v>
      </c>
      <c r="V13" s="5">
        <f t="shared" si="67"/>
        <v>1.1197142032735774E-2</v>
      </c>
      <c r="W13" s="5">
        <f t="shared" si="68"/>
        <v>4.5326413185750238E-2</v>
      </c>
      <c r="X13" s="5">
        <f t="shared" si="69"/>
        <v>5.167974730432158E-2</v>
      </c>
      <c r="Y13" s="5">
        <f t="shared" si="70"/>
        <v>2.9461809282078626E-2</v>
      </c>
      <c r="Z13" s="5">
        <f t="shared" si="71"/>
        <v>1.5434217622819808E-2</v>
      </c>
      <c r="AA13" s="5">
        <f t="shared" si="72"/>
        <v>2.5200503938516534E-2</v>
      </c>
      <c r="AB13" s="5">
        <f t="shared" si="73"/>
        <v>2.0573294166081679E-2</v>
      </c>
      <c r="AC13" s="5">
        <f t="shared" si="74"/>
        <v>1.3028092654015272E-3</v>
      </c>
      <c r="AD13" s="5">
        <f t="shared" si="75"/>
        <v>1.8501884609905466E-2</v>
      </c>
      <c r="AE13" s="5">
        <f t="shared" si="76"/>
        <v>2.1095265521566431E-2</v>
      </c>
      <c r="AF13" s="5">
        <f t="shared" si="77"/>
        <v>1.2026078337639769E-2</v>
      </c>
      <c r="AG13" s="5">
        <f t="shared" si="78"/>
        <v>4.5705851244265093E-3</v>
      </c>
      <c r="AH13" s="5">
        <f t="shared" si="79"/>
        <v>4.3994020843788999E-3</v>
      </c>
      <c r="AI13" s="5">
        <f t="shared" si="80"/>
        <v>7.1832050230125656E-3</v>
      </c>
      <c r="AJ13" s="5">
        <f t="shared" si="81"/>
        <v>5.8642553479989036E-3</v>
      </c>
      <c r="AK13" s="5">
        <f t="shared" si="82"/>
        <v>3.1916570830951194E-3</v>
      </c>
      <c r="AL13" s="5">
        <f t="shared" si="83"/>
        <v>9.7014011728568939E-5</v>
      </c>
      <c r="AM13" s="5">
        <f t="shared" si="84"/>
        <v>6.0418587760811462E-3</v>
      </c>
      <c r="AN13" s="5">
        <f t="shared" si="85"/>
        <v>6.8887368942406003E-3</v>
      </c>
      <c r="AO13" s="5">
        <f t="shared" si="86"/>
        <v>3.9271603124801597E-3</v>
      </c>
      <c r="AP13" s="5">
        <f t="shared" si="87"/>
        <v>1.4925414587797139E-3</v>
      </c>
      <c r="AQ13" s="5">
        <f t="shared" si="88"/>
        <v>4.2543717895159142E-4</v>
      </c>
      <c r="AR13" s="5">
        <f t="shared" si="89"/>
        <v>1.0032119112495085E-3</v>
      </c>
      <c r="AS13" s="5">
        <f t="shared" si="90"/>
        <v>1.6380127803323702E-3</v>
      </c>
      <c r="AT13" s="5">
        <f t="shared" si="91"/>
        <v>1.3372478129722251E-3</v>
      </c>
      <c r="AU13" s="5">
        <f t="shared" si="92"/>
        <v>7.2780535649469432E-4</v>
      </c>
      <c r="AV13" s="5">
        <f t="shared" si="93"/>
        <v>2.9708441012423479E-4</v>
      </c>
      <c r="AW13" s="5">
        <f t="shared" si="94"/>
        <v>5.0167862471508165E-6</v>
      </c>
      <c r="AX13" s="5">
        <f t="shared" si="95"/>
        <v>1.6441594212230257E-3</v>
      </c>
      <c r="AY13" s="5">
        <f t="shared" si="96"/>
        <v>1.8746187365105357E-3</v>
      </c>
      <c r="AZ13" s="5">
        <f t="shared" si="97"/>
        <v>1.0686905910444761E-3</v>
      </c>
      <c r="BA13" s="5">
        <f t="shared" si="98"/>
        <v>4.0616243973354109E-4</v>
      </c>
      <c r="BB13" s="5">
        <f t="shared" si="99"/>
        <v>1.1577340216573292E-4</v>
      </c>
      <c r="BC13" s="5">
        <f t="shared" si="100"/>
        <v>2.6400236630096544E-5</v>
      </c>
      <c r="BD13" s="5">
        <f t="shared" si="101"/>
        <v>1.9063843214181124E-4</v>
      </c>
      <c r="BE13" s="5">
        <f t="shared" si="102"/>
        <v>3.1126842172545541E-4</v>
      </c>
      <c r="BF13" s="5">
        <f t="shared" si="103"/>
        <v>2.541146328023285E-4</v>
      </c>
      <c r="BG13" s="5">
        <f t="shared" si="104"/>
        <v>1.383034536479428E-4</v>
      </c>
      <c r="BH13" s="5">
        <f t="shared" si="105"/>
        <v>5.6454379702608119E-5</v>
      </c>
      <c r="BI13" s="5">
        <f t="shared" si="106"/>
        <v>1.8435386267181078E-5</v>
      </c>
      <c r="BJ13" s="8">
        <f t="shared" si="107"/>
        <v>0.48682204347068836</v>
      </c>
      <c r="BK13" s="8">
        <f t="shared" si="108"/>
        <v>0.24739350841378493</v>
      </c>
      <c r="BL13" s="8">
        <f t="shared" si="109"/>
        <v>0.25053829105203562</v>
      </c>
      <c r="BM13" s="8">
        <f t="shared" si="110"/>
        <v>0.52238880498371509</v>
      </c>
      <c r="BN13" s="8">
        <f t="shared" si="111"/>
        <v>0.47592965362535067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>
        <f>VLOOKUP(A14,home!$A$2:$E$405,3,FALSE)</f>
        <v>1.33004926108374</v>
      </c>
      <c r="F14">
        <f>VLOOKUP(B14,home!$B$2:$E$405,3,FALSE)</f>
        <v>1.34</v>
      </c>
      <c r="G14">
        <f>VLOOKUP(C14,away!$B$2:$E$405,4,FALSE)</f>
        <v>0.85</v>
      </c>
      <c r="H14">
        <f>VLOOKUP(A14,away!$A$2:$E$405,3,FALSE)</f>
        <v>1.26600985221675</v>
      </c>
      <c r="I14">
        <f>VLOOKUP(C14,away!$B$2:$E$405,3,FALSE)</f>
        <v>1.3</v>
      </c>
      <c r="J14">
        <f>VLOOKUP(B14,home!$B$2:$E$405,4,FALSE)</f>
        <v>0.83</v>
      </c>
      <c r="K14" s="3">
        <f t="shared" si="56"/>
        <v>1.5149261083743799</v>
      </c>
      <c r="L14" s="3">
        <f t="shared" si="57"/>
        <v>1.3660246305418733</v>
      </c>
      <c r="M14" s="5">
        <f t="shared" si="58"/>
        <v>5.6081418692746424E-2</v>
      </c>
      <c r="N14" s="5">
        <f t="shared" si="59"/>
        <v>8.4959205372316535E-2</v>
      </c>
      <c r="O14" s="5">
        <f t="shared" si="60"/>
        <v>7.660859925002303E-2</v>
      </c>
      <c r="P14" s="5">
        <f t="shared" si="61"/>
        <v>0.11605636712984982</v>
      </c>
      <c r="Q14" s="5">
        <f t="shared" si="62"/>
        <v>6.435345918263162E-2</v>
      </c>
      <c r="R14" s="5">
        <f t="shared" si="63"/>
        <v>5.2324616743421586E-2</v>
      </c>
      <c r="S14" s="5">
        <f t="shared" si="64"/>
        <v>6.0042526853553851E-2</v>
      </c>
      <c r="T14" s="5">
        <f t="shared" si="65"/>
        <v>8.7908410304045878E-2</v>
      </c>
      <c r="U14" s="5">
        <f t="shared" si="66"/>
        <v>7.926792801529256E-2</v>
      </c>
      <c r="V14" s="5">
        <f t="shared" si="67"/>
        <v>1.3805954315768559E-2</v>
      </c>
      <c r="W14" s="5">
        <f t="shared" si="68"/>
        <v>3.2496911826657877E-2</v>
      </c>
      <c r="X14" s="5">
        <f t="shared" si="69"/>
        <v>4.4391581971762156E-2</v>
      </c>
      <c r="Y14" s="5">
        <f t="shared" si="70"/>
        <v>3.0319997181072846E-2</v>
      </c>
      <c r="Z14" s="5">
        <f t="shared" si="71"/>
        <v>2.3825571751725862E-2</v>
      </c>
      <c r="AA14" s="5">
        <f t="shared" si="72"/>
        <v>3.6093980693636618E-2</v>
      </c>
      <c r="AB14" s="5">
        <f t="shared" si="73"/>
        <v>2.7339856853975473E-2</v>
      </c>
      <c r="AC14" s="5">
        <f t="shared" si="74"/>
        <v>1.7856503767173868E-3</v>
      </c>
      <c r="AD14" s="5">
        <f t="shared" si="75"/>
        <v>1.2307605041936048E-2</v>
      </c>
      <c r="AE14" s="5">
        <f t="shared" si="76"/>
        <v>1.6812491630265984E-2</v>
      </c>
      <c r="AF14" s="5">
        <f t="shared" si="77"/>
        <v>1.1483138833861217E-2</v>
      </c>
      <c r="AG14" s="5">
        <f t="shared" si="78"/>
        <v>5.2287501609954356E-3</v>
      </c>
      <c r="AH14" s="5">
        <f t="shared" si="79"/>
        <v>8.1365794624000502E-3</v>
      </c>
      <c r="AI14" s="5">
        <f t="shared" si="80"/>
        <v>1.232631666045261E-2</v>
      </c>
      <c r="AJ14" s="5">
        <f t="shared" si="81"/>
        <v>9.3367294645048809E-3</v>
      </c>
      <c r="AK14" s="5">
        <f t="shared" si="82"/>
        <v>4.7148184108689291E-3</v>
      </c>
      <c r="AL14" s="5">
        <f t="shared" si="83"/>
        <v>1.4781087962218172E-4</v>
      </c>
      <c r="AM14" s="5">
        <f t="shared" si="84"/>
        <v>3.7290224419178159E-3</v>
      </c>
      <c r="AN14" s="5">
        <f t="shared" si="85"/>
        <v>5.0939365035031379E-3</v>
      </c>
      <c r="AO14" s="5">
        <f t="shared" si="86"/>
        <v>3.4792213651008187E-3</v>
      </c>
      <c r="AP14" s="5">
        <f t="shared" si="87"/>
        <v>1.5842340266117461E-3</v>
      </c>
      <c r="AQ14" s="5">
        <f t="shared" si="88"/>
        <v>5.4102567522354341E-4</v>
      </c>
      <c r="AR14" s="5">
        <f t="shared" si="89"/>
        <v>2.2229535907999248E-3</v>
      </c>
      <c r="AS14" s="5">
        <f t="shared" si="90"/>
        <v>3.3676104324073834E-3</v>
      </c>
      <c r="AT14" s="5">
        <f t="shared" si="91"/>
        <v>2.5508404834439411E-3</v>
      </c>
      <c r="AU14" s="5">
        <f t="shared" si="92"/>
        <v>1.2881116155558506E-3</v>
      </c>
      <c r="AV14" s="5">
        <f t="shared" si="93"/>
        <v>4.8784847922646513E-4</v>
      </c>
      <c r="AW14" s="5">
        <f t="shared" si="94"/>
        <v>8.496770365838708E-6</v>
      </c>
      <c r="AX14" s="5">
        <f t="shared" si="95"/>
        <v>9.4153224266254633E-4</v>
      </c>
      <c r="AY14" s="5">
        <f t="shared" si="96"/>
        <v>1.2861562339263662E-3</v>
      </c>
      <c r="AZ14" s="5">
        <f t="shared" si="97"/>
        <v>8.7846054713419588E-4</v>
      </c>
      <c r="BA14" s="5">
        <f t="shared" si="98"/>
        <v>3.9999958144820063E-4</v>
      </c>
      <c r="BB14" s="5">
        <f t="shared" si="99"/>
        <v>1.3660232011617049E-4</v>
      </c>
      <c r="BC14" s="5">
        <f t="shared" si="100"/>
        <v>3.7320426773570905E-5</v>
      </c>
      <c r="BD14" s="5">
        <f t="shared" si="101"/>
        <v>5.061015595973664E-4</v>
      </c>
      <c r="BE14" s="5">
        <f t="shared" si="102"/>
        <v>7.6670646612304254E-4</v>
      </c>
      <c r="BF14" s="5">
        <f t="shared" si="103"/>
        <v>5.8075182149462732E-4</v>
      </c>
      <c r="BG14" s="5">
        <f t="shared" si="104"/>
        <v>2.9326536562272943E-4</v>
      </c>
      <c r="BH14" s="5">
        <f t="shared" si="105"/>
        <v>1.1106883976595782E-4</v>
      </c>
      <c r="BI14" s="5">
        <f t="shared" si="106"/>
        <v>3.3652217037660023E-5</v>
      </c>
      <c r="BJ14" s="8">
        <f t="shared" si="107"/>
        <v>0.40836906286996366</v>
      </c>
      <c r="BK14" s="8">
        <f t="shared" si="108"/>
        <v>0.24920588448218459</v>
      </c>
      <c r="BL14" s="8">
        <f t="shared" si="109"/>
        <v>0.3183583364256507</v>
      </c>
      <c r="BM14" s="8">
        <f t="shared" si="110"/>
        <v>0.54809752969497549</v>
      </c>
      <c r="BN14" s="8">
        <f t="shared" si="111"/>
        <v>0.45038366637098903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>
        <f>VLOOKUP(A15,home!$A$2:$E$405,3,FALSE)</f>
        <v>1.33004926108374</v>
      </c>
      <c r="F15">
        <f>VLOOKUP(B15,home!$B$2:$E$405,3,FALSE)</f>
        <v>0.88</v>
      </c>
      <c r="G15">
        <f>VLOOKUP(C15,away!$B$2:$E$405,4,FALSE)</f>
        <v>1.21</v>
      </c>
      <c r="H15">
        <f>VLOOKUP(A15,away!$A$2:$E$405,3,FALSE)</f>
        <v>1.26600985221675</v>
      </c>
      <c r="I15">
        <f>VLOOKUP(C15,away!$B$2:$E$405,3,FALSE)</f>
        <v>1.0900000000000001</v>
      </c>
      <c r="J15">
        <f>VLOOKUP(B15,home!$B$2:$E$405,4,FALSE)</f>
        <v>0.39</v>
      </c>
      <c r="K15" s="3">
        <f t="shared" si="56"/>
        <v>1.4162364532019664</v>
      </c>
      <c r="L15" s="3">
        <f t="shared" si="57"/>
        <v>0.5381807881773405</v>
      </c>
      <c r="M15" s="5">
        <f t="shared" si="58"/>
        <v>0.14164699865616839</v>
      </c>
      <c r="N15" s="5">
        <f t="shared" si="59"/>
        <v>0.20060564298351566</v>
      </c>
      <c r="O15" s="5">
        <f t="shared" si="60"/>
        <v>7.6231693379731402E-2</v>
      </c>
      <c r="P15" s="5">
        <f t="shared" si="61"/>
        <v>0.10796210305369063</v>
      </c>
      <c r="Q15" s="5">
        <f t="shared" si="62"/>
        <v>0.14205251215563711</v>
      </c>
      <c r="R15" s="5">
        <f t="shared" si="63"/>
        <v>2.0513216413598594E-2</v>
      </c>
      <c r="S15" s="5">
        <f t="shared" si="64"/>
        <v>2.0571942586776672E-2</v>
      </c>
      <c r="T15" s="5">
        <f t="shared" si="65"/>
        <v>7.6449932954492011E-2</v>
      </c>
      <c r="U15" s="5">
        <f t="shared" si="66"/>
        <v>2.9051564857359234E-2</v>
      </c>
      <c r="V15" s="5">
        <f t="shared" si="67"/>
        <v>1.7421949608997804E-3</v>
      </c>
      <c r="W15" s="5">
        <f t="shared" si="68"/>
        <v>6.7059981994576245E-2</v>
      </c>
      <c r="X15" s="5">
        <f t="shared" si="69"/>
        <v>3.6090393964999308E-2</v>
      </c>
      <c r="Y15" s="5">
        <f t="shared" si="70"/>
        <v>9.7115783348570277E-3</v>
      </c>
      <c r="Z15" s="5">
        <f t="shared" si="71"/>
        <v>3.6799396591742843E-3</v>
      </c>
      <c r="AA15" s="5">
        <f t="shared" si="72"/>
        <v>5.2116646909062415E-3</v>
      </c>
      <c r="AB15" s="5">
        <f t="shared" si="73"/>
        <v>3.6904747585634898E-3</v>
      </c>
      <c r="AC15" s="5">
        <f t="shared" si="74"/>
        <v>8.2992859755561972E-5</v>
      </c>
      <c r="AD15" s="5">
        <f t="shared" si="75"/>
        <v>2.3743197762946602E-2</v>
      </c>
      <c r="AE15" s="5">
        <f t="shared" si="76"/>
        <v>1.277813288591307E-2</v>
      </c>
      <c r="AF15" s="5">
        <f t="shared" si="77"/>
        <v>3.4384728139877441E-3</v>
      </c>
      <c r="AG15" s="5">
        <f t="shared" si="78"/>
        <v>6.1684000305276096E-4</v>
      </c>
      <c r="AH15" s="5">
        <f t="shared" si="79"/>
        <v>4.951182065548673E-4</v>
      </c>
      <c r="AI15" s="5">
        <f t="shared" si="80"/>
        <v>7.0120445276698393E-4</v>
      </c>
      <c r="AJ15" s="5">
        <f t="shared" si="81"/>
        <v>4.9653565357806969E-4</v>
      </c>
      <c r="AK15" s="5">
        <f t="shared" si="82"/>
        <v>2.3440396430390859E-4</v>
      </c>
      <c r="AL15" s="5">
        <f t="shared" si="83"/>
        <v>2.5302572628171351E-6</v>
      </c>
      <c r="AM15" s="5">
        <f t="shared" si="84"/>
        <v>6.7251964374936716E-3</v>
      </c>
      <c r="AN15" s="5">
        <f t="shared" si="85"/>
        <v>3.6193715193777866E-3</v>
      </c>
      <c r="AO15" s="5">
        <f t="shared" si="86"/>
        <v>9.7393810850267748E-4</v>
      </c>
      <c r="AP15" s="5">
        <f t="shared" si="87"/>
        <v>1.7471825962330644E-4</v>
      </c>
      <c r="AQ15" s="5">
        <f t="shared" si="88"/>
        <v>2.3507502668261057E-5</v>
      </c>
      <c r="AR15" s="5">
        <f t="shared" si="89"/>
        <v>5.3292621328929967E-5</v>
      </c>
      <c r="AS15" s="5">
        <f t="shared" si="90"/>
        <v>7.547495301271924E-5</v>
      </c>
      <c r="AT15" s="5">
        <f t="shared" si="91"/>
        <v>5.3445189880159299E-5</v>
      </c>
      <c r="AU15" s="5">
        <f t="shared" si="92"/>
        <v>2.5230342052194149E-5</v>
      </c>
      <c r="AV15" s="5">
        <f t="shared" si="93"/>
        <v>8.9330325352679663E-6</v>
      </c>
      <c r="AW15" s="5">
        <f t="shared" si="94"/>
        <v>5.3570554098930888E-8</v>
      </c>
      <c r="AX15" s="5">
        <f t="shared" si="95"/>
        <v>1.587411391620422E-3</v>
      </c>
      <c r="AY15" s="5">
        <f t="shared" si="96"/>
        <v>8.543143139039676E-4</v>
      </c>
      <c r="AZ15" s="5">
        <f t="shared" si="97"/>
        <v>2.2988777540401052E-4</v>
      </c>
      <c r="BA15" s="5">
        <f t="shared" si="98"/>
        <v>4.1240394719755286E-5</v>
      </c>
      <c r="BB15" s="5">
        <f t="shared" si="99"/>
        <v>5.548697033755631E-6</v>
      </c>
      <c r="BC15" s="5">
        <f t="shared" si="100"/>
        <v>5.9724042859677546E-7</v>
      </c>
      <c r="BD15" s="5">
        <f t="shared" si="101"/>
        <v>4.7801774918066805E-6</v>
      </c>
      <c r="BE15" s="5">
        <f t="shared" si="102"/>
        <v>6.7698616166721654E-6</v>
      </c>
      <c r="BF15" s="5">
        <f t="shared" si="103"/>
        <v>4.7938624023319596E-6</v>
      </c>
      <c r="BG15" s="5">
        <f t="shared" si="104"/>
        <v>2.2630808952722913E-6</v>
      </c>
      <c r="BH15" s="5">
        <f t="shared" si="105"/>
        <v>8.0126441510739027E-7</v>
      </c>
      <c r="BI15" s="5">
        <f t="shared" si="106"/>
        <v>2.2695597466572768E-7</v>
      </c>
      <c r="BJ15" s="8">
        <f t="shared" si="107"/>
        <v>0.58678241749475368</v>
      </c>
      <c r="BK15" s="8">
        <f t="shared" si="108"/>
        <v>0.27286307668845783</v>
      </c>
      <c r="BL15" s="8">
        <f t="shared" si="109"/>
        <v>0.13686188771896793</v>
      </c>
      <c r="BM15" s="8">
        <f t="shared" si="110"/>
        <v>0.31032089417566211</v>
      </c>
      <c r="BN15" s="8">
        <f t="shared" si="111"/>
        <v>0.68901216664234177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>
        <f>VLOOKUP(A16,home!$A$2:$E$405,3,FALSE)</f>
        <v>1.33004926108374</v>
      </c>
      <c r="F16">
        <f>VLOOKUP(B16,home!$B$2:$E$405,3,FALSE)</f>
        <v>1.17</v>
      </c>
      <c r="G16">
        <f>VLOOKUP(C16,away!$B$2:$E$405,4,FALSE)</f>
        <v>0.79</v>
      </c>
      <c r="H16">
        <f>VLOOKUP(A16,away!$A$2:$E$405,3,FALSE)</f>
        <v>1.26600985221675</v>
      </c>
      <c r="I16">
        <f>VLOOKUP(C16,away!$B$2:$E$405,3,FALSE)</f>
        <v>0.71</v>
      </c>
      <c r="J16">
        <f>VLOOKUP(B16,home!$B$2:$E$405,4,FALSE)</f>
        <v>1.01</v>
      </c>
      <c r="K16" s="3">
        <f t="shared" si="56"/>
        <v>1.2293645320197009</v>
      </c>
      <c r="L16" s="3">
        <f t="shared" si="57"/>
        <v>0.90785566502463133</v>
      </c>
      <c r="M16" s="5">
        <f t="shared" si="58"/>
        <v>0.11798235530106185</v>
      </c>
      <c r="N16" s="5">
        <f t="shared" si="59"/>
        <v>0.14504332301127199</v>
      </c>
      <c r="O16" s="5">
        <f t="shared" si="60"/>
        <v>0.10711094963301784</v>
      </c>
      <c r="P16" s="5">
        <f t="shared" si="61"/>
        <v>0.13167840246978074</v>
      </c>
      <c r="Q16" s="5">
        <f t="shared" si="62"/>
        <v>8.9155558458167375E-2</v>
      </c>
      <c r="R16" s="5">
        <f t="shared" si="63"/>
        <v>4.86206412052516E-2</v>
      </c>
      <c r="S16" s="5">
        <f t="shared" si="64"/>
        <v>3.6741090718074319E-2</v>
      </c>
      <c r="T16" s="5">
        <f t="shared" si="65"/>
        <v>8.0940378814681926E-2</v>
      </c>
      <c r="U16" s="5">
        <f t="shared" si="66"/>
        <v>5.9772491821791923E-2</v>
      </c>
      <c r="V16" s="5">
        <f t="shared" si="67"/>
        <v>4.5562445130111128E-3</v>
      </c>
      <c r="W16" s="5">
        <f t="shared" si="68"/>
        <v>3.653489380029333E-2</v>
      </c>
      <c r="X16" s="5">
        <f t="shared" si="69"/>
        <v>3.316841030766958E-2</v>
      </c>
      <c r="Y16" s="5">
        <f t="shared" si="70"/>
        <v>1.5056064598839602E-2</v>
      </c>
      <c r="Z16" s="5">
        <f t="shared" si="71"/>
        <v>1.4713508185105898E-2</v>
      </c>
      <c r="AA16" s="5">
        <f t="shared" si="72"/>
        <v>1.8088265104350749E-2</v>
      </c>
      <c r="AB16" s="5">
        <f t="shared" si="73"/>
        <v>1.1118535782529226E-2</v>
      </c>
      <c r="AC16" s="5">
        <f t="shared" si="74"/>
        <v>3.1782241781200054E-4</v>
      </c>
      <c r="AD16" s="5">
        <f t="shared" si="75"/>
        <v>1.1228675654796776E-2</v>
      </c>
      <c r="AE16" s="5">
        <f t="shared" si="76"/>
        <v>1.0194016803931415E-2</v>
      </c>
      <c r="AF16" s="5">
        <f t="shared" si="77"/>
        <v>4.6273479524027101E-3</v>
      </c>
      <c r="AG16" s="5">
        <f t="shared" si="78"/>
        <v>1.4003213508763097E-3</v>
      </c>
      <c r="AH16" s="5">
        <f t="shared" si="79"/>
        <v>3.3394354395586672E-3</v>
      </c>
      <c r="AI16" s="5">
        <f t="shared" si="80"/>
        <v>4.1053834863630451E-3</v>
      </c>
      <c r="AJ16" s="5">
        <f t="shared" si="81"/>
        <v>2.523506424237057E-3</v>
      </c>
      <c r="AK16" s="5">
        <f t="shared" si="82"/>
        <v>1.0341030980936326E-3</v>
      </c>
      <c r="AL16" s="5">
        <f t="shared" si="83"/>
        <v>1.4188680380138409E-5</v>
      </c>
      <c r="AM16" s="5">
        <f t="shared" si="84"/>
        <v>2.7608271183120463E-3</v>
      </c>
      <c r="AN16" s="5">
        <f t="shared" si="85"/>
        <v>2.5064325395132191E-3</v>
      </c>
      <c r="AO16" s="5">
        <f t="shared" si="86"/>
        <v>1.1377394899995746E-3</v>
      </c>
      <c r="AP16" s="5">
        <f t="shared" si="87"/>
        <v>3.4430108043944957E-4</v>
      </c>
      <c r="AQ16" s="5">
        <f t="shared" si="88"/>
        <v>7.814392158776388E-5</v>
      </c>
      <c r="AR16" s="5">
        <f t="shared" si="89"/>
        <v>6.0634507635747134E-4</v>
      </c>
      <c r="AS16" s="5">
        <f t="shared" si="90"/>
        <v>7.4541913103865257E-4</v>
      </c>
      <c r="AT16" s="5">
        <f t="shared" si="91"/>
        <v>4.5819592059393274E-4</v>
      </c>
      <c r="AU16" s="5">
        <f t="shared" si="92"/>
        <v>1.8776327116476534E-4</v>
      </c>
      <c r="AV16" s="5">
        <f t="shared" si="93"/>
        <v>5.7707376496490012E-5</v>
      </c>
      <c r="AW16" s="5">
        <f t="shared" si="94"/>
        <v>4.3988281148844396E-7</v>
      </c>
      <c r="AX16" s="5">
        <f t="shared" si="95"/>
        <v>5.656771563818312E-4</v>
      </c>
      <c r="AY16" s="5">
        <f t="shared" si="96"/>
        <v>5.1355321099626975E-4</v>
      </c>
      <c r="AZ16" s="5">
        <f t="shared" si="97"/>
        <v>2.3311609594727664E-4</v>
      </c>
      <c r="BA16" s="5">
        <f t="shared" si="98"/>
        <v>7.0545256104720204E-5</v>
      </c>
      <c r="BB16" s="5">
        <f t="shared" si="99"/>
        <v>1.601122759882092E-5</v>
      </c>
      <c r="BC16" s="5">
        <f t="shared" si="100"/>
        <v>2.9071767359176605E-6</v>
      </c>
      <c r="BD16" s="5">
        <f t="shared" si="101"/>
        <v>9.1745635421820463E-5</v>
      </c>
      <c r="BE16" s="5">
        <f t="shared" si="102"/>
        <v>1.1278883015519641E-4</v>
      </c>
      <c r="BF16" s="5">
        <f t="shared" si="103"/>
        <v>6.9329293700396292E-5</v>
      </c>
      <c r="BG16" s="5">
        <f t="shared" si="104"/>
        <v>2.8410324901748027E-5</v>
      </c>
      <c r="BH16" s="5">
        <f t="shared" si="105"/>
        <v>8.7316614443412832E-6</v>
      </c>
      <c r="BI16" s="5">
        <f t="shared" si="106"/>
        <v>2.146878977055415E-6</v>
      </c>
      <c r="BJ16" s="8">
        <f t="shared" si="107"/>
        <v>0.43557824502654791</v>
      </c>
      <c r="BK16" s="8">
        <f t="shared" si="108"/>
        <v>0.2918036573111164</v>
      </c>
      <c r="BL16" s="8">
        <f t="shared" si="109"/>
        <v>0.25808189539544552</v>
      </c>
      <c r="BM16" s="8">
        <f t="shared" si="110"/>
        <v>0.36007296251147963</v>
      </c>
      <c r="BN16" s="8">
        <f t="shared" si="111"/>
        <v>0.63959123007855123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>
        <f>VLOOKUP(A17,home!$A$2:$E$405,3,FALSE)</f>
        <v>1.33004926108374</v>
      </c>
      <c r="F17">
        <f>VLOOKUP(B17,home!$B$2:$E$405,3,FALSE)</f>
        <v>0.62</v>
      </c>
      <c r="G17">
        <f>VLOOKUP(C17,away!$B$2:$E$405,4,FALSE)</f>
        <v>1.28</v>
      </c>
      <c r="H17">
        <f>VLOOKUP(A17,away!$A$2:$E$405,3,FALSE)</f>
        <v>1.26600985221675</v>
      </c>
      <c r="I17">
        <f>VLOOKUP(C17,away!$B$2:$E$405,3,FALSE)</f>
        <v>0.75</v>
      </c>
      <c r="J17">
        <f>VLOOKUP(B17,home!$B$2:$E$405,4,FALSE)</f>
        <v>0.98</v>
      </c>
      <c r="K17" s="3">
        <f t="shared" si="56"/>
        <v>1.0555270935960561</v>
      </c>
      <c r="L17" s="3">
        <f t="shared" si="57"/>
        <v>0.93051724137931124</v>
      </c>
      <c r="M17" s="5">
        <f t="shared" si="58"/>
        <v>0.13723721762671229</v>
      </c>
      <c r="N17" s="5">
        <f t="shared" si="59"/>
        <v>0.14485760145473309</v>
      </c>
      <c r="O17" s="5">
        <f t="shared" si="60"/>
        <v>0.12770159716058052</v>
      </c>
      <c r="P17" s="5">
        <f t="shared" si="61"/>
        <v>0.13479249569848192</v>
      </c>
      <c r="Q17" s="5">
        <f t="shared" si="62"/>
        <v>7.6450561524405089E-2</v>
      </c>
      <c r="R17" s="5">
        <f t="shared" si="63"/>
        <v>5.9414268954797733E-2</v>
      </c>
      <c r="S17" s="5">
        <f t="shared" si="64"/>
        <v>3.3097830914288348E-2</v>
      </c>
      <c r="T17" s="5">
        <f t="shared" si="65"/>
        <v>7.1138565611588739E-2</v>
      </c>
      <c r="U17" s="5">
        <f t="shared" si="66"/>
        <v>6.2713370627992038E-2</v>
      </c>
      <c r="V17" s="5">
        <f t="shared" si="67"/>
        <v>3.6120257142216801E-3</v>
      </c>
      <c r="W17" s="5">
        <f t="shared" si="68"/>
        <v>2.6898546336547268E-2</v>
      </c>
      <c r="X17" s="5">
        <f t="shared" si="69"/>
        <v>2.5029561134197541E-2</v>
      </c>
      <c r="Y17" s="5">
        <f t="shared" si="70"/>
        <v>1.1645219089764161E-2</v>
      </c>
      <c r="Z17" s="5">
        <f t="shared" si="71"/>
        <v>1.8428667215462279E-2</v>
      </c>
      <c r="AA17" s="5">
        <f t="shared" si="72"/>
        <v>1.9451957544785826E-2</v>
      </c>
      <c r="AB17" s="5">
        <f t="shared" si="73"/>
        <v>1.0266034106000826E-2</v>
      </c>
      <c r="AC17" s="5">
        <f t="shared" si="74"/>
        <v>2.2173010397921801E-4</v>
      </c>
      <c r="AD17" s="5">
        <f t="shared" si="75"/>
        <v>7.0980361091436441E-3</v>
      </c>
      <c r="AE17" s="5">
        <f t="shared" si="76"/>
        <v>6.6048449794910832E-3</v>
      </c>
      <c r="AF17" s="5">
        <f t="shared" si="77"/>
        <v>3.0729610650270184E-3</v>
      </c>
      <c r="AG17" s="5">
        <f t="shared" si="78"/>
        <v>9.5314775103165711E-4</v>
      </c>
      <c r="AH17" s="5">
        <f t="shared" si="79"/>
        <v>4.2870481449073282E-3</v>
      </c>
      <c r="AI17" s="5">
        <f t="shared" si="80"/>
        <v>4.5250954685003963E-3</v>
      </c>
      <c r="AJ17" s="5">
        <f t="shared" si="81"/>
        <v>2.3881804340554528E-3</v>
      </c>
      <c r="AK17" s="5">
        <f t="shared" si="82"/>
        <v>8.4026305084717353E-4</v>
      </c>
      <c r="AL17" s="5">
        <f t="shared" si="83"/>
        <v>8.7112095694441705E-6</v>
      </c>
      <c r="AM17" s="5">
        <f t="shared" si="84"/>
        <v>1.4984338849048503E-3</v>
      </c>
      <c r="AN17" s="5">
        <f t="shared" si="85"/>
        <v>1.3943185649709458E-3</v>
      </c>
      <c r="AO17" s="5">
        <f t="shared" si="86"/>
        <v>6.4871873234036213E-4</v>
      </c>
      <c r="AP17" s="5">
        <f t="shared" si="87"/>
        <v>2.0121465508281253E-4</v>
      </c>
      <c r="AQ17" s="5">
        <f t="shared" si="88"/>
        <v>4.6808426443187081E-5</v>
      </c>
      <c r="AR17" s="5">
        <f t="shared" si="89"/>
        <v>7.9783444269189224E-4</v>
      </c>
      <c r="AS17" s="5">
        <f t="shared" si="90"/>
        <v>8.4213587046540227E-4</v>
      </c>
      <c r="AT17" s="5">
        <f t="shared" si="91"/>
        <v>4.4444861388266531E-4</v>
      </c>
      <c r="AU17" s="5">
        <f t="shared" si="92"/>
        <v>1.5637585122145519E-4</v>
      </c>
      <c r="AV17" s="5">
        <f t="shared" si="93"/>
        <v>4.1264736937097964E-5</v>
      </c>
      <c r="AW17" s="5">
        <f t="shared" si="94"/>
        <v>2.3766748528241761E-7</v>
      </c>
      <c r="AX17" s="5">
        <f t="shared" si="95"/>
        <v>2.6360626057991051E-4</v>
      </c>
      <c r="AY17" s="5">
        <f t="shared" si="96"/>
        <v>2.4529017040513424E-4</v>
      </c>
      <c r="AZ17" s="5">
        <f t="shared" si="97"/>
        <v>1.1412336635142334E-4</v>
      </c>
      <c r="BA17" s="5">
        <f t="shared" si="98"/>
        <v>3.5397920011415649E-5</v>
      </c>
      <c r="BB17" s="5">
        <f t="shared" si="99"/>
        <v>8.2345937198970016E-6</v>
      </c>
      <c r="BC17" s="5">
        <f t="shared" si="100"/>
        <v>1.532486286423592E-6</v>
      </c>
      <c r="BD17" s="5">
        <f t="shared" si="101"/>
        <v>1.2373311744850993E-4</v>
      </c>
      <c r="BE17" s="5">
        <f t="shared" si="102"/>
        <v>1.3060365784200518E-4</v>
      </c>
      <c r="BF17" s="5">
        <f t="shared" si="103"/>
        <v>6.8927849687492714E-5</v>
      </c>
      <c r="BG17" s="5">
        <f t="shared" si="104"/>
        <v>2.425173761615501E-5</v>
      </c>
      <c r="BH17" s="5">
        <f t="shared" si="105"/>
        <v>6.3995915301585596E-6</v>
      </c>
      <c r="BI17" s="5">
        <f t="shared" si="106"/>
        <v>1.3509884496060408E-6</v>
      </c>
      <c r="BJ17" s="8">
        <f t="shared" si="107"/>
        <v>0.37820672411702572</v>
      </c>
      <c r="BK17" s="8">
        <f t="shared" si="108"/>
        <v>0.30921530143765813</v>
      </c>
      <c r="BL17" s="8">
        <f t="shared" si="109"/>
        <v>0.29422514195023969</v>
      </c>
      <c r="BM17" s="8">
        <f t="shared" si="110"/>
        <v>0.31937703979775528</v>
      </c>
      <c r="BN17" s="8">
        <f t="shared" si="111"/>
        <v>0.68045374241971068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>
        <f>VLOOKUP(A18,home!$A$2:$E$405,3,FALSE)</f>
        <v>1.33004926108374</v>
      </c>
      <c r="F18">
        <f>VLOOKUP(B18,home!$B$2:$E$405,3,FALSE)</f>
        <v>0.95</v>
      </c>
      <c r="G18">
        <f>VLOOKUP(C18,away!$B$2:$E$405,4,FALSE)</f>
        <v>0.75</v>
      </c>
      <c r="H18">
        <f>VLOOKUP(A18,away!$A$2:$E$405,3,FALSE)</f>
        <v>1.26600985221675</v>
      </c>
      <c r="I18">
        <f>VLOOKUP(C18,away!$B$2:$E$405,3,FALSE)</f>
        <v>0.8</v>
      </c>
      <c r="J18">
        <f>VLOOKUP(B18,home!$B$2:$E$405,4,FALSE)</f>
        <v>0.63</v>
      </c>
      <c r="K18" s="3">
        <f t="shared" ref="K18:K81" si="112">E18*F18*G18</f>
        <v>0.94766009852216471</v>
      </c>
      <c r="L18" s="3">
        <f t="shared" ref="L18:L81" si="113">H18*I18*J18</f>
        <v>0.63806896551724201</v>
      </c>
      <c r="M18" s="5">
        <f t="shared" si="58"/>
        <v>0.20479842750604393</v>
      </c>
      <c r="N18" s="5">
        <f t="shared" si="59"/>
        <v>0.19407929798756199</v>
      </c>
      <c r="O18" s="5">
        <f t="shared" si="60"/>
        <v>0.13067552077833933</v>
      </c>
      <c r="P18" s="5">
        <f t="shared" si="61"/>
        <v>0.12383597689523622</v>
      </c>
      <c r="Q18" s="5">
        <f t="shared" si="62"/>
        <v>9.1960603326002768E-2</v>
      </c>
      <c r="R18" s="5">
        <f t="shared" si="63"/>
        <v>4.1689997180730909E-2</v>
      </c>
      <c r="S18" s="5">
        <f t="shared" si="64"/>
        <v>1.872005239535458E-2</v>
      </c>
      <c r="T18" s="5">
        <f t="shared" si="65"/>
        <v>5.8677207032564023E-2</v>
      </c>
      <c r="U18" s="5">
        <f t="shared" si="66"/>
        <v>3.9507946835680222E-2</v>
      </c>
      <c r="V18" s="5">
        <f t="shared" si="67"/>
        <v>1.2577223175756446E-3</v>
      </c>
      <c r="W18" s="5">
        <f t="shared" si="68"/>
        <v>2.9049131469359172E-2</v>
      </c>
      <c r="X18" s="5">
        <f t="shared" si="69"/>
        <v>1.8535349265828366E-2</v>
      </c>
      <c r="Y18" s="5">
        <f t="shared" si="70"/>
        <v>5.9134155657739372E-3</v>
      </c>
      <c r="Z18" s="5">
        <f t="shared" si="71"/>
        <v>8.8670311245085728E-3</v>
      </c>
      <c r="AA18" s="5">
        <f t="shared" si="72"/>
        <v>8.4029315890508938E-3</v>
      </c>
      <c r="AB18" s="5">
        <f t="shared" si="73"/>
        <v>3.9815614887774896E-3</v>
      </c>
      <c r="AC18" s="5">
        <f t="shared" si="74"/>
        <v>4.7531881029495435E-5</v>
      </c>
      <c r="AD18" s="5">
        <f t="shared" si="75"/>
        <v>6.8821756975590547E-3</v>
      </c>
      <c r="AE18" s="5">
        <f t="shared" si="76"/>
        <v>4.3913027278494089E-3</v>
      </c>
      <c r="AF18" s="5">
        <f t="shared" si="77"/>
        <v>1.4009769944159573E-3</v>
      </c>
      <c r="AG18" s="5">
        <f t="shared" si="78"/>
        <v>2.9797331384681506E-4</v>
      </c>
      <c r="AH18" s="5">
        <f t="shared" si="79"/>
        <v>1.4144443442060928E-3</v>
      </c>
      <c r="AI18" s="5">
        <f t="shared" si="80"/>
        <v>1.3404124665844645E-3</v>
      </c>
      <c r="AJ18" s="5">
        <f t="shared" si="81"/>
        <v>6.3512770507188562E-4</v>
      </c>
      <c r="AK18" s="5">
        <f t="shared" si="82"/>
        <v>2.0062839452085989E-4</v>
      </c>
      <c r="AL18" s="5">
        <f t="shared" si="83"/>
        <v>1.1496488508500894E-6</v>
      </c>
      <c r="AM18" s="5">
        <f t="shared" si="84"/>
        <v>1.3043926599191327E-3</v>
      </c>
      <c r="AN18" s="5">
        <f t="shared" si="85"/>
        <v>8.3229247514288467E-4</v>
      </c>
      <c r="AO18" s="5">
        <f t="shared" si="86"/>
        <v>2.6552999931110259E-4</v>
      </c>
      <c r="AP18" s="5">
        <f t="shared" si="87"/>
        <v>5.6475483991409752E-5</v>
      </c>
      <c r="AQ18" s="5">
        <f t="shared" si="88"/>
        <v>9.0088134118710951E-6</v>
      </c>
      <c r="AR18" s="5">
        <f t="shared" si="89"/>
        <v>1.8050260789785914E-4</v>
      </c>
      <c r="AS18" s="5">
        <f t="shared" si="90"/>
        <v>1.7105511918399284E-4</v>
      </c>
      <c r="AT18" s="5">
        <f t="shared" si="91"/>
        <v>8.1051055549311631E-5</v>
      </c>
      <c r="AU18" s="5">
        <f t="shared" si="92"/>
        <v>2.5602950429062044E-5</v>
      </c>
      <c r="AV18" s="5">
        <f t="shared" si="93"/>
        <v>6.0657236315157567E-6</v>
      </c>
      <c r="AW18" s="5">
        <f t="shared" si="94"/>
        <v>1.9310028980583429E-8</v>
      </c>
      <c r="AX18" s="5">
        <f t="shared" si="95"/>
        <v>2.060201461017589E-4</v>
      </c>
      <c r="AY18" s="5">
        <f t="shared" si="96"/>
        <v>1.3145506149886036E-4</v>
      </c>
      <c r="AZ18" s="5">
        <f t="shared" si="97"/>
        <v>4.1938697551291621E-5</v>
      </c>
      <c r="BA18" s="5">
        <f t="shared" si="98"/>
        <v>8.9199271205643806E-6</v>
      </c>
      <c r="BB18" s="5">
        <f t="shared" si="99"/>
        <v>1.4228821675769264E-6</v>
      </c>
      <c r="BC18" s="5">
        <f t="shared" si="100"/>
        <v>1.8157939054374811E-7</v>
      </c>
      <c r="BD18" s="5">
        <f t="shared" si="101"/>
        <v>1.9195518715758546E-5</v>
      </c>
      <c r="BE18" s="5">
        <f t="shared" si="102"/>
        <v>1.8190827157359798E-5</v>
      </c>
      <c r="BF18" s="5">
        <f t="shared" si="103"/>
        <v>8.6193605280716268E-6</v>
      </c>
      <c r="BG18" s="5">
        <f t="shared" si="104"/>
        <v>2.7227413490768057E-6</v>
      </c>
      <c r="BH18" s="5">
        <f t="shared" si="105"/>
        <v>6.4505833377912411E-7</v>
      </c>
      <c r="BI18" s="5">
        <f t="shared" si="106"/>
        <v>1.2225920882833369E-7</v>
      </c>
      <c r="BJ18" s="8">
        <f t="shared" si="107"/>
        <v>0.41404507110636846</v>
      </c>
      <c r="BK18" s="8">
        <f t="shared" si="108"/>
        <v>0.34879231570558961</v>
      </c>
      <c r="BL18" s="8">
        <f t="shared" si="109"/>
        <v>0.22836234400494676</v>
      </c>
      <c r="BM18" s="8">
        <f t="shared" si="110"/>
        <v>0.2128955025160284</v>
      </c>
      <c r="BN18" s="8">
        <f t="shared" si="111"/>
        <v>0.78703982367391512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>
        <f>VLOOKUP(A19,home!$A$2:$E$405,3,FALSE)</f>
        <v>1.33004926108374</v>
      </c>
      <c r="F19">
        <f>VLOOKUP(B19,home!$B$2:$E$405,3,FALSE)</f>
        <v>1</v>
      </c>
      <c r="G19">
        <f>VLOOKUP(C19,away!$B$2:$E$405,4,FALSE)</f>
        <v>1.1499999999999999</v>
      </c>
      <c r="H19">
        <f>VLOOKUP(A19,away!$A$2:$E$405,3,FALSE)</f>
        <v>1.26600985221675</v>
      </c>
      <c r="I19">
        <f>VLOOKUP(C19,away!$B$2:$E$405,3,FALSE)</f>
        <v>0.67</v>
      </c>
      <c r="J19">
        <f>VLOOKUP(B19,home!$B$2:$E$405,4,FALSE)</f>
        <v>1.05</v>
      </c>
      <c r="K19" s="3">
        <f t="shared" si="112"/>
        <v>1.5295566502463009</v>
      </c>
      <c r="L19" s="3">
        <f t="shared" si="113"/>
        <v>0.89063793103448363</v>
      </c>
      <c r="M19" s="5">
        <f t="shared" si="58"/>
        <v>8.890431666043204E-2</v>
      </c>
      <c r="N19" s="5">
        <f t="shared" si="59"/>
        <v>0.13598418878356686</v>
      </c>
      <c r="O19" s="5">
        <f t="shared" si="60"/>
        <v>7.9181556650481766E-2</v>
      </c>
      <c r="P19" s="5">
        <f t="shared" si="61"/>
        <v>0.1211126765515986</v>
      </c>
      <c r="Q19" s="5">
        <f t="shared" si="62"/>
        <v>0.10399776014112656</v>
      </c>
      <c r="R19" s="5">
        <f t="shared" si="63"/>
        <v>3.5261048895637422E-2</v>
      </c>
      <c r="S19" s="5">
        <f t="shared" si="64"/>
        <v>4.1247379690002278E-2</v>
      </c>
      <c r="T19" s="5">
        <f t="shared" si="65"/>
        <v>9.262434992431344E-2</v>
      </c>
      <c r="U19" s="5">
        <f t="shared" si="66"/>
        <v>5.3933771832982202E-2</v>
      </c>
      <c r="V19" s="5">
        <f t="shared" si="67"/>
        <v>6.2433920754460925E-3</v>
      </c>
      <c r="W19" s="5">
        <f t="shared" si="68"/>
        <v>5.3023488544859936E-2</v>
      </c>
      <c r="X19" s="5">
        <f t="shared" si="69"/>
        <v>4.7224730133824687E-2</v>
      </c>
      <c r="Y19" s="5">
        <f t="shared" si="70"/>
        <v>2.1030067970025729E-2</v>
      </c>
      <c r="Z19" s="5">
        <f t="shared" si="71"/>
        <v>1.0468275878172091E-2</v>
      </c>
      <c r="AA19" s="5">
        <f t="shared" si="72"/>
        <v>1.6011820986071058E-2</v>
      </c>
      <c r="AB19" s="5">
        <f t="shared" si="73"/>
        <v>1.2245493635899137E-2</v>
      </c>
      <c r="AC19" s="5">
        <f t="shared" si="74"/>
        <v>5.3157846647820057E-4</v>
      </c>
      <c r="AD19" s="5">
        <f t="shared" si="75"/>
        <v>2.027560738076228E-2</v>
      </c>
      <c r="AE19" s="5">
        <f t="shared" si="76"/>
        <v>1.8058225008069619E-2</v>
      </c>
      <c r="AF19" s="5">
        <f t="shared" si="77"/>
        <v>8.0416700796711489E-3</v>
      </c>
      <c r="AG19" s="5">
        <f t="shared" si="78"/>
        <v>2.3874054672734075E-3</v>
      </c>
      <c r="AH19" s="5">
        <f t="shared" si="79"/>
        <v>2.3308608924083457E-3</v>
      </c>
      <c r="AI19" s="5">
        <f t="shared" si="80"/>
        <v>3.5651837787822132E-3</v>
      </c>
      <c r="AJ19" s="5">
        <f t="shared" si="81"/>
        <v>2.7265752790932856E-3</v>
      </c>
      <c r="AK19" s="5">
        <f t="shared" si="82"/>
        <v>1.3901504501780996E-3</v>
      </c>
      <c r="AL19" s="5">
        <f t="shared" si="83"/>
        <v>2.8966373418411369E-5</v>
      </c>
      <c r="AM19" s="5">
        <f t="shared" si="84"/>
        <v>6.2025380214055861E-3</v>
      </c>
      <c r="AN19" s="5">
        <f t="shared" si="85"/>
        <v>5.5242156305473902E-3</v>
      </c>
      <c r="AO19" s="5">
        <f t="shared" si="86"/>
        <v>2.4600379898895414E-3</v>
      </c>
      <c r="AP19" s="5">
        <f t="shared" si="87"/>
        <v>7.3033438186048368E-4</v>
      </c>
      <c r="AQ19" s="5">
        <f t="shared" si="88"/>
        <v>1.6261587570589242E-4</v>
      </c>
      <c r="AR19" s="5">
        <f t="shared" si="89"/>
        <v>4.1519062454875203E-4</v>
      </c>
      <c r="AS19" s="5">
        <f t="shared" si="90"/>
        <v>6.3505758089845874E-4</v>
      </c>
      <c r="AT19" s="5">
        <f t="shared" si="91"/>
        <v>4.8567827307628296E-4</v>
      </c>
      <c r="AU19" s="5">
        <f t="shared" si="92"/>
        <v>2.4762414415465582E-4</v>
      </c>
      <c r="AV19" s="5">
        <f t="shared" si="93"/>
        <v>9.468878911332568E-5</v>
      </c>
      <c r="AW19" s="5">
        <f t="shared" si="94"/>
        <v>1.0961206967212306E-6</v>
      </c>
      <c r="AX19" s="5">
        <f t="shared" si="95"/>
        <v>1.581188879841074E-3</v>
      </c>
      <c r="AY19" s="5">
        <f t="shared" si="96"/>
        <v>1.4082667925163867E-3</v>
      </c>
      <c r="AZ19" s="5">
        <f t="shared" si="97"/>
        <v>6.2712791121568158E-4</v>
      </c>
      <c r="BA19" s="5">
        <f t="shared" si="98"/>
        <v>1.8618130177970398E-4</v>
      </c>
      <c r="BB19" s="5">
        <f t="shared" si="99"/>
        <v>4.1455032353595594E-5</v>
      </c>
      <c r="BC19" s="5">
        <f t="shared" si="100"/>
        <v>7.3842848492747954E-6</v>
      </c>
      <c r="BD19" s="5">
        <f t="shared" si="101"/>
        <v>6.1630753138835901E-5</v>
      </c>
      <c r="BE19" s="5">
        <f t="shared" si="102"/>
        <v>9.426772832319453E-5</v>
      </c>
      <c r="BF19" s="5">
        <f t="shared" si="103"/>
        <v>7.2093915380176893E-5</v>
      </c>
      <c r="BG19" s="5">
        <f t="shared" si="104"/>
        <v>3.6757242570681207E-5</v>
      </c>
      <c r="BH19" s="5">
        <f t="shared" si="105"/>
        <v>1.4055571204675478E-5</v>
      </c>
      <c r="BI19" s="5">
        <f t="shared" si="106"/>
        <v>4.2997584818243583E-6</v>
      </c>
      <c r="BJ19" s="8">
        <f t="shared" si="107"/>
        <v>0.52157883953545825</v>
      </c>
      <c r="BK19" s="8">
        <f t="shared" si="108"/>
        <v>0.2594765766098921</v>
      </c>
      <c r="BL19" s="8">
        <f t="shared" si="109"/>
        <v>0.20880780678242436</v>
      </c>
      <c r="BM19" s="8">
        <f t="shared" si="110"/>
        <v>0.43448278045128386</v>
      </c>
      <c r="BN19" s="8">
        <f t="shared" si="111"/>
        <v>0.56444154768284327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>
        <f>VLOOKUP(A20,home!$A$2:$E$405,3,FALSE)</f>
        <v>1.33004926108374</v>
      </c>
      <c r="F20">
        <f>VLOOKUP(B20,home!$B$2:$E$405,3,FALSE)</f>
        <v>1.02</v>
      </c>
      <c r="G20">
        <f>VLOOKUP(C20,away!$B$2:$E$405,4,FALSE)</f>
        <v>1.64</v>
      </c>
      <c r="H20">
        <f>VLOOKUP(A20,away!$A$2:$E$405,3,FALSE)</f>
        <v>1.26600985221675</v>
      </c>
      <c r="I20">
        <f>VLOOKUP(C20,away!$B$2:$E$405,3,FALSE)</f>
        <v>0.94</v>
      </c>
      <c r="J20">
        <f>VLOOKUP(B20,home!$B$2:$E$405,4,FALSE)</f>
        <v>0.74</v>
      </c>
      <c r="K20" s="3">
        <f t="shared" si="112"/>
        <v>2.2249064039408801</v>
      </c>
      <c r="L20" s="3">
        <f t="shared" si="113"/>
        <v>0.88063645320197126</v>
      </c>
      <c r="M20" s="5">
        <f t="shared" ref="M20:M83" si="114">_xlfn.POISSON.DIST(0,K20,FALSE) * _xlfn.POISSON.DIST(0,L20,FALSE)</f>
        <v>4.4800191852752712E-2</v>
      </c>
      <c r="N20" s="5">
        <f t="shared" ref="N20:N83" si="115">_xlfn.POISSON.DIST(1,K20,FALSE) * _xlfn.POISSON.DIST(0,L20,FALSE)</f>
        <v>9.967623375096954E-2</v>
      </c>
      <c r="O20" s="5">
        <f t="shared" ref="O20:O83" si="116">_xlfn.POISSON.DIST(0,K20,FALSE) * _xlfn.POISSON.DIST(1,L20,FALSE)</f>
        <v>3.9452682055975991E-2</v>
      </c>
      <c r="P20" s="5">
        <f t="shared" ref="P20:P83" si="117">_xlfn.POISSON.DIST(1,K20,FALSE) * _xlfn.POISSON.DIST(1,L20,FALSE)</f>
        <v>8.777852495898443E-2</v>
      </c>
      <c r="Q20" s="5">
        <f t="shared" ref="Q20:Q83" si="118">_xlfn.POISSON.DIST(2,K20,FALSE) * _xlfn.POISSON.DIST(0,L20,FALSE)</f>
        <v>0.11088514539662016</v>
      </c>
      <c r="R20" s="5">
        <f t="shared" ref="R20:R83" si="119">_xlfn.POISSON.DIST(0,K20,FALSE) * _xlfn.POISSON.DIST(2,L20,FALSE)</f>
        <v>1.7371734997539877E-2</v>
      </c>
      <c r="S20" s="5">
        <f t="shared" ref="S20:S83" si="120">_xlfn.POISSON.DIST(2,K20,FALSE) * _xlfn.POISSON.DIST(2,L20,FALSE)</f>
        <v>4.2996855176980812E-2</v>
      </c>
      <c r="T20" s="5">
        <f t="shared" ref="T20:T83" si="121">_xlfn.POISSON.DIST(2,K20,FALSE) * _xlfn.POISSON.DIST(1,L20,FALSE)</f>
        <v>9.7649501154864454E-2</v>
      </c>
      <c r="U20" s="5">
        <f t="shared" ref="U20:U83" si="122">_xlfn.POISSON.DIST(1,K20,FALSE) * _xlfn.POISSON.DIST(2,L20,FALSE)</f>
        <v>3.8650484443590379E-2</v>
      </c>
      <c r="V20" s="5">
        <f t="shared" ref="V20:V83" si="123">_xlfn.POISSON.DIST(3,K20,FALSE) * _xlfn.POISSON.DIST(3,L20,FALSE)</f>
        <v>9.3605762962288824E-3</v>
      </c>
      <c r="W20" s="5">
        <f t="shared" ref="W20:W83" si="124">_xlfn.POISSON.DIST(3,K20,FALSE) * _xlfn.POISSON.DIST(0,L20,FALSE)</f>
        <v>8.2236356698285246E-2</v>
      </c>
      <c r="X20" s="5">
        <f t="shared" ref="X20:X83" si="125">_xlfn.POISSON.DIST(3,K20,FALSE) * _xlfn.POISSON.DIST(1,L20,FALSE)</f>
        <v>7.2420333487030086E-2</v>
      </c>
      <c r="Y20" s="5">
        <f t="shared" ref="Y20:Y83" si="126">_xlfn.POISSON.DIST(3,K20,FALSE) * _xlfn.POISSON.DIST(2,L20,FALSE)</f>
        <v>3.1887992810861063E-2</v>
      </c>
      <c r="Z20" s="5">
        <f t="shared" ref="Z20:Z83" si="127">_xlfn.POISSON.DIST(0,K20,FALSE) * _xlfn.POISSON.DIST(3,L20,FALSE)</f>
        <v>5.0993943647326912E-3</v>
      </c>
      <c r="AA20" s="5">
        <f t="shared" ref="AA20:AA83" si="128">_xlfn.POISSON.DIST(1,K20,FALSE) * _xlfn.POISSON.DIST(3,L20,FALSE)</f>
        <v>1.1345675178313799E-2</v>
      </c>
      <c r="AB20" s="5">
        <f t="shared" ref="AB20:AB83" si="129">_xlfn.POISSON.DIST(2,K20,FALSE) * _xlfn.POISSON.DIST(3,L20,FALSE)</f>
        <v>1.2621532680631735E-2</v>
      </c>
      <c r="AC20" s="5">
        <f t="shared" ref="AC20:AC83" si="130">_xlfn.POISSON.DIST(4,K20,FALSE) * _xlfn.POISSON.DIST(4,L20,FALSE)</f>
        <v>1.1462807775879517E-3</v>
      </c>
      <c r="AD20" s="5">
        <f t="shared" ref="AD20:AD83" si="131">_xlfn.POISSON.DIST(4,K20,FALSE) * _xlfn.POISSON.DIST(0,L20,FALSE)</f>
        <v>4.5742049163695328E-2</v>
      </c>
      <c r="AE20" s="5">
        <f t="shared" ref="AE20:AE83" si="132">_xlfn.POISSON.DIST(4,K20,FALSE) * _xlfn.POISSON.DIST(1,L20,FALSE)</f>
        <v>4.028211593770685E-2</v>
      </c>
      <c r="AF20" s="5">
        <f t="shared" ref="AF20:AF83" si="133">_xlfn.POISSON.DIST(4,K20,FALSE) * _xlfn.POISSON.DIST(2,L20,FALSE)</f>
        <v>1.773694985342638E-2</v>
      </c>
      <c r="AG20" s="5">
        <f t="shared" ref="AG20:AG83" si="134">_xlfn.POISSON.DIST(4,K20,FALSE) * _xlfn.POISSON.DIST(3,L20,FALSE)</f>
        <v>5.2066015365142106E-3</v>
      </c>
      <c r="AH20" s="5">
        <f t="shared" ref="AH20:AH83" si="135">_xlfn.POISSON.DIST(0,K20,FALSE) * _xlfn.POISSON.DIST(4,L20,FALSE)</f>
        <v>1.1226781417090787E-3</v>
      </c>
      <c r="AI20" s="5">
        <f t="shared" ref="AI20:AI83" si="136">_xlfn.POISSON.DIST(1,K20,FALSE) * _xlfn.POISSON.DIST(4,L20,FALSE)</f>
        <v>2.4978537870529757E-3</v>
      </c>
      <c r="AJ20" s="5">
        <f t="shared" ref="AJ20:AJ83" si="137">_xlfn.POISSON.DIST(2,K20,FALSE) * _xlfn.POISSON.DIST(4,L20,FALSE)</f>
        <v>2.7787454434610739E-3</v>
      </c>
      <c r="AK20" s="5">
        <f t="shared" ref="AK20:AK83" si="138">_xlfn.POISSON.DIST(3,K20,FALSE) * _xlfn.POISSON.DIST(4,L20,FALSE)</f>
        <v>2.0608161773593612E-3</v>
      </c>
      <c r="AL20" s="5">
        <f t="shared" ref="AL20:AL83" si="139">_xlfn.POISSON.DIST(5,K20,FALSE) * _xlfn.POISSON.DIST(5,L20,FALSE)</f>
        <v>8.9837861566501953E-5</v>
      </c>
      <c r="AM20" s="5">
        <f t="shared" ref="AM20:AM83" si="140">_xlfn.POISSON.DIST(5,K20,FALSE) * _xlfn.POISSON.DIST(0,L20,FALSE)</f>
        <v>2.0354355622736867E-2</v>
      </c>
      <c r="AN20" s="5">
        <f t="shared" ref="AN20:AN83" si="141">_xlfn.POISSON.DIST(5,K20,FALSE) * _xlfn.POISSON.DIST(1,L20,FALSE)</f>
        <v>1.7924787542818593E-2</v>
      </c>
      <c r="AO20" s="5">
        <f t="shared" ref="AO20:AO83" si="142">_xlfn.POISSON.DIST(5,K20,FALSE) * _xlfn.POISSON.DIST(2,L20,FALSE)</f>
        <v>7.8926106630533219E-3</v>
      </c>
      <c r="AP20" s="5">
        <f t="shared" ref="AP20:AP83" si="143">_xlfn.POISSON.DIST(5,K20,FALSE) * _xlfn.POISSON.DIST(3,L20,FALSE)</f>
        <v>2.3168402202717788E-3</v>
      </c>
      <c r="AQ20" s="5">
        <f t="shared" ref="AQ20:AQ83" si="144">_xlfn.POISSON.DIST(5,K20,FALSE) * _xlfn.POISSON.DIST(4,L20,FALSE)</f>
        <v>5.1007348855395304E-4</v>
      </c>
      <c r="AR20" s="5">
        <f t="shared" ref="AR20:AR83" si="145">_xlfn.POISSON.DIST(0,K20,FALSE) * _xlfn.POISSON.DIST(5,L20,FALSE)</f>
        <v>1.9773425936041276E-4</v>
      </c>
      <c r="AS20" s="5">
        <f t="shared" ref="AS20:AS83" si="146">_xlfn.POISSON.DIST(1,K20,FALSE) * _xlfn.POISSON.DIST(5,L20,FALSE)</f>
        <v>4.3994021992948922E-4</v>
      </c>
      <c r="AT20" s="5">
        <f t="shared" ref="AT20:AT83" si="147">_xlfn.POISSON.DIST(2,K20,FALSE) * _xlfn.POISSON.DIST(5,L20,FALSE)</f>
        <v>4.8941290633614009E-4</v>
      </c>
      <c r="AU20" s="5">
        <f t="shared" ref="AU20:AU83" si="148">_xlfn.POISSON.DIST(3,K20,FALSE) * _xlfn.POISSON.DIST(5,L20,FALSE)</f>
        <v>3.6296596982619866E-4</v>
      </c>
      <c r="AV20" s="5">
        <f t="shared" ref="AV20:AV83" si="149">_xlfn.POISSON.DIST(4,K20,FALSE) * _xlfn.POISSON.DIST(5,L20,FALSE)</f>
        <v>2.018913276697304E-4</v>
      </c>
      <c r="AW20" s="5">
        <f t="shared" ref="AW20:AW83" si="150">_xlfn.POISSON.DIST(6,K20,FALSE) * _xlfn.POISSON.DIST(6,L20,FALSE)</f>
        <v>4.8895096747302327E-6</v>
      </c>
      <c r="AX20" s="5">
        <f t="shared" ref="AX20:AX83" si="151">_xlfn.POISSON.DIST(6,K20,FALSE) * _xlfn.POISSON.DIST(0,L20,FALSE)</f>
        <v>7.5477560288528846E-3</v>
      </c>
      <c r="AY20" s="5">
        <f t="shared" ref="AY20:AY83" si="152">_xlfn.POISSON.DIST(6,K20,FALSE) * _xlfn.POISSON.DIST(1,L20,FALSE)</f>
        <v>6.6468290988827986E-3</v>
      </c>
      <c r="AZ20" s="5">
        <f t="shared" ref="AZ20:AZ83" si="153">_xlfn.POISSON.DIST(6,K20,FALSE) * _xlfn.POISSON.DIST(2,L20,FALSE)</f>
        <v>2.9267200013399016E-3</v>
      </c>
      <c r="BA20" s="5">
        <f t="shared" ref="BA20:BA83" si="154">_xlfn.POISSON.DIST(6,K20,FALSE) * _xlfn.POISSON.DIST(3,L20,FALSE)</f>
        <v>8.5912544049841322E-4</v>
      </c>
      <c r="BB20" s="5">
        <f t="shared" ref="BB20:BB83" si="155">_xlfn.POISSON.DIST(6,K20,FALSE) * _xlfn.POISSON.DIST(4,L20,FALSE)</f>
        <v>1.8914429519402588E-4</v>
      </c>
      <c r="BC20" s="5">
        <f t="shared" ref="BC20:BC83" si="156">_xlfn.POISSON.DIST(6,K20,FALSE) * _xlfn.POISSON.DIST(5,L20,FALSE)</f>
        <v>3.331347225261074E-5</v>
      </c>
      <c r="BD20" s="5">
        <f t="shared" ref="BD20:BD83" si="157">_xlfn.POISSON.DIST(0,K20,FALSE) * _xlfn.POISSON.DIST(6,L20,FALSE)</f>
        <v>2.9021999473278749E-5</v>
      </c>
      <c r="BE20" s="5">
        <f t="shared" ref="BE20:BE83" si="158">_xlfn.POISSON.DIST(1,K20,FALSE) * _xlfn.POISSON.DIST(6,L20,FALSE)</f>
        <v>6.457123248326673E-5</v>
      </c>
      <c r="BF20" s="5">
        <f t="shared" ref="BF20:BF83" si="159">_xlfn.POISSON.DIST(2,K20,FALSE) * _xlfn.POISSON.DIST(6,L20,FALSE)</f>
        <v>7.1832474331187798E-5</v>
      </c>
      <c r="BG20" s="5">
        <f t="shared" ref="BG20:BG83" si="160">_xlfn.POISSON.DIST(3,K20,FALSE) * _xlfn.POISSON.DIST(6,L20,FALSE)</f>
        <v>5.3273510716792868E-5</v>
      </c>
      <c r="BH20" s="5">
        <f t="shared" ref="BH20:BH83" si="161">_xlfn.POISSON.DIST(4,K20,FALSE) * _xlfn.POISSON.DIST(6,L20,FALSE)</f>
        <v>2.9632143788551385E-5</v>
      </c>
      <c r="BI20" s="5">
        <f t="shared" ref="BI20:BI83" si="162">_xlfn.POISSON.DIST(5,K20,FALSE) * _xlfn.POISSON.DIST(6,L20,FALSE)</f>
        <v>1.3185749295528989E-5</v>
      </c>
      <c r="BJ20" s="8">
        <f t="shared" ref="BJ20:BJ83" si="163">SUM(N20,Q20,T20,W20,X20,Y20,AD20,AE20,AF20,AG20,AM20,AN20,AO20,AP20,AQ20,AX20,AY20,AZ20,BA20,BB20,BC20)</f>
        <v>0.6709248356644284</v>
      </c>
      <c r="BK20" s="8">
        <f t="shared" ref="BK20:BK83" si="164">SUM(M20,P20,S20,V20,AC20,AL20,AY20)</f>
        <v>0.19281909602298408</v>
      </c>
      <c r="BL20" s="8">
        <f t="shared" ref="BL20:BL83" si="165">SUM(O20,R20,U20,AA20,AB20,AH20,AI20,AJ20,AK20,AR20,AS20,AT20,AU20,AV20,BD20,BE20,BF20,BG20,BH20,BI20)</f>
        <v>0.12985566469884485</v>
      </c>
      <c r="BM20" s="8">
        <f t="shared" ref="BM20:BM83" si="166">SUM(S20:BI20)</f>
        <v>0.59209253814893936</v>
      </c>
      <c r="BN20" s="8">
        <f t="shared" ref="BN20:BN83" si="167">SUM(M20:R20)</f>
        <v>0.39996451301284269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1.2955665024630501</v>
      </c>
      <c r="F21">
        <f>VLOOKUP(B21,home!$B$2:$E$405,3,FALSE)</f>
        <v>1.18</v>
      </c>
      <c r="G21">
        <f>VLOOKUP(C21,away!$B$2:$E$405,4,FALSE)</f>
        <v>1.21</v>
      </c>
      <c r="H21">
        <f>VLOOKUP(A21,away!$A$2:$E$405,3,FALSE)</f>
        <v>1.12807881773399</v>
      </c>
      <c r="I21">
        <f>VLOOKUP(C21,away!$B$2:$E$405,3,FALSE)</f>
        <v>0.92</v>
      </c>
      <c r="J21">
        <f>VLOOKUP(B21,home!$B$2:$E$405,4,FALSE)</f>
        <v>1.1000000000000001</v>
      </c>
      <c r="K21" s="3">
        <f t="shared" si="112"/>
        <v>1.8498098522167428</v>
      </c>
      <c r="L21" s="3">
        <f t="shared" si="113"/>
        <v>1.1416157635467978</v>
      </c>
      <c r="M21" s="5">
        <f t="shared" si="114"/>
        <v>5.0215797238413566E-2</v>
      </c>
      <c r="N21" s="5">
        <f t="shared" si="115"/>
        <v>9.2889676468535728E-2</v>
      </c>
      <c r="O21" s="5">
        <f t="shared" si="116"/>
        <v>5.7327145706442692E-2</v>
      </c>
      <c r="P21" s="5">
        <f t="shared" si="117"/>
        <v>0.10604431892724245</v>
      </c>
      <c r="Q21" s="5">
        <f t="shared" si="118"/>
        <v>8.591411935036157E-2</v>
      </c>
      <c r="R21" s="5">
        <f t="shared" si="119"/>
        <v>3.2722786608809562E-2</v>
      </c>
      <c r="S21" s="5">
        <f t="shared" si="120"/>
        <v>5.5985358170019865E-2</v>
      </c>
      <c r="T21" s="5">
        <f t="shared" si="121"/>
        <v>9.8080912961613753E-2</v>
      </c>
      <c r="U21" s="5">
        <f t="shared" si="122"/>
        <v>6.0530933060962036E-2</v>
      </c>
      <c r="V21" s="5">
        <f t="shared" si="123"/>
        <v>1.3136479628446295E-2</v>
      </c>
      <c r="W21" s="5">
        <f t="shared" si="124"/>
        <v>5.2974928139607989E-2</v>
      </c>
      <c r="X21" s="5">
        <f t="shared" si="125"/>
        <v>6.0477013036935333E-2</v>
      </c>
      <c r="Y21" s="5">
        <f t="shared" si="126"/>
        <v>3.4520755707595295E-2</v>
      </c>
      <c r="Z21" s="5">
        <f t="shared" si="127"/>
        <v>1.2452283006598354E-2</v>
      </c>
      <c r="AA21" s="5">
        <f t="shared" si="128"/>
        <v>2.3034355788196761E-2</v>
      </c>
      <c r="AB21" s="5">
        <f t="shared" si="129"/>
        <v>2.1304589138236064E-2</v>
      </c>
      <c r="AC21" s="5">
        <f t="shared" si="130"/>
        <v>1.7338281874306042E-3</v>
      </c>
      <c r="AD21" s="5">
        <f t="shared" si="131"/>
        <v>2.4498385998280192E-2</v>
      </c>
      <c r="AE21" s="5">
        <f t="shared" si="132"/>
        <v>2.7967743637090824E-2</v>
      </c>
      <c r="AF21" s="5">
        <f t="shared" si="133"/>
        <v>1.5964208503469274E-2</v>
      </c>
      <c r="AG21" s="5">
        <f t="shared" si="134"/>
        <v>6.0749973600361194E-3</v>
      </c>
      <c r="AH21" s="5">
        <f t="shared" si="135"/>
        <v>3.5539306431196494E-3</v>
      </c>
      <c r="AI21" s="5">
        <f t="shared" si="136"/>
        <v>6.5740959177377134E-3</v>
      </c>
      <c r="AJ21" s="5">
        <f t="shared" si="137"/>
        <v>6.0804136990245455E-3</v>
      </c>
      <c r="AK21" s="5">
        <f t="shared" si="138"/>
        <v>3.7492030553364186E-3</v>
      </c>
      <c r="AL21" s="5">
        <f t="shared" si="139"/>
        <v>1.4645799878472055E-4</v>
      </c>
      <c r="AM21" s="5">
        <f t="shared" si="140"/>
        <v>9.0634711566054821E-3</v>
      </c>
      <c r="AN21" s="5">
        <f t="shared" si="141"/>
        <v>1.0347001544832549E-2</v>
      </c>
      <c r="AO21" s="5">
        <f t="shared" si="142"/>
        <v>5.9061500345119547E-3</v>
      </c>
      <c r="AP21" s="5">
        <f t="shared" si="143"/>
        <v>2.247517993757104E-3</v>
      </c>
      <c r="AQ21" s="5">
        <f t="shared" si="144"/>
        <v>6.4145049263204595E-4</v>
      </c>
      <c r="AR21" s="5">
        <f t="shared" si="145"/>
        <v>8.114446489474801E-4</v>
      </c>
      <c r="AS21" s="5">
        <f t="shared" si="146"/>
        <v>1.5010183061516052E-3</v>
      </c>
      <c r="AT21" s="5">
        <f t="shared" si="147"/>
        <v>1.3882992255384631E-3</v>
      </c>
      <c r="AU21" s="5">
        <f t="shared" si="148"/>
        <v>8.5602986174197456E-4</v>
      </c>
      <c r="AV21" s="5">
        <f t="shared" si="149"/>
        <v>3.9587311801050993E-4</v>
      </c>
      <c r="AW21" s="5">
        <f t="shared" si="150"/>
        <v>8.5912753813941081E-6</v>
      </c>
      <c r="AX21" s="5">
        <f t="shared" si="151"/>
        <v>2.7942830401285154E-3</v>
      </c>
      <c r="AY21" s="5">
        <f t="shared" si="152"/>
        <v>3.189997566422183E-3</v>
      </c>
      <c r="AZ21" s="5">
        <f t="shared" si="153"/>
        <v>1.8208757537517442E-3</v>
      </c>
      <c r="BA21" s="5">
        <f t="shared" si="154"/>
        <v>6.9291348798104953E-4</v>
      </c>
      <c r="BB21" s="5">
        <f t="shared" si="155"/>
        <v>1.9776024016334023E-4</v>
      </c>
      <c r="BC21" s="5">
        <f t="shared" si="156"/>
        <v>4.5153241514653951E-5</v>
      </c>
      <c r="BD21" s="5">
        <f t="shared" si="157"/>
        <v>1.5439300041402351E-4</v>
      </c>
      <c r="BE21" s="5">
        <f t="shared" si="158"/>
        <v>2.8559769327916434E-4</v>
      </c>
      <c r="BF21" s="5">
        <f t="shared" si="159"/>
        <v>2.6415071339908682E-4</v>
      </c>
      <c r="BG21" s="5">
        <f t="shared" si="160"/>
        <v>1.6287619737190403E-4</v>
      </c>
      <c r="BH21" s="5">
        <f t="shared" si="161"/>
        <v>7.5322498647536668E-5</v>
      </c>
      <c r="BI21" s="5">
        <f t="shared" si="162"/>
        <v>2.7866460018359126E-5</v>
      </c>
      <c r="BJ21" s="8">
        <f t="shared" si="163"/>
        <v>0.53630931571582685</v>
      </c>
      <c r="BK21" s="8">
        <f t="shared" si="164"/>
        <v>0.23045223771675968</v>
      </c>
      <c r="BL21" s="8">
        <f t="shared" si="165"/>
        <v>0.22080032534138552</v>
      </c>
      <c r="BM21" s="8">
        <f t="shared" si="166"/>
        <v>0.57171891118972407</v>
      </c>
      <c r="BN21" s="8">
        <f t="shared" si="167"/>
        <v>0.42511384429980553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1.2955665024630501</v>
      </c>
      <c r="F22">
        <f>VLOOKUP(B22,home!$B$2:$E$405,3,FALSE)</f>
        <v>1.06</v>
      </c>
      <c r="G22">
        <f>VLOOKUP(C22,away!$B$2:$E$405,4,FALSE)</f>
        <v>1.02</v>
      </c>
      <c r="H22">
        <f>VLOOKUP(A22,away!$A$2:$E$405,3,FALSE)</f>
        <v>1.12807881773399</v>
      </c>
      <c r="I22">
        <f>VLOOKUP(C22,away!$B$2:$E$405,3,FALSE)</f>
        <v>1.02</v>
      </c>
      <c r="J22">
        <f>VLOOKUP(B22,home!$B$2:$E$405,4,FALSE)</f>
        <v>1.1599999999999999</v>
      </c>
      <c r="K22" s="3">
        <f t="shared" si="112"/>
        <v>1.4007665024630498</v>
      </c>
      <c r="L22" s="3">
        <f t="shared" si="113"/>
        <v>1.3347428571428568</v>
      </c>
      <c r="M22" s="5">
        <f t="shared" si="114"/>
        <v>6.4860961134840495E-2</v>
      </c>
      <c r="N22" s="5">
        <f t="shared" si="115"/>
        <v>9.0855061675242321E-2</v>
      </c>
      <c r="O22" s="5">
        <f t="shared" si="116"/>
        <v>8.6572704582148788E-2</v>
      </c>
      <c r="P22" s="5">
        <f t="shared" si="117"/>
        <v>0.12126814460630339</v>
      </c>
      <c r="Q22" s="5">
        <f t="shared" si="118"/>
        <v>6.3633363486946939E-2</v>
      </c>
      <c r="R22" s="5">
        <f t="shared" si="119"/>
        <v>5.7776149532280892E-2</v>
      </c>
      <c r="S22" s="5">
        <f t="shared" si="120"/>
        <v>5.6682643299421881E-2</v>
      </c>
      <c r="T22" s="5">
        <f t="shared" si="121"/>
        <v>8.4934177390177487E-2</v>
      </c>
      <c r="U22" s="5">
        <f t="shared" si="122"/>
        <v>8.0930894906115269E-2</v>
      </c>
      <c r="V22" s="5">
        <f t="shared" si="123"/>
        <v>1.1775271740306431E-2</v>
      </c>
      <c r="W22" s="5">
        <f t="shared" si="124"/>
        <v>2.9711828003856872E-2</v>
      </c>
      <c r="X22" s="5">
        <f t="shared" si="125"/>
        <v>3.9657650200805056E-2</v>
      </c>
      <c r="Y22" s="5">
        <f t="shared" si="126"/>
        <v>2.6466382668297272E-2</v>
      </c>
      <c r="Z22" s="5">
        <f t="shared" si="127"/>
        <v>2.5705434300476511E-2</v>
      </c>
      <c r="AA22" s="5">
        <f t="shared" si="128"/>
        <v>3.6007311299372194E-2</v>
      </c>
      <c r="AB22" s="5">
        <f t="shared" si="129"/>
        <v>2.5218917755959927E-2</v>
      </c>
      <c r="AC22" s="5">
        <f t="shared" si="130"/>
        <v>1.3759869295775031E-3</v>
      </c>
      <c r="AD22" s="5">
        <f t="shared" si="131"/>
        <v>1.0404833348686573E-2</v>
      </c>
      <c r="AE22" s="5">
        <f t="shared" si="132"/>
        <v>1.3887776991921194E-2</v>
      </c>
      <c r="AF22" s="5">
        <f t="shared" si="133"/>
        <v>9.2683055707798636E-3</v>
      </c>
      <c r="AG22" s="5">
        <f t="shared" si="134"/>
        <v>4.1236015528052575E-3</v>
      </c>
      <c r="AH22" s="5">
        <f t="shared" si="135"/>
        <v>8.5775362055790071E-3</v>
      </c>
      <c r="AI22" s="5">
        <f t="shared" si="136"/>
        <v>1.2015125390439084E-2</v>
      </c>
      <c r="AJ22" s="5">
        <f t="shared" si="137"/>
        <v>8.4151925849101725E-3</v>
      </c>
      <c r="AK22" s="5">
        <f t="shared" si="138"/>
        <v>3.9292399615725379E-3</v>
      </c>
      <c r="AL22" s="5">
        <f t="shared" si="139"/>
        <v>1.0290527863470482E-4</v>
      </c>
      <c r="AM22" s="5">
        <f t="shared" si="140"/>
        <v>2.9149484037101184E-3</v>
      </c>
      <c r="AN22" s="5">
        <f t="shared" si="141"/>
        <v>3.8907065607920528E-3</v>
      </c>
      <c r="AO22" s="5">
        <f t="shared" si="142"/>
        <v>2.596546395628022E-3</v>
      </c>
      <c r="AP22" s="5">
        <f t="shared" si="143"/>
        <v>1.1552405849348444E-3</v>
      </c>
      <c r="AQ22" s="5">
        <f t="shared" si="144"/>
        <v>3.8548727975582994E-4</v>
      </c>
      <c r="AR22" s="5">
        <f t="shared" si="145"/>
        <v>2.289761036456164E-3</v>
      </c>
      <c r="AS22" s="5">
        <f t="shared" si="146"/>
        <v>3.2074205585128682E-3</v>
      </c>
      <c r="AT22" s="5">
        <f t="shared" si="147"/>
        <v>2.2464236388380766E-3</v>
      </c>
      <c r="AU22" s="5">
        <f t="shared" si="148"/>
        <v>1.0489049945418434E-3</v>
      </c>
      <c r="AV22" s="5">
        <f t="shared" si="149"/>
        <v>3.6731774515510063E-4</v>
      </c>
      <c r="AW22" s="5">
        <f t="shared" si="150"/>
        <v>5.3443944605524305E-6</v>
      </c>
      <c r="AX22" s="5">
        <f t="shared" si="151"/>
        <v>6.8052701338754541E-4</v>
      </c>
      <c r="AY22" s="5">
        <f t="shared" si="152"/>
        <v>9.0832857021178742E-4</v>
      </c>
      <c r="AZ22" s="5">
        <f t="shared" si="153"/>
        <v>6.0619253551448375E-4</v>
      </c>
      <c r="BA22" s="5">
        <f t="shared" si="154"/>
        <v>2.6970371894375825E-4</v>
      </c>
      <c r="BB22" s="5">
        <f t="shared" si="155"/>
        <v>8.9996278101261526E-5</v>
      </c>
      <c r="BC22" s="5">
        <f t="shared" si="156"/>
        <v>2.4024377873020179E-5</v>
      </c>
      <c r="BD22" s="5">
        <f t="shared" si="157"/>
        <v>5.0937369799564818E-4</v>
      </c>
      <c r="BE22" s="5">
        <f t="shared" si="158"/>
        <v>7.1351361338803387E-4</v>
      </c>
      <c r="BF22" s="5">
        <f t="shared" si="159"/>
        <v>4.9973298434266458E-4</v>
      </c>
      <c r="BG22" s="5">
        <f t="shared" si="160"/>
        <v>2.3333640821436544E-4</v>
      </c>
      <c r="BH22" s="5">
        <f t="shared" si="161"/>
        <v>8.1712456107931785E-5</v>
      </c>
      <c r="BI22" s="5">
        <f t="shared" si="162"/>
        <v>2.2892014269994614E-5</v>
      </c>
      <c r="BJ22" s="8">
        <f t="shared" si="163"/>
        <v>0.38646468260837147</v>
      </c>
      <c r="BK22" s="8">
        <f t="shared" si="164"/>
        <v>0.25697424155929621</v>
      </c>
      <c r="BL22" s="8">
        <f t="shared" si="165"/>
        <v>0.33066346136620056</v>
      </c>
      <c r="BM22" s="8">
        <f t="shared" si="166"/>
        <v>0.51393845064083044</v>
      </c>
      <c r="BN22" s="8">
        <f t="shared" si="167"/>
        <v>0.48496638501776285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1.2955665024630501</v>
      </c>
      <c r="F23">
        <f>VLOOKUP(B23,home!$B$2:$E$405,3,FALSE)</f>
        <v>0.82</v>
      </c>
      <c r="G23">
        <f>VLOOKUP(C23,away!$B$2:$E$405,4,FALSE)</f>
        <v>0.9</v>
      </c>
      <c r="H23">
        <f>VLOOKUP(A23,away!$A$2:$E$405,3,FALSE)</f>
        <v>1.12807881773399</v>
      </c>
      <c r="I23">
        <f>VLOOKUP(C23,away!$B$2:$E$405,3,FALSE)</f>
        <v>0.81</v>
      </c>
      <c r="J23">
        <f>VLOOKUP(B23,home!$B$2:$E$405,4,FALSE)</f>
        <v>0.78</v>
      </c>
      <c r="K23" s="3">
        <f t="shared" si="112"/>
        <v>0.95612807881773099</v>
      </c>
      <c r="L23" s="3">
        <f t="shared" si="113"/>
        <v>0.71272019704433498</v>
      </c>
      <c r="M23" s="5">
        <f t="shared" si="114"/>
        <v>0.18846399922798407</v>
      </c>
      <c r="N23" s="5">
        <f t="shared" si="115"/>
        <v>0.18019572150815877</v>
      </c>
      <c r="O23" s="5">
        <f t="shared" si="116"/>
        <v>0.13432209866553219</v>
      </c>
      <c r="P23" s="5">
        <f t="shared" si="117"/>
        <v>0.12842913013984103</v>
      </c>
      <c r="Q23" s="5">
        <f t="shared" si="118"/>
        <v>8.6145094508385339E-2</v>
      </c>
      <c r="R23" s="5">
        <f t="shared" si="119"/>
        <v>4.7867036314153358E-2</v>
      </c>
      <c r="S23" s="5">
        <f t="shared" si="120"/>
        <v>2.1879565243284802E-2</v>
      </c>
      <c r="T23" s="5">
        <f t="shared" si="121"/>
        <v>6.1397348732419262E-2</v>
      </c>
      <c r="U23" s="5">
        <f t="shared" si="122"/>
        <v>4.5767017469750017E-2</v>
      </c>
      <c r="V23" s="5">
        <f t="shared" si="123"/>
        <v>1.6566521065877731E-3</v>
      </c>
      <c r="W23" s="5">
        <f t="shared" si="124"/>
        <v>2.7455247903958115E-2</v>
      </c>
      <c r="X23" s="5">
        <f t="shared" si="125"/>
        <v>1.9567909696010095E-2</v>
      </c>
      <c r="Y23" s="5">
        <f t="shared" si="126"/>
        <v>6.973222227143033E-3</v>
      </c>
      <c r="Z23" s="5">
        <f t="shared" si="127"/>
        <v>1.1371934517917241E-2</v>
      </c>
      <c r="AA23" s="5">
        <f t="shared" si="128"/>
        <v>1.0873025903057252E-2</v>
      </c>
      <c r="AB23" s="5">
        <f t="shared" si="129"/>
        <v>5.1980026838127757E-3</v>
      </c>
      <c r="AC23" s="5">
        <f t="shared" si="130"/>
        <v>7.0558034248236284E-5</v>
      </c>
      <c r="AD23" s="5">
        <f t="shared" si="131"/>
        <v>6.5626833579690014E-3</v>
      </c>
      <c r="AE23" s="5">
        <f t="shared" si="132"/>
        <v>4.6773569760312451E-3</v>
      </c>
      <c r="AF23" s="5">
        <f t="shared" si="133"/>
        <v>1.6668233928018418E-3</v>
      </c>
      <c r="AG23" s="5">
        <f t="shared" si="134"/>
        <v>3.9599289898527859E-4</v>
      </c>
      <c r="AH23" s="5">
        <f t="shared" si="135"/>
        <v>2.0262518525963123E-3</v>
      </c>
      <c r="AI23" s="5">
        <f t="shared" si="136"/>
        <v>1.9373562910237803E-3</v>
      </c>
      <c r="AJ23" s="5">
        <f t="shared" si="137"/>
        <v>9.2618037426100584E-4</v>
      </c>
      <c r="AK23" s="5">
        <f t="shared" si="138"/>
        <v>2.9518235396028752E-4</v>
      </c>
      <c r="AL23" s="5">
        <f t="shared" si="139"/>
        <v>1.9232759572115827E-6</v>
      </c>
      <c r="AM23" s="5">
        <f t="shared" si="140"/>
        <v>1.2549531661888E-3</v>
      </c>
      <c r="AN23" s="5">
        <f t="shared" si="141"/>
        <v>8.9443046788749349E-4</v>
      </c>
      <c r="AO23" s="5">
        <f t="shared" si="142"/>
        <v>3.1873932965761556E-4</v>
      </c>
      <c r="AP23" s="5">
        <f t="shared" si="143"/>
        <v>7.5723985946451672E-5</v>
      </c>
      <c r="AQ23" s="5">
        <f t="shared" si="144"/>
        <v>1.3492503546184369E-5</v>
      </c>
      <c r="AR23" s="5">
        <f t="shared" si="145"/>
        <v>2.8883012392877855E-4</v>
      </c>
      <c r="AS23" s="5">
        <f t="shared" si="146"/>
        <v>2.7615859149671021E-4</v>
      </c>
      <c r="AT23" s="5">
        <f t="shared" si="147"/>
        <v>1.3202149176838002E-4</v>
      </c>
      <c r="AU23" s="5">
        <f t="shared" si="148"/>
        <v>4.2076485095717361E-5</v>
      </c>
      <c r="AV23" s="5">
        <f t="shared" si="149"/>
        <v>1.0057627214492782E-5</v>
      </c>
      <c r="AW23" s="5">
        <f t="shared" si="150"/>
        <v>3.6406106915699323E-8</v>
      </c>
      <c r="AX23" s="5">
        <f t="shared" si="151"/>
        <v>1.9998265996572088E-4</v>
      </c>
      <c r="AY23" s="5">
        <f t="shared" si="152"/>
        <v>1.4253168081621883E-4</v>
      </c>
      <c r="AZ23" s="5">
        <f t="shared" si="153"/>
        <v>5.0792603818197866E-5</v>
      </c>
      <c r="BA23" s="5">
        <f t="shared" si="154"/>
        <v>1.2066971533900275E-5</v>
      </c>
      <c r="BB23" s="5">
        <f t="shared" si="155"/>
        <v>2.1500935823424459E-6</v>
      </c>
      <c r="BC23" s="5">
        <f t="shared" si="156"/>
        <v>3.064830243341737E-7</v>
      </c>
      <c r="BD23" s="5">
        <f t="shared" si="157"/>
        <v>3.4309177139809778E-5</v>
      </c>
      <c r="BE23" s="5">
        <f t="shared" si="158"/>
        <v>3.2803967624503537E-5</v>
      </c>
      <c r="BF23" s="5">
        <f t="shared" si="159"/>
        <v>1.5682397271207806E-5</v>
      </c>
      <c r="BG23" s="5">
        <f t="shared" si="160"/>
        <v>4.9981267913921152E-6</v>
      </c>
      <c r="BH23" s="5">
        <f t="shared" si="161"/>
        <v>1.1947123416852932E-6</v>
      </c>
      <c r="BI23" s="5">
        <f t="shared" si="162"/>
        <v>2.2845960319907848E-7</v>
      </c>
      <c r="BJ23" s="8">
        <f t="shared" si="163"/>
        <v>0.39800257114782922</v>
      </c>
      <c r="BK23" s="8">
        <f t="shared" si="164"/>
        <v>0.34064435970871937</v>
      </c>
      <c r="BL23" s="8">
        <f t="shared" si="165"/>
        <v>0.2500505130684228</v>
      </c>
      <c r="BM23" s="8">
        <f t="shared" si="166"/>
        <v>0.23450380280412461</v>
      </c>
      <c r="BN23" s="8">
        <f t="shared" si="167"/>
        <v>0.76542308036405482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1.2955665024630501</v>
      </c>
      <c r="F24">
        <f>VLOOKUP(B24,home!$B$2:$E$405,3,FALSE)</f>
        <v>0.99</v>
      </c>
      <c r="G24">
        <f>VLOOKUP(C24,away!$B$2:$E$405,4,FALSE)</f>
        <v>0.91</v>
      </c>
      <c r="H24">
        <f>VLOOKUP(A24,away!$A$2:$E$405,3,FALSE)</f>
        <v>1.12807881773399</v>
      </c>
      <c r="I24">
        <f>VLOOKUP(C24,away!$B$2:$E$405,3,FALSE)</f>
        <v>0.73</v>
      </c>
      <c r="J24">
        <f>VLOOKUP(B24,home!$B$2:$E$405,4,FALSE)</f>
        <v>0.69</v>
      </c>
      <c r="K24" s="3">
        <f t="shared" si="112"/>
        <v>1.1671758620689618</v>
      </c>
      <c r="L24" s="3">
        <f t="shared" si="113"/>
        <v>0.56821330049261065</v>
      </c>
      <c r="M24" s="5">
        <f t="shared" si="114"/>
        <v>0.17633156528848667</v>
      </c>
      <c r="N24" s="5">
        <f t="shared" si="115"/>
        <v>0.20580994672555886</v>
      </c>
      <c r="O24" s="5">
        <f t="shared" si="116"/>
        <v>0.10019394069359926</v>
      </c>
      <c r="P24" s="5">
        <f t="shared" si="117"/>
        <v>0.11694394910313816</v>
      </c>
      <c r="Q24" s="5">
        <f t="shared" si="118"/>
        <v>0.12010820099588566</v>
      </c>
      <c r="R24" s="5">
        <f t="shared" si="119"/>
        <v>2.8465764865435464E-2</v>
      </c>
      <c r="S24" s="5">
        <f t="shared" si="120"/>
        <v>1.9389448521969083E-2</v>
      </c>
      <c r="T24" s="5">
        <f t="shared" si="121"/>
        <v>6.8247077304102052E-2</v>
      </c>
      <c r="U24" s="5">
        <f t="shared" si="122"/>
        <v>3.3224553646267002E-2</v>
      </c>
      <c r="V24" s="5">
        <f t="shared" si="123"/>
        <v>1.4287973640147551E-3</v>
      </c>
      <c r="W24" s="5">
        <f t="shared" si="124"/>
        <v>4.6729131012974982E-2</v>
      </c>
      <c r="X24" s="5">
        <f t="shared" si="125"/>
        <v>2.6552113762034122E-2</v>
      </c>
      <c r="Y24" s="5">
        <f t="shared" si="126"/>
        <v>7.543632097890338E-3</v>
      </c>
      <c r="Z24" s="5">
        <f t="shared" si="127"/>
        <v>5.3915420684118925E-3</v>
      </c>
      <c r="AA24" s="5">
        <f t="shared" si="128"/>
        <v>6.2928777615797243E-3</v>
      </c>
      <c r="AB24" s="5">
        <f t="shared" si="129"/>
        <v>3.6724475131332075E-3</v>
      </c>
      <c r="AC24" s="5">
        <f t="shared" si="130"/>
        <v>5.9224083739159874E-5</v>
      </c>
      <c r="AD24" s="5">
        <f t="shared" si="131"/>
        <v>1.363527844345064E-2</v>
      </c>
      <c r="AE24" s="5">
        <f t="shared" si="132"/>
        <v>7.7477465674888335E-3</v>
      </c>
      <c r="AF24" s="5">
        <f t="shared" si="133"/>
        <v>2.2011863242465627E-3</v>
      </c>
      <c r="AG24" s="5">
        <f t="shared" si="134"/>
        <v>4.1691444876644566E-4</v>
      </c>
      <c r="AH24" s="5">
        <f t="shared" si="135"/>
        <v>7.6588647835926953E-4</v>
      </c>
      <c r="AI24" s="5">
        <f t="shared" si="136"/>
        <v>8.9392421062594164E-4</v>
      </c>
      <c r="AJ24" s="5">
        <f t="shared" si="137"/>
        <v>5.2168338058082488E-4</v>
      </c>
      <c r="AK24" s="5">
        <f t="shared" si="138"/>
        <v>2.0296541648549149E-4</v>
      </c>
      <c r="AL24" s="5">
        <f t="shared" si="139"/>
        <v>1.5711079801602659E-6</v>
      </c>
      <c r="AM24" s="5">
        <f t="shared" si="140"/>
        <v>3.182953574356967E-3</v>
      </c>
      <c r="AN24" s="5">
        <f t="shared" si="141"/>
        <v>1.8085965558001242E-3</v>
      </c>
      <c r="AO24" s="5">
        <f t="shared" si="142"/>
        <v>5.1383430911537838E-4</v>
      </c>
      <c r="AP24" s="5">
        <f t="shared" si="143"/>
        <v>9.7322496229596477E-5</v>
      </c>
      <c r="AQ24" s="5">
        <f t="shared" si="144"/>
        <v>1.3824984198699666E-5</v>
      </c>
      <c r="AR24" s="5">
        <f t="shared" si="145"/>
        <v>8.7037376734236608E-5</v>
      </c>
      <c r="AS24" s="5">
        <f t="shared" si="146"/>
        <v>1.0158792522200361E-4</v>
      </c>
      <c r="AT24" s="5">
        <f t="shared" si="147"/>
        <v>5.9285487098394659E-5</v>
      </c>
      <c r="AU24" s="5">
        <f t="shared" si="148"/>
        <v>2.3065529837415695E-5</v>
      </c>
      <c r="AV24" s="5">
        <f t="shared" si="149"/>
        <v>6.7303824180157586E-6</v>
      </c>
      <c r="AW24" s="5">
        <f t="shared" si="150"/>
        <v>2.8943511958218943E-8</v>
      </c>
      <c r="AX24" s="5">
        <f t="shared" si="151"/>
        <v>6.1917776367926202E-4</v>
      </c>
      <c r="AY24" s="5">
        <f t="shared" si="152"/>
        <v>3.5182504069182713E-4</v>
      </c>
      <c r="AZ24" s="5">
        <f t="shared" si="153"/>
        <v>9.9955833783725074E-5</v>
      </c>
      <c r="BA24" s="5">
        <f t="shared" si="154"/>
        <v>1.8932078072580404E-5</v>
      </c>
      <c r="BB24" s="5">
        <f t="shared" si="155"/>
        <v>2.689364641701173E-6</v>
      </c>
      <c r="BC24" s="5">
        <f t="shared" si="156"/>
        <v>3.0562655185783024E-7</v>
      </c>
      <c r="BD24" s="5">
        <f t="shared" si="157"/>
        <v>8.2426325167298869E-6</v>
      </c>
      <c r="BE24" s="5">
        <f t="shared" si="158"/>
        <v>9.6206017134318602E-6</v>
      </c>
      <c r="BF24" s="5">
        <f t="shared" si="159"/>
        <v>5.6144670492484826E-6</v>
      </c>
      <c r="BG24" s="5">
        <f t="shared" si="160"/>
        <v>2.1843568060881253E-6</v>
      </c>
      <c r="BH24" s="5">
        <f t="shared" si="161"/>
        <v>6.3738213455302825E-7</v>
      </c>
      <c r="BI24" s="5">
        <f t="shared" si="162"/>
        <v>1.4878740847285719E-7</v>
      </c>
      <c r="BJ24" s="8">
        <f t="shared" si="163"/>
        <v>0.50570064530952019</v>
      </c>
      <c r="BK24" s="8">
        <f t="shared" si="164"/>
        <v>0.31450638051001978</v>
      </c>
      <c r="BL24" s="8">
        <f t="shared" si="165"/>
        <v>0.17453819889500474</v>
      </c>
      <c r="BM24" s="8">
        <f t="shared" si="166"/>
        <v>0.25193160301367284</v>
      </c>
      <c r="BN24" s="8">
        <f t="shared" si="167"/>
        <v>0.7478533676721042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1.2955665024630501</v>
      </c>
      <c r="F25">
        <f>VLOOKUP(B25,home!$B$2:$E$405,3,FALSE)</f>
        <v>1.1599999999999999</v>
      </c>
      <c r="G25">
        <f>VLOOKUP(C25,away!$B$2:$E$405,4,FALSE)</f>
        <v>1.0900000000000001</v>
      </c>
      <c r="H25">
        <f>VLOOKUP(A25,away!$A$2:$E$405,3,FALSE)</f>
        <v>1.12807881773399</v>
      </c>
      <c r="I25">
        <f>VLOOKUP(C25,away!$B$2:$E$405,3,FALSE)</f>
        <v>0.36</v>
      </c>
      <c r="J25">
        <f>VLOOKUP(B25,home!$B$2:$E$405,4,FALSE)</f>
        <v>0.94</v>
      </c>
      <c r="K25" s="3">
        <f t="shared" si="112"/>
        <v>1.6381142857142805</v>
      </c>
      <c r="L25" s="3">
        <f t="shared" si="113"/>
        <v>0.38174187192118214</v>
      </c>
      <c r="M25" s="5">
        <f t="shared" si="114"/>
        <v>0.13267454792831576</v>
      </c>
      <c r="N25" s="5">
        <f t="shared" si="115"/>
        <v>0.21733607231205807</v>
      </c>
      <c r="O25" s="5">
        <f t="shared" si="116"/>
        <v>5.0647430282451847E-2</v>
      </c>
      <c r="P25" s="5">
        <f t="shared" si="117"/>
        <v>8.2966279080402439E-2</v>
      </c>
      <c r="Q25" s="5">
        <f t="shared" si="118"/>
        <v>0.17801066242770713</v>
      </c>
      <c r="R25" s="5">
        <f t="shared" si="119"/>
        <v>9.6671224220103661E-3</v>
      </c>
      <c r="S25" s="5">
        <f t="shared" si="120"/>
        <v>1.2970467154269739E-2</v>
      </c>
      <c r="T25" s="5">
        <f t="shared" si="121"/>
        <v>6.7954123497082561E-2</v>
      </c>
      <c r="U25" s="5">
        <f t="shared" si="122"/>
        <v>1.5835851341244017E-2</v>
      </c>
      <c r="V25" s="5">
        <f t="shared" si="123"/>
        <v>9.0121228937659233E-4</v>
      </c>
      <c r="W25" s="5">
        <f t="shared" si="124"/>
        <v>9.7200603044096459E-2</v>
      </c>
      <c r="X25" s="5">
        <f t="shared" si="125"/>
        <v>3.7105540157921134E-2</v>
      </c>
      <c r="Y25" s="5">
        <f t="shared" si="126"/>
        <v>7.0823691792657037E-3</v>
      </c>
      <c r="Z25" s="5">
        <f t="shared" si="127"/>
        <v>1.2301151364898235E-3</v>
      </c>
      <c r="AA25" s="5">
        <f t="shared" si="128"/>
        <v>2.0150691781573521E-3</v>
      </c>
      <c r="AB25" s="5">
        <f t="shared" si="129"/>
        <v>1.6504568037210468E-3</v>
      </c>
      <c r="AC25" s="5">
        <f t="shared" si="130"/>
        <v>3.5222576352542585E-5</v>
      </c>
      <c r="AD25" s="5">
        <f t="shared" si="131"/>
        <v>3.980642410664436E-2</v>
      </c>
      <c r="AE25" s="5">
        <f t="shared" si="132"/>
        <v>1.5195778852958888E-2</v>
      </c>
      <c r="AF25" s="5">
        <f t="shared" si="133"/>
        <v>2.9004325323144192E-3</v>
      </c>
      <c r="AG25" s="5">
        <f t="shared" si="134"/>
        <v>3.6907218142226715E-4</v>
      </c>
      <c r="AH25" s="5">
        <f t="shared" si="135"/>
        <v>1.1739661372055137E-4</v>
      </c>
      <c r="AI25" s="5">
        <f t="shared" si="136"/>
        <v>1.9230907003011635E-4</v>
      </c>
      <c r="AJ25" s="5">
        <f t="shared" si="137"/>
        <v>1.5751211744438081E-4</v>
      </c>
      <c r="AK25" s="5">
        <f t="shared" si="138"/>
        <v>8.6007616586248576E-5</v>
      </c>
      <c r="AL25" s="5">
        <f t="shared" si="139"/>
        <v>8.8103894687464712E-7</v>
      </c>
      <c r="AM25" s="5">
        <f t="shared" si="140"/>
        <v>1.3041494398459079E-2</v>
      </c>
      <c r="AN25" s="5">
        <f t="shared" si="141"/>
        <v>4.9784844843173796E-3</v>
      </c>
      <c r="AO25" s="5">
        <f t="shared" si="142"/>
        <v>9.5024799318693871E-4</v>
      </c>
      <c r="AP25" s="5">
        <f t="shared" si="143"/>
        <v>1.2091648256950961E-4</v>
      </c>
      <c r="AQ25" s="5">
        <f t="shared" si="144"/>
        <v>1.1539721100552394E-5</v>
      </c>
      <c r="AR25" s="5">
        <f t="shared" si="145"/>
        <v>8.9630406157782446E-6</v>
      </c>
      <c r="AS25" s="5">
        <f t="shared" si="146"/>
        <v>1.4682484876143665E-5</v>
      </c>
      <c r="AT25" s="5">
        <f t="shared" si="147"/>
        <v>1.2025794112697406E-5</v>
      </c>
      <c r="AU25" s="5">
        <f t="shared" si="148"/>
        <v>6.5665417110227699E-6</v>
      </c>
      <c r="AV25" s="5">
        <f t="shared" si="149"/>
        <v>2.6891864461412747E-6</v>
      </c>
      <c r="AW25" s="5">
        <f t="shared" si="150"/>
        <v>1.5304057997661744E-8</v>
      </c>
      <c r="AX25" s="5">
        <f t="shared" si="151"/>
        <v>3.5605763801964331E-3</v>
      </c>
      <c r="AY25" s="5">
        <f t="shared" si="152"/>
        <v>1.3592210924945329E-3</v>
      </c>
      <c r="AZ25" s="5">
        <f t="shared" si="153"/>
        <v>2.5943580210180861E-4</v>
      </c>
      <c r="BA25" s="5">
        <f t="shared" si="154"/>
        <v>3.3012502912572604E-5</v>
      </c>
      <c r="BB25" s="5">
        <f t="shared" si="155"/>
        <v>3.1505636646622344E-6</v>
      </c>
      <c r="BC25" s="5">
        <f t="shared" si="156"/>
        <v>2.4054041419100421E-7</v>
      </c>
      <c r="BD25" s="5">
        <f t="shared" si="157"/>
        <v>5.7026131712879553E-7</v>
      </c>
      <c r="BE25" s="5">
        <f t="shared" si="158"/>
        <v>9.3415321017892182E-7</v>
      </c>
      <c r="BF25" s="5">
        <f t="shared" si="159"/>
        <v>7.6512485931997343E-7</v>
      </c>
      <c r="BG25" s="5">
        <f t="shared" si="160"/>
        <v>4.1778732080239251E-7</v>
      </c>
      <c r="BH25" s="5">
        <f t="shared" si="161"/>
        <v>1.7109584464917362E-7</v>
      </c>
      <c r="BI25" s="5">
        <f t="shared" si="162"/>
        <v>5.6054909469232472E-8</v>
      </c>
      <c r="BJ25" s="8">
        <f t="shared" si="163"/>
        <v>0.68727939825288864</v>
      </c>
      <c r="BK25" s="8">
        <f t="shared" si="164"/>
        <v>0.23090783116015851</v>
      </c>
      <c r="BL25" s="8">
        <f t="shared" si="165"/>
        <v>8.0416996970589238E-2</v>
      </c>
      <c r="BM25" s="8">
        <f t="shared" si="166"/>
        <v>0.32717302127874398</v>
      </c>
      <c r="BN25" s="8">
        <f t="shared" si="167"/>
        <v>0.67130211445294563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1.2955665024630501</v>
      </c>
      <c r="F26">
        <f>VLOOKUP(B26,home!$B$2:$E$405,3,FALSE)</f>
        <v>1.1100000000000001</v>
      </c>
      <c r="G26">
        <f>VLOOKUP(C26,away!$B$2:$E$405,4,FALSE)</f>
        <v>0.82</v>
      </c>
      <c r="H26">
        <f>VLOOKUP(A26,away!$A$2:$E$405,3,FALSE)</f>
        <v>1.12807881773399</v>
      </c>
      <c r="I26">
        <f>VLOOKUP(C26,away!$B$2:$E$405,3,FALSE)</f>
        <v>0.62</v>
      </c>
      <c r="J26">
        <f>VLOOKUP(B26,home!$B$2:$E$405,4,FALSE)</f>
        <v>1.05</v>
      </c>
      <c r="K26" s="3">
        <f t="shared" si="112"/>
        <v>1.1792246305418681</v>
      </c>
      <c r="L26" s="3">
        <f t="shared" si="113"/>
        <v>0.73437931034482751</v>
      </c>
      <c r="M26" s="5">
        <f t="shared" si="114"/>
        <v>0.1475476741443747</v>
      </c>
      <c r="N26" s="5">
        <f t="shared" si="115"/>
        <v>0.17399185153021218</v>
      </c>
      <c r="O26" s="5">
        <f t="shared" si="116"/>
        <v>0.10835595918112922</v>
      </c>
      <c r="P26" s="5">
        <f t="shared" si="117"/>
        <v>0.12777601593237684</v>
      </c>
      <c r="Q26" s="5">
        <f t="shared" si="118"/>
        <v>0.10258773841900502</v>
      </c>
      <c r="R26" s="5">
        <f t="shared" si="119"/>
        <v>3.978718728759497E-2</v>
      </c>
      <c r="S26" s="5">
        <f t="shared" si="120"/>
        <v>2.7663449021187912E-2</v>
      </c>
      <c r="T26" s="5">
        <f t="shared" si="121"/>
        <v>7.5338312589984482E-2</v>
      </c>
      <c r="U26" s="5">
        <f t="shared" si="122"/>
        <v>4.6918031229514288E-2</v>
      </c>
      <c r="V26" s="5">
        <f t="shared" si="123"/>
        <v>2.6618329170732141E-3</v>
      </c>
      <c r="W26" s="5">
        <f t="shared" si="124"/>
        <v>4.0324662645092317E-2</v>
      </c>
      <c r="X26" s="5">
        <f t="shared" si="125"/>
        <v>2.9613597943190725E-2</v>
      </c>
      <c r="Y26" s="5">
        <f t="shared" si="126"/>
        <v>1.0873806817174701E-2</v>
      </c>
      <c r="Z26" s="5">
        <f t="shared" si="127"/>
        <v>9.7396290536081627E-3</v>
      </c>
      <c r="AA26" s="5">
        <f t="shared" si="128"/>
        <v>1.148521047235593E-2</v>
      </c>
      <c r="AB26" s="5">
        <f t="shared" si="129"/>
        <v>6.7718215379797587E-3</v>
      </c>
      <c r="AC26" s="5">
        <f t="shared" si="130"/>
        <v>1.4407140234233201E-4</v>
      </c>
      <c r="AD26" s="5">
        <f t="shared" si="131"/>
        <v>1.1887958852346114E-2</v>
      </c>
      <c r="AE26" s="5">
        <f t="shared" si="132"/>
        <v>8.7302710233936268E-3</v>
      </c>
      <c r="AF26" s="5">
        <f t="shared" si="133"/>
        <v>3.2056652066416208E-3</v>
      </c>
      <c r="AG26" s="5">
        <f t="shared" si="134"/>
        <v>7.8472473454996099E-4</v>
      </c>
      <c r="AH26" s="5">
        <f t="shared" si="135"/>
        <v>1.7881455168508014E-3</v>
      </c>
      <c r="AI26" s="5">
        <f t="shared" si="136"/>
        <v>2.108625236463484E-3</v>
      </c>
      <c r="AJ26" s="5">
        <f t="shared" si="137"/>
        <v>1.2432714077099559E-3</v>
      </c>
      <c r="AK26" s="5">
        <f t="shared" si="138"/>
        <v>4.8869875547334672E-4</v>
      </c>
      <c r="AL26" s="5">
        <f t="shared" si="139"/>
        <v>4.9906228364076282E-6</v>
      </c>
      <c r="AM26" s="5">
        <f t="shared" si="140"/>
        <v>2.8037147771109551E-3</v>
      </c>
      <c r="AN26" s="5">
        <f t="shared" si="141"/>
        <v>2.0589901244183451E-3</v>
      </c>
      <c r="AO26" s="5">
        <f t="shared" si="142"/>
        <v>7.5603987378857721E-4</v>
      </c>
      <c r="AP26" s="5">
        <f t="shared" si="143"/>
        <v>1.8507334703534863E-4</v>
      </c>
      <c r="AQ26" s="5">
        <f t="shared" si="144"/>
        <v>3.3978509239757058E-5</v>
      </c>
      <c r="AR26" s="5">
        <f t="shared" si="145"/>
        <v>2.6263541429221739E-4</v>
      </c>
      <c r="AS26" s="5">
        <f t="shared" si="146"/>
        <v>3.0970614938595053E-4</v>
      </c>
      <c r="AT26" s="5">
        <f t="shared" si="147"/>
        <v>1.8260655979309608E-4</v>
      </c>
      <c r="AU26" s="5">
        <f t="shared" si="148"/>
        <v>7.1778051002178395E-5</v>
      </c>
      <c r="AV26" s="5">
        <f t="shared" si="149"/>
        <v>2.1160611418514794E-5</v>
      </c>
      <c r="AW26" s="5">
        <f t="shared" si="150"/>
        <v>1.2005195133542921E-7</v>
      </c>
      <c r="AX26" s="5">
        <f t="shared" si="151"/>
        <v>5.5103492036390688E-4</v>
      </c>
      <c r="AY26" s="5">
        <f t="shared" si="152"/>
        <v>4.0466864479276292E-4</v>
      </c>
      <c r="AZ26" s="5">
        <f t="shared" si="153"/>
        <v>1.4859014014054257E-4</v>
      </c>
      <c r="BA26" s="5">
        <f t="shared" si="154"/>
        <v>3.637384154681765E-5</v>
      </c>
      <c r="BB26" s="5">
        <f t="shared" si="155"/>
        <v>6.6780491674359928E-6</v>
      </c>
      <c r="BC26" s="5">
        <f t="shared" si="156"/>
        <v>9.8084422840609907E-7</v>
      </c>
      <c r="BD26" s="5">
        <f t="shared" si="157"/>
        <v>3.2145669070007769E-5</v>
      </c>
      <c r="BE26" s="5">
        <f t="shared" si="158"/>
        <v>3.7906964732601062E-5</v>
      </c>
      <c r="BF26" s="5">
        <f t="shared" si="159"/>
        <v>2.2350413240882561E-5</v>
      </c>
      <c r="BG26" s="5">
        <f t="shared" si="160"/>
        <v>8.7853859321459344E-6</v>
      </c>
      <c r="BH26" s="5">
        <f t="shared" si="161"/>
        <v>2.5899858700006289E-6</v>
      </c>
      <c r="BI26" s="5">
        <f t="shared" si="162"/>
        <v>6.1083502613202993E-7</v>
      </c>
      <c r="BJ26" s="8">
        <f t="shared" si="163"/>
        <v>0.46432471283342358</v>
      </c>
      <c r="BK26" s="8">
        <f t="shared" si="164"/>
        <v>0.30620270268498417</v>
      </c>
      <c r="BL26" s="8">
        <f t="shared" si="165"/>
        <v>0.21989922666483555</v>
      </c>
      <c r="BM26" s="8">
        <f t="shared" si="166"/>
        <v>0.29971529614931708</v>
      </c>
      <c r="BN26" s="8">
        <f t="shared" si="167"/>
        <v>0.70004642649469295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1.2955665024630501</v>
      </c>
      <c r="F27">
        <f>VLOOKUP(B27,home!$B$2:$E$405,3,FALSE)</f>
        <v>1.5</v>
      </c>
      <c r="G27">
        <f>VLOOKUP(C27,away!$B$2:$E$405,4,FALSE)</f>
        <v>1.03</v>
      </c>
      <c r="H27">
        <f>VLOOKUP(A27,away!$A$2:$E$405,3,FALSE)</f>
        <v>1.12807881773399</v>
      </c>
      <c r="I27">
        <f>VLOOKUP(C27,away!$B$2:$E$405,3,FALSE)</f>
        <v>0.98</v>
      </c>
      <c r="J27">
        <f>VLOOKUP(B27,home!$B$2:$E$405,4,FALSE)</f>
        <v>0.89</v>
      </c>
      <c r="K27" s="3">
        <f t="shared" si="112"/>
        <v>2.0016502463054127</v>
      </c>
      <c r="L27" s="3">
        <f t="shared" si="113"/>
        <v>0.9839103448275861</v>
      </c>
      <c r="M27" s="5">
        <f t="shared" si="114"/>
        <v>5.051117949142845E-2</v>
      </c>
      <c r="N27" s="5">
        <f t="shared" si="115"/>
        <v>0.10110571487019467</v>
      </c>
      <c r="O27" s="5">
        <f t="shared" si="116"/>
        <v>4.9698472031059454E-2</v>
      </c>
      <c r="P27" s="5">
        <f t="shared" si="117"/>
        <v>9.9478958781972826E-2</v>
      </c>
      <c r="Q27" s="5">
        <f t="shared" si="118"/>
        <v>0.10118913953640502</v>
      </c>
      <c r="R27" s="5">
        <f t="shared" si="119"/>
        <v>2.4449420376741925E-2</v>
      </c>
      <c r="S27" s="5">
        <f t="shared" si="120"/>
        <v>4.8979569176486833E-2</v>
      </c>
      <c r="T27" s="5">
        <f t="shared" si="121"/>
        <v>9.9561041174070969E-2</v>
      </c>
      <c r="U27" s="5">
        <f t="shared" si="122"/>
        <v>4.8939188319130057E-2</v>
      </c>
      <c r="V27" s="5">
        <f t="shared" si="123"/>
        <v>1.0718059716514735E-2</v>
      </c>
      <c r="W27" s="5">
        <f t="shared" si="124"/>
        <v>6.7515088692159275E-2</v>
      </c>
      <c r="X27" s="5">
        <f t="shared" si="125"/>
        <v>6.6428794196167484E-2</v>
      </c>
      <c r="Y27" s="5">
        <f t="shared" si="126"/>
        <v>3.2679988902015955E-2</v>
      </c>
      <c r="Z27" s="5">
        <f t="shared" si="127"/>
        <v>8.0186792112382534E-3</v>
      </c>
      <c r="AA27" s="5">
        <f t="shared" si="128"/>
        <v>1.6050591218219144E-2</v>
      </c>
      <c r="AB27" s="5">
        <f t="shared" si="129"/>
        <v>1.6063834932647923E-2</v>
      </c>
      <c r="AC27" s="5">
        <f t="shared" si="130"/>
        <v>1.3192889072987624E-3</v>
      </c>
      <c r="AD27" s="5">
        <f t="shared" si="131"/>
        <v>3.3785398477498105E-2</v>
      </c>
      <c r="AE27" s="5">
        <f t="shared" si="132"/>
        <v>3.3241803066132558E-2</v>
      </c>
      <c r="AF27" s="5">
        <f t="shared" si="133"/>
        <v>1.63534769587446E-2</v>
      </c>
      <c r="AG27" s="5">
        <f t="shared" si="134"/>
        <v>5.3634517178694609E-3</v>
      </c>
      <c r="AH27" s="5">
        <f t="shared" si="135"/>
        <v>1.9724153569478063E-3</v>
      </c>
      <c r="AI27" s="5">
        <f t="shared" si="136"/>
        <v>3.9480856850511552E-3</v>
      </c>
      <c r="AJ27" s="5">
        <f t="shared" si="137"/>
        <v>3.9513433419587594E-3</v>
      </c>
      <c r="AK27" s="5">
        <f t="shared" si="138"/>
        <v>2.636402457889668E-3</v>
      </c>
      <c r="AL27" s="5">
        <f t="shared" si="139"/>
        <v>1.0393064517763533E-4</v>
      </c>
      <c r="AM27" s="5">
        <f t="shared" si="140"/>
        <v>1.3525310236802113E-2</v>
      </c>
      <c r="AN27" s="5">
        <f t="shared" si="141"/>
        <v>1.3307692658992046E-2</v>
      </c>
      <c r="AO27" s="5">
        <f t="shared" si="142"/>
        <v>6.5467882364841998E-3</v>
      </c>
      <c r="AP27" s="5">
        <f t="shared" si="143"/>
        <v>2.1471508904241177E-3</v>
      </c>
      <c r="AQ27" s="5">
        <f t="shared" si="144"/>
        <v>5.2815099324851308E-4</v>
      </c>
      <c r="AR27" s="5">
        <f t="shared" si="145"/>
        <v>3.8813597479954855E-4</v>
      </c>
      <c r="AS27" s="5">
        <f t="shared" si="146"/>
        <v>7.7691246955750783E-4</v>
      </c>
      <c r="AT27" s="5">
        <f t="shared" si="147"/>
        <v>7.7755351802376608E-4</v>
      </c>
      <c r="AU27" s="5">
        <f t="shared" si="148"/>
        <v>5.1879673028930383E-4</v>
      </c>
      <c r="AV27" s="5">
        <f t="shared" si="149"/>
        <v>2.5961240074150698E-4</v>
      </c>
      <c r="AW27" s="5">
        <f t="shared" si="150"/>
        <v>5.6857118188197313E-6</v>
      </c>
      <c r="AX27" s="5">
        <f t="shared" si="151"/>
        <v>4.5121567611420112E-3</v>
      </c>
      <c r="AY27" s="5">
        <f t="shared" si="152"/>
        <v>4.4395577147713595E-3</v>
      </c>
      <c r="AZ27" s="5">
        <f t="shared" si="153"/>
        <v>2.1840633810113292E-3</v>
      </c>
      <c r="BA27" s="5">
        <f t="shared" si="154"/>
        <v>7.1630751811205349E-4</v>
      </c>
      <c r="BB27" s="5">
        <f t="shared" si="155"/>
        <v>1.7619559428705571E-4</v>
      </c>
      <c r="BC27" s="5">
        <f t="shared" si="156"/>
        <v>3.4672133586415695E-5</v>
      </c>
      <c r="BD27" s="5">
        <f t="shared" si="157"/>
        <v>6.3648500134169157E-5</v>
      </c>
      <c r="BE27" s="5">
        <f t="shared" si="158"/>
        <v>1.2740203597052979E-4</v>
      </c>
      <c r="BF27" s="5">
        <f t="shared" si="159"/>
        <v>1.2750715834011103E-4</v>
      </c>
      <c r="BG27" s="5">
        <f t="shared" si="160"/>
        <v>8.5074911632395487E-5</v>
      </c>
      <c r="BH27" s="5">
        <f t="shared" si="161"/>
        <v>4.2572554455848914E-5</v>
      </c>
      <c r="BI27" s="5">
        <f t="shared" si="162"/>
        <v>1.7043072822480108E-5</v>
      </c>
      <c r="BJ27" s="8">
        <f t="shared" si="163"/>
        <v>0.60534194371011929</v>
      </c>
      <c r="BK27" s="8">
        <f t="shared" si="164"/>
        <v>0.2155505444336506</v>
      </c>
      <c r="BL27" s="8">
        <f t="shared" si="165"/>
        <v>0.17089401304641313</v>
      </c>
      <c r="BM27" s="8">
        <f t="shared" si="166"/>
        <v>0.56893842331066635</v>
      </c>
      <c r="BN27" s="8">
        <f t="shared" si="167"/>
        <v>0.42643288508780236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1.2955665024630501</v>
      </c>
      <c r="F28">
        <f>VLOOKUP(B28,home!$B$2:$E$405,3,FALSE)</f>
        <v>0.54</v>
      </c>
      <c r="G28">
        <f>VLOOKUP(C28,away!$B$2:$E$405,4,FALSE)</f>
        <v>1.06</v>
      </c>
      <c r="H28">
        <f>VLOOKUP(A28,away!$A$2:$E$405,3,FALSE)</f>
        <v>1.12807881773399</v>
      </c>
      <c r="I28">
        <f>VLOOKUP(C28,away!$B$2:$E$405,3,FALSE)</f>
        <v>0.68</v>
      </c>
      <c r="J28">
        <f>VLOOKUP(B28,home!$B$2:$E$405,4,FALSE)</f>
        <v>1.25</v>
      </c>
      <c r="K28" s="3">
        <f t="shared" si="112"/>
        <v>0.74158226600985</v>
      </c>
      <c r="L28" s="3">
        <f t="shared" si="113"/>
        <v>0.9588669950738915</v>
      </c>
      <c r="M28" s="5">
        <f t="shared" si="114"/>
        <v>0.18260146988798862</v>
      </c>
      <c r="N28" s="5">
        <f t="shared" si="115"/>
        <v>0.13541401181626397</v>
      </c>
      <c r="O28" s="5">
        <f t="shared" si="116"/>
        <v>0.17509052272757131</v>
      </c>
      <c r="P28" s="5">
        <f t="shared" si="117"/>
        <v>0.12984402660116148</v>
      </c>
      <c r="Q28" s="5">
        <f t="shared" si="118"/>
        <v>5.021031486609482E-2</v>
      </c>
      <c r="R28" s="5">
        <f t="shared" si="119"/>
        <v>8.3944261696851596E-2</v>
      </c>
      <c r="S28" s="5">
        <f t="shared" si="120"/>
        <v>2.3082332325069815E-2</v>
      </c>
      <c r="T28" s="5">
        <f t="shared" si="121"/>
        <v>4.814501373736628E-2</v>
      </c>
      <c r="U28" s="5">
        <f t="shared" si="122"/>
        <v>6.2251575807675062E-2</v>
      </c>
      <c r="V28" s="5">
        <f t="shared" si="123"/>
        <v>1.8237062471936521E-3</v>
      </c>
      <c r="W28" s="5">
        <f t="shared" si="124"/>
        <v>1.2411693025155553E-2</v>
      </c>
      <c r="X28" s="5">
        <f t="shared" si="125"/>
        <v>1.1901162794810483E-2</v>
      </c>
      <c r="Y28" s="5">
        <f t="shared" si="126"/>
        <v>5.705816103472562E-3</v>
      </c>
      <c r="Z28" s="5">
        <f t="shared" si="127"/>
        <v>2.6830460655652158E-2</v>
      </c>
      <c r="AA28" s="5">
        <f t="shared" si="128"/>
        <v>1.9896993811106652E-2</v>
      </c>
      <c r="AB28" s="5">
        <f t="shared" si="129"/>
        <v>7.3776288786122158E-3</v>
      </c>
      <c r="AC28" s="5">
        <f t="shared" si="130"/>
        <v>8.1049923440708424E-5</v>
      </c>
      <c r="AD28" s="5">
        <f t="shared" si="131"/>
        <v>2.3010728596533758E-3</v>
      </c>
      <c r="AE28" s="5">
        <f t="shared" si="132"/>
        <v>2.2064228183819186E-3</v>
      </c>
      <c r="AF28" s="5">
        <f t="shared" si="133"/>
        <v>1.0578330088621684E-3</v>
      </c>
      <c r="AG28" s="5">
        <f t="shared" si="134"/>
        <v>3.3810705283254697E-4</v>
      </c>
      <c r="AH28" s="5">
        <f t="shared" si="135"/>
        <v>6.4317107963333623E-3</v>
      </c>
      <c r="AI28" s="5">
        <f t="shared" si="136"/>
        <v>4.7696426666649118E-3</v>
      </c>
      <c r="AJ28" s="5">
        <f t="shared" si="137"/>
        <v>1.7685412084013144E-3</v>
      </c>
      <c r="AK28" s="5">
        <f t="shared" si="138"/>
        <v>4.3717293228601509E-4</v>
      </c>
      <c r="AL28" s="5">
        <f t="shared" si="139"/>
        <v>2.3053151591195826E-6</v>
      </c>
      <c r="AM28" s="5">
        <f t="shared" si="140"/>
        <v>3.4128696510310334E-4</v>
      </c>
      <c r="AN28" s="5">
        <f t="shared" si="141"/>
        <v>3.2724880668630075E-4</v>
      </c>
      <c r="AO28" s="5">
        <f t="shared" si="142"/>
        <v>1.56894039954405E-4</v>
      </c>
      <c r="AP28" s="5">
        <f t="shared" si="143"/>
        <v>5.0146838878694466E-5</v>
      </c>
      <c r="AQ28" s="5">
        <f t="shared" si="144"/>
        <v>1.2021037177017087E-5</v>
      </c>
      <c r="AR28" s="5">
        <f t="shared" si="145"/>
        <v>1.2334310408928957E-3</v>
      </c>
      <c r="AS28" s="5">
        <f t="shared" si="146"/>
        <v>9.146905862722416E-4</v>
      </c>
      <c r="AT28" s="5">
        <f t="shared" si="147"/>
        <v>3.3915915883282353E-4</v>
      </c>
      <c r="AU28" s="5">
        <f t="shared" si="148"/>
        <v>8.3838139181746646E-5</v>
      </c>
      <c r="AV28" s="5">
        <f t="shared" si="149"/>
        <v>1.5543219308112211E-5</v>
      </c>
      <c r="AW28" s="5">
        <f t="shared" si="150"/>
        <v>4.553501784642436E-8</v>
      </c>
      <c r="AX28" s="5">
        <f t="shared" si="151"/>
        <v>4.2182060156797319E-5</v>
      </c>
      <c r="AY28" s="5">
        <f t="shared" si="152"/>
        <v>4.0446985268574367E-5</v>
      </c>
      <c r="AZ28" s="5">
        <f t="shared" si="153"/>
        <v>1.9391639612137927E-5</v>
      </c>
      <c r="BA28" s="5">
        <f t="shared" si="154"/>
        <v>6.1980010681488464E-6</v>
      </c>
      <c r="BB28" s="5">
        <f t="shared" si="155"/>
        <v>1.4857646649201632E-6</v>
      </c>
      <c r="BC28" s="5">
        <f t="shared" si="156"/>
        <v>2.8493013992779291E-7</v>
      </c>
      <c r="BD28" s="5">
        <f t="shared" si="157"/>
        <v>1.9711605263530546E-4</v>
      </c>
      <c r="BE28" s="5">
        <f t="shared" si="158"/>
        <v>1.4617776898020671E-4</v>
      </c>
      <c r="BF28" s="5">
        <f t="shared" si="159"/>
        <v>5.4201420580303018E-5</v>
      </c>
      <c r="BG28" s="5">
        <f t="shared" si="160"/>
        <v>1.3398270764964679E-5</v>
      </c>
      <c r="BH28" s="5">
        <f t="shared" si="161"/>
        <v>2.4839799986240074E-6</v>
      </c>
      <c r="BI28" s="5">
        <f t="shared" si="162"/>
        <v>3.6841510322054725E-7</v>
      </c>
      <c r="BJ28" s="8">
        <f t="shared" si="163"/>
        <v>0.27068903515160353</v>
      </c>
      <c r="BK28" s="8">
        <f t="shared" si="164"/>
        <v>0.33747533728528195</v>
      </c>
      <c r="BL28" s="8">
        <f t="shared" si="165"/>
        <v>0.36496845857805282</v>
      </c>
      <c r="BM28" s="8">
        <f t="shared" si="166"/>
        <v>0.24281828262440819</v>
      </c>
      <c r="BN28" s="8">
        <f t="shared" si="167"/>
        <v>0.75710460759593179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1.2955665024630501</v>
      </c>
      <c r="F29">
        <f>VLOOKUP(B29,home!$B$2:$E$405,3,FALSE)</f>
        <v>0.99</v>
      </c>
      <c r="G29">
        <f>VLOOKUP(C29,away!$B$2:$E$405,4,FALSE)</f>
        <v>1.04</v>
      </c>
      <c r="H29">
        <f>VLOOKUP(A29,away!$A$2:$E$405,3,FALSE)</f>
        <v>1.12807881773399</v>
      </c>
      <c r="I29">
        <f>VLOOKUP(C29,away!$B$2:$E$405,3,FALSE)</f>
        <v>1.0900000000000001</v>
      </c>
      <c r="J29">
        <f>VLOOKUP(B29,home!$B$2:$E$405,4,FALSE)</f>
        <v>1.63</v>
      </c>
      <c r="K29" s="3">
        <f t="shared" si="112"/>
        <v>1.3339152709359563</v>
      </c>
      <c r="L29" s="3">
        <f t="shared" si="113"/>
        <v>2.00425763546798</v>
      </c>
      <c r="M29" s="5">
        <f t="shared" si="114"/>
        <v>3.5501763545240157E-2</v>
      </c>
      <c r="N29" s="5">
        <f t="shared" si="115"/>
        <v>4.7356344538153274E-2</v>
      </c>
      <c r="O29" s="5">
        <f t="shared" si="116"/>
        <v>7.1154680658126357E-2</v>
      </c>
      <c r="P29" s="5">
        <f t="shared" si="117"/>
        <v>9.4914315128446058E-2</v>
      </c>
      <c r="Q29" s="5">
        <f t="shared" si="118"/>
        <v>3.1584675577573613E-2</v>
      </c>
      <c r="R29" s="5">
        <f t="shared" si="119"/>
        <v>7.1306156004167787E-2</v>
      </c>
      <c r="S29" s="5">
        <f t="shared" si="120"/>
        <v>6.3438589500082729E-2</v>
      </c>
      <c r="T29" s="5">
        <f t="shared" si="121"/>
        <v>6.3303827190130946E-2</v>
      </c>
      <c r="U29" s="5">
        <f t="shared" si="122"/>
        <v>9.511637040570102E-2</v>
      </c>
      <c r="V29" s="5">
        <f t="shared" si="123"/>
        <v>1.8844854996325541E-2</v>
      </c>
      <c r="W29" s="5">
        <f t="shared" si="124"/>
        <v>1.4043760360161129E-2</v>
      </c>
      <c r="X29" s="5">
        <f t="shared" si="125"/>
        <v>2.814731393253549E-2</v>
      </c>
      <c r="Y29" s="5">
        <f t="shared" si="126"/>
        <v>2.8207234433599258E-2</v>
      </c>
      <c r="Z29" s="5">
        <f t="shared" si="127"/>
        <v>4.7638635875741395E-2</v>
      </c>
      <c r="AA29" s="5">
        <f t="shared" si="128"/>
        <v>6.354590388120894E-2</v>
      </c>
      <c r="AB29" s="5">
        <f t="shared" si="129"/>
        <v>4.2382425796286538E-2</v>
      </c>
      <c r="AC29" s="5">
        <f t="shared" si="130"/>
        <v>3.1488691107411982E-3</v>
      </c>
      <c r="AD29" s="5">
        <f t="shared" si="131"/>
        <v>4.6832966014459937E-3</v>
      </c>
      <c r="AE29" s="5">
        <f t="shared" si="132"/>
        <v>9.3865329726093728E-3</v>
      </c>
      <c r="AF29" s="5">
        <f t="shared" si="133"/>
        <v>9.4065151904621468E-3</v>
      </c>
      <c r="AG29" s="5">
        <f t="shared" si="134"/>
        <v>6.2843599645430979E-3</v>
      </c>
      <c r="AH29" s="5">
        <f t="shared" si="135"/>
        <v>2.3870024924308394E-2</v>
      </c>
      <c r="AI29" s="5">
        <f t="shared" si="136"/>
        <v>3.1840590764156851E-2</v>
      </c>
      <c r="AJ29" s="5">
        <f t="shared" si="137"/>
        <v>2.1236325127965604E-2</v>
      </c>
      <c r="AK29" s="5">
        <f t="shared" si="138"/>
        <v>9.4424861289180984E-3</v>
      </c>
      <c r="AL29" s="5">
        <f t="shared" si="139"/>
        <v>3.3674130547826339E-4</v>
      </c>
      <c r="AM29" s="5">
        <f t="shared" si="140"/>
        <v>1.2494241709982556E-3</v>
      </c>
      <c r="AN29" s="5">
        <f t="shared" si="141"/>
        <v>2.5041679346615047E-3</v>
      </c>
      <c r="AO29" s="5">
        <f t="shared" si="142"/>
        <v>2.5094988517697014E-3</v>
      </c>
      <c r="AP29" s="5">
        <f t="shared" si="143"/>
        <v>1.6765607449525171E-3</v>
      </c>
      <c r="AQ29" s="5">
        <f t="shared" si="144"/>
        <v>8.400649185992421E-4</v>
      </c>
      <c r="AR29" s="5">
        <f t="shared" si="145"/>
        <v>9.5683359426712109E-3</v>
      </c>
      <c r="AS29" s="5">
        <f t="shared" si="146"/>
        <v>1.2763349431374516E-2</v>
      </c>
      <c r="AT29" s="5">
        <f t="shared" si="147"/>
        <v>8.5126133574011109E-3</v>
      </c>
      <c r="AU29" s="5">
        <f t="shared" si="148"/>
        <v>3.785034984336915E-3</v>
      </c>
      <c r="AV29" s="5">
        <f t="shared" si="149"/>
        <v>1.2622289916584622E-3</v>
      </c>
      <c r="AW29" s="5">
        <f t="shared" si="150"/>
        <v>2.5007811188026794E-5</v>
      </c>
      <c r="AX29" s="5">
        <f t="shared" si="151"/>
        <v>2.7777099692851136E-4</v>
      </c>
      <c r="AY29" s="5">
        <f t="shared" si="152"/>
        <v>5.5672464150552175E-4</v>
      </c>
      <c r="AZ29" s="5">
        <f t="shared" si="153"/>
        <v>5.5790980679530796E-4</v>
      </c>
      <c r="BA29" s="5">
        <f t="shared" si="154"/>
        <v>3.7273166339065378E-4</v>
      </c>
      <c r="BB29" s="5">
        <f t="shared" si="155"/>
        <v>1.8676257058284975E-4</v>
      </c>
      <c r="BC29" s="5">
        <f t="shared" si="156"/>
        <v>7.4864061622060787E-5</v>
      </c>
      <c r="BD29" s="5">
        <f t="shared" si="157"/>
        <v>3.1962350619702492E-3</v>
      </c>
      <c r="BE29" s="5">
        <f t="shared" si="158"/>
        <v>4.2635067586630476E-3</v>
      </c>
      <c r="BF29" s="5">
        <f t="shared" si="159"/>
        <v>2.8435783865596504E-3</v>
      </c>
      <c r="BG29" s="5">
        <f t="shared" si="160"/>
        <v>1.2643642113117819E-3</v>
      </c>
      <c r="BH29" s="5">
        <f t="shared" si="161"/>
        <v>4.2163868237342047E-4</v>
      </c>
      <c r="BI29" s="5">
        <f t="shared" si="162"/>
        <v>1.1248605544704419E-4</v>
      </c>
      <c r="BJ29" s="8">
        <f t="shared" si="163"/>
        <v>0.25321034112302049</v>
      </c>
      <c r="BK29" s="8">
        <f t="shared" si="164"/>
        <v>0.21674185822781947</v>
      </c>
      <c r="BL29" s="8">
        <f t="shared" si="165"/>
        <v>0.47788833555460697</v>
      </c>
      <c r="BM29" s="8">
        <f t="shared" si="166"/>
        <v>0.64312951849916311</v>
      </c>
      <c r="BN29" s="8">
        <f t="shared" si="167"/>
        <v>0.35181793545170725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1.2955665024630501</v>
      </c>
      <c r="F30">
        <f>VLOOKUP(B30,home!$B$2:$E$405,3,FALSE)</f>
        <v>1.27</v>
      </c>
      <c r="G30">
        <f>VLOOKUP(C30,away!$B$2:$E$405,4,FALSE)</f>
        <v>1.36</v>
      </c>
      <c r="H30">
        <f>VLOOKUP(A30,away!$A$2:$E$405,3,FALSE)</f>
        <v>1.12807881773399</v>
      </c>
      <c r="I30">
        <f>VLOOKUP(C30,away!$B$2:$E$405,3,FALSE)</f>
        <v>1</v>
      </c>
      <c r="J30">
        <f>VLOOKUP(B30,home!$B$2:$E$405,4,FALSE)</f>
        <v>0.63</v>
      </c>
      <c r="K30" s="3">
        <f t="shared" si="112"/>
        <v>2.2377024630541804</v>
      </c>
      <c r="L30" s="3">
        <f t="shared" si="113"/>
        <v>0.71068965517241367</v>
      </c>
      <c r="M30" s="5">
        <f t="shared" si="114"/>
        <v>5.2423929700424969E-2</v>
      </c>
      <c r="N30" s="5">
        <f t="shared" si="115"/>
        <v>0.11730915661362015</v>
      </c>
      <c r="O30" s="5">
        <f t="shared" si="116"/>
        <v>3.7257144521577877E-2</v>
      </c>
      <c r="P30" s="5">
        <f t="shared" si="117"/>
        <v>8.3370404062300382E-2</v>
      </c>
      <c r="Q30" s="5">
        <f t="shared" si="118"/>
        <v>0.13125149434655323</v>
      </c>
      <c r="R30" s="5">
        <f t="shared" si="119"/>
        <v>1.3239133596374479E-2</v>
      </c>
      <c r="S30" s="5">
        <f t="shared" si="120"/>
        <v>3.3146238336339784E-2</v>
      </c>
      <c r="T30" s="5">
        <f t="shared" si="121"/>
        <v>9.3279079258015929E-2</v>
      </c>
      <c r="U30" s="5">
        <f t="shared" si="122"/>
        <v>2.9625241857310521E-2</v>
      </c>
      <c r="V30" s="5">
        <f t="shared" si="123"/>
        <v>5.8569844789868025E-3</v>
      </c>
      <c r="W30" s="5">
        <f t="shared" si="124"/>
        <v>9.790059739294131E-2</v>
      </c>
      <c r="X30" s="5">
        <f t="shared" si="125"/>
        <v>6.9576941802362777E-2</v>
      </c>
      <c r="Y30" s="5">
        <f t="shared" si="126"/>
        <v>2.4723806388736141E-2</v>
      </c>
      <c r="Z30" s="5">
        <f t="shared" si="127"/>
        <v>3.1363050967962987E-3</v>
      </c>
      <c r="AA30" s="5">
        <f t="shared" si="128"/>
        <v>7.0181176399904573E-3</v>
      </c>
      <c r="AB30" s="5">
        <f t="shared" si="129"/>
        <v>7.8522295645053215E-3</v>
      </c>
      <c r="AC30" s="5">
        <f t="shared" si="130"/>
        <v>5.8215204081194763E-4</v>
      </c>
      <c r="AD30" s="5">
        <f t="shared" si="131"/>
        <v>5.4768101980165122E-2</v>
      </c>
      <c r="AE30" s="5">
        <f t="shared" si="132"/>
        <v>3.8923123510731135E-2</v>
      </c>
      <c r="AF30" s="5">
        <f t="shared" si="133"/>
        <v>1.3831130613037387E-2</v>
      </c>
      <c r="AG30" s="5">
        <f t="shared" si="134"/>
        <v>3.2765471486747187E-3</v>
      </c>
      <c r="AH30" s="5">
        <f t="shared" si="135"/>
        <v>5.5723489693941118E-4</v>
      </c>
      <c r="AI30" s="5">
        <f t="shared" si="136"/>
        <v>1.2469259013810627E-3</v>
      </c>
      <c r="AJ30" s="5">
        <f t="shared" si="137"/>
        <v>1.3951245803832293E-3</v>
      </c>
      <c r="AK30" s="5">
        <f t="shared" si="138"/>
        <v>1.0406245699303271E-3</v>
      </c>
      <c r="AL30" s="5">
        <f t="shared" si="139"/>
        <v>3.7032134863244704E-5</v>
      </c>
      <c r="AM30" s="5">
        <f t="shared" si="140"/>
        <v>2.4510943339563628E-2</v>
      </c>
      <c r="AN30" s="5">
        <f t="shared" si="141"/>
        <v>1.7419673869945043E-2</v>
      </c>
      <c r="AO30" s="5">
        <f t="shared" si="142"/>
        <v>6.189991007923573E-3</v>
      </c>
      <c r="AP30" s="5">
        <f t="shared" si="143"/>
        <v>1.4663875249805152E-3</v>
      </c>
      <c r="AQ30" s="5">
        <f t="shared" si="144"/>
        <v>2.6053661111938281E-4</v>
      </c>
      <c r="AR30" s="5">
        <f t="shared" si="145"/>
        <v>7.9204215351181152E-5</v>
      </c>
      <c r="AS30" s="5">
        <f t="shared" si="146"/>
        <v>1.7723546777561179E-4</v>
      </c>
      <c r="AT30" s="5">
        <f t="shared" si="147"/>
        <v>1.9830012139102321E-4</v>
      </c>
      <c r="AU30" s="5">
        <f t="shared" si="148"/>
        <v>1.4791222335354518E-4</v>
      </c>
      <c r="AV30" s="5">
        <f t="shared" si="149"/>
        <v>8.2745886628512032E-5</v>
      </c>
      <c r="AW30" s="5">
        <f t="shared" si="150"/>
        <v>1.6359068932414571E-6</v>
      </c>
      <c r="AX30" s="5">
        <f t="shared" si="151"/>
        <v>9.1413663804538244E-3</v>
      </c>
      <c r="AY30" s="5">
        <f t="shared" si="152"/>
        <v>6.4966745207294249E-3</v>
      </c>
      <c r="AZ30" s="5">
        <f t="shared" si="153"/>
        <v>2.3085596874522999E-3</v>
      </c>
      <c r="BA30" s="5">
        <f t="shared" si="154"/>
        <v>5.4688982940680338E-4</v>
      </c>
      <c r="BB30" s="5">
        <f t="shared" si="155"/>
        <v>9.7167236069605297E-5</v>
      </c>
      <c r="BC30" s="5">
        <f t="shared" si="156"/>
        <v>1.3811149899272867E-5</v>
      </c>
      <c r="BD30" s="5">
        <f t="shared" si="157"/>
        <v>9.3816027493554157E-6</v>
      </c>
      <c r="BE30" s="5">
        <f t="shared" si="158"/>
        <v>2.0993235579628481E-5</v>
      </c>
      <c r="BF30" s="5">
        <f t="shared" si="159"/>
        <v>2.348830748200566E-5</v>
      </c>
      <c r="BG30" s="5">
        <f t="shared" si="160"/>
        <v>1.7519947835152663E-5</v>
      </c>
      <c r="BH30" s="5">
        <f t="shared" si="161"/>
        <v>9.8011076058254679E-6</v>
      </c>
      <c r="BI30" s="5">
        <f t="shared" si="162"/>
        <v>4.3863925260429465E-6</v>
      </c>
      <c r="BJ30" s="8">
        <f t="shared" si="163"/>
        <v>0.71329198021238127</v>
      </c>
      <c r="BK30" s="8">
        <f t="shared" si="164"/>
        <v>0.18191341527445654</v>
      </c>
      <c r="BL30" s="8">
        <f t="shared" si="165"/>
        <v>0.10000274563667055</v>
      </c>
      <c r="BM30" s="8">
        <f t="shared" si="166"/>
        <v>0.55699814476561726</v>
      </c>
      <c r="BN30" s="8">
        <f t="shared" si="167"/>
        <v>0.43485126284085113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1.2955665024630501</v>
      </c>
      <c r="F31">
        <f>VLOOKUP(B31,home!$B$2:$E$405,3,FALSE)</f>
        <v>0.77</v>
      </c>
      <c r="G31">
        <f>VLOOKUP(C31,away!$B$2:$E$405,4,FALSE)</f>
        <v>0.77</v>
      </c>
      <c r="H31">
        <f>VLOOKUP(A31,away!$A$2:$E$405,3,FALSE)</f>
        <v>1.12807881773399</v>
      </c>
      <c r="I31">
        <f>VLOOKUP(C31,away!$B$2:$E$405,3,FALSE)</f>
        <v>1.04</v>
      </c>
      <c r="J31">
        <f>VLOOKUP(B31,home!$B$2:$E$405,4,FALSE)</f>
        <v>0.63</v>
      </c>
      <c r="K31" s="3">
        <f t="shared" si="112"/>
        <v>0.76814137931034243</v>
      </c>
      <c r="L31" s="3">
        <f t="shared" si="113"/>
        <v>0.73911724137931023</v>
      </c>
      <c r="M31" s="5">
        <f t="shared" si="114"/>
        <v>0.221516406848426</v>
      </c>
      <c r="N31" s="5">
        <f t="shared" si="115"/>
        <v>0.17015591829642093</v>
      </c>
      <c r="O31" s="5">
        <f t="shared" si="116"/>
        <v>0.16372659555006555</v>
      </c>
      <c r="P31" s="5">
        <f t="shared" si="117"/>
        <v>0.12576517293561393</v>
      </c>
      <c r="Q31" s="5">
        <f t="shared" si="118"/>
        <v>6.5351900889015338E-2</v>
      </c>
      <c r="R31" s="5">
        <f t="shared" si="119"/>
        <v>6.0506574821695247E-2</v>
      </c>
      <c r="S31" s="5">
        <f t="shared" si="120"/>
        <v>1.7850685360687159E-2</v>
      </c>
      <c r="T31" s="5">
        <f t="shared" si="121"/>
        <v>4.8302716703983103E-2</v>
      </c>
      <c r="U31" s="5">
        <f t="shared" si="122"/>
        <v>4.6477603840881426E-2</v>
      </c>
      <c r="V31" s="5">
        <f t="shared" si="123"/>
        <v>1.1260738668155553E-3</v>
      </c>
      <c r="W31" s="5">
        <f t="shared" si="124"/>
        <v>1.6733166429813682E-2</v>
      </c>
      <c r="X31" s="5">
        <f t="shared" si="125"/>
        <v>1.2367771811144771E-2</v>
      </c>
      <c r="Y31" s="5">
        <f t="shared" si="126"/>
        <v>4.5706166915310585E-3</v>
      </c>
      <c r="Z31" s="5">
        <f t="shared" si="127"/>
        <v>1.4907150889174074E-2</v>
      </c>
      <c r="AA31" s="5">
        <f t="shared" si="128"/>
        <v>1.145079944559757E-2</v>
      </c>
      <c r="AB31" s="5">
        <f t="shared" si="129"/>
        <v>4.3979164401737108E-3</v>
      </c>
      <c r="AC31" s="5">
        <f t="shared" si="130"/>
        <v>3.9957783661832418E-5</v>
      </c>
      <c r="AD31" s="5">
        <f t="shared" si="131"/>
        <v>3.2133593854066496E-3</v>
      </c>
      <c r="AE31" s="5">
        <f t="shared" si="132"/>
        <v>2.3750493245020782E-3</v>
      </c>
      <c r="AF31" s="5">
        <f t="shared" si="133"/>
        <v>8.7771995243288506E-4</v>
      </c>
      <c r="AG31" s="5">
        <f t="shared" si="134"/>
        <v>2.1624598331525783E-4</v>
      </c>
      <c r="AH31" s="5">
        <f t="shared" si="135"/>
        <v>2.7545330605078674E-3</v>
      </c>
      <c r="AI31" s="5">
        <f t="shared" si="136"/>
        <v>2.1158708244544524E-3</v>
      </c>
      <c r="AJ31" s="5">
        <f t="shared" si="137"/>
        <v>8.1264396676947702E-4</v>
      </c>
      <c r="AK31" s="5">
        <f t="shared" si="138"/>
        <v>2.0807515250751145E-4</v>
      </c>
      <c r="AL31" s="5">
        <f t="shared" si="139"/>
        <v>9.0743573243182799E-7</v>
      </c>
      <c r="AM31" s="5">
        <f t="shared" si="140"/>
        <v>4.9366286210521975E-4</v>
      </c>
      <c r="AN31" s="5">
        <f t="shared" si="141"/>
        <v>3.6487473281062485E-4</v>
      </c>
      <c r="AO31" s="5">
        <f t="shared" si="142"/>
        <v>1.3484260298200095E-4</v>
      </c>
      <c r="AP31" s="5">
        <f t="shared" si="143"/>
        <v>3.3221497578820702E-5</v>
      </c>
      <c r="AQ31" s="5">
        <f t="shared" si="144"/>
        <v>6.1386454112368461E-6</v>
      </c>
      <c r="AR31" s="5">
        <f t="shared" si="145"/>
        <v>4.0718457539413685E-4</v>
      </c>
      <c r="AS31" s="5">
        <f t="shared" si="146"/>
        <v>3.1277532137714836E-4</v>
      </c>
      <c r="AT31" s="5">
        <f t="shared" si="147"/>
        <v>1.2012783338843917E-4</v>
      </c>
      <c r="AU31" s="5">
        <f t="shared" si="148"/>
        <v>3.0758386544186233E-5</v>
      </c>
      <c r="AV31" s="5">
        <f t="shared" si="149"/>
        <v>5.906697366352971E-6</v>
      </c>
      <c r="AW31" s="5">
        <f t="shared" si="150"/>
        <v>1.4310930413301194E-8</v>
      </c>
      <c r="AX31" s="5">
        <f t="shared" si="151"/>
        <v>6.3200478635299111E-5</v>
      </c>
      <c r="AY31" s="5">
        <f t="shared" si="152"/>
        <v>4.6712563422774313E-5</v>
      </c>
      <c r="AZ31" s="5">
        <f t="shared" si="153"/>
        <v>1.7263030507398508E-5</v>
      </c>
      <c r="BA31" s="5">
        <f t="shared" si="154"/>
        <v>4.2531344954917529E-6</v>
      </c>
      <c r="BB31" s="5">
        <f t="shared" si="155"/>
        <v>7.8589125888076203E-7</v>
      </c>
      <c r="BC31" s="5">
        <f t="shared" si="156"/>
        <v>1.1617315585761245E-7</v>
      </c>
      <c r="BD31" s="5">
        <f t="shared" si="157"/>
        <v>5.0159523349586689E-5</v>
      </c>
      <c r="BE31" s="5">
        <f t="shared" si="158"/>
        <v>3.8529605451300847E-5</v>
      </c>
      <c r="BF31" s="5">
        <f t="shared" si="159"/>
        <v>1.4798092137822758E-5</v>
      </c>
      <c r="BG31" s="5">
        <f t="shared" si="160"/>
        <v>3.7890089686362365E-6</v>
      </c>
      <c r="BH31" s="5">
        <f t="shared" si="161"/>
        <v>7.2762364384687406E-7</v>
      </c>
      <c r="BI31" s="5">
        <f t="shared" si="162"/>
        <v>1.1178356588067107E-7</v>
      </c>
      <c r="BJ31" s="8">
        <f t="shared" si="163"/>
        <v>0.32532953707992945</v>
      </c>
      <c r="BK31" s="8">
        <f t="shared" si="164"/>
        <v>0.36634591679435974</v>
      </c>
      <c r="BL31" s="8">
        <f t="shared" si="165"/>
        <v>0.29343548155384025</v>
      </c>
      <c r="BM31" s="8">
        <f t="shared" si="166"/>
        <v>0.19294881872357392</v>
      </c>
      <c r="BN31" s="8">
        <f t="shared" si="167"/>
        <v>0.80702256934123695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1.2955665024630501</v>
      </c>
      <c r="F32">
        <f>VLOOKUP(B32,home!$B$2:$E$405,3,FALSE)</f>
        <v>1.1399999999999999</v>
      </c>
      <c r="G32">
        <f>VLOOKUP(C32,away!$B$2:$E$405,4,FALSE)</f>
        <v>0.81</v>
      </c>
      <c r="H32">
        <f>VLOOKUP(A32,away!$A$2:$E$405,3,FALSE)</f>
        <v>1.12807881773399</v>
      </c>
      <c r="I32">
        <f>VLOOKUP(C32,away!$B$2:$E$405,3,FALSE)</f>
        <v>1.1100000000000001</v>
      </c>
      <c r="J32">
        <f>VLOOKUP(B32,home!$B$2:$E$405,4,FALSE)</f>
        <v>0.99</v>
      </c>
      <c r="K32" s="3">
        <f t="shared" si="112"/>
        <v>1.1963261083743804</v>
      </c>
      <c r="L32" s="3">
        <f t="shared" si="113"/>
        <v>1.2396458128078818</v>
      </c>
      <c r="M32" s="5">
        <f t="shared" si="114"/>
        <v>8.7512650302546693E-2</v>
      </c>
      <c r="N32" s="5">
        <f t="shared" si="115"/>
        <v>0.10469366836997372</v>
      </c>
      <c r="O32" s="5">
        <f t="shared" si="116"/>
        <v>0.1084846905152724</v>
      </c>
      <c r="P32" s="5">
        <f t="shared" si="117"/>
        <v>0.12978306762233488</v>
      </c>
      <c r="Q32" s="5">
        <f t="shared" si="118"/>
        <v>6.2623884426244322E-2</v>
      </c>
      <c r="R32" s="5">
        <f t="shared" si="119"/>
        <v>6.7241296175508197E-2</v>
      </c>
      <c r="S32" s="5">
        <f t="shared" si="120"/>
        <v>4.811774235848218E-2</v>
      </c>
      <c r="T32" s="5">
        <f t="shared" si="121"/>
        <v>7.7631436110758484E-2</v>
      </c>
      <c r="U32" s="5">
        <f t="shared" si="122"/>
        <v>8.044251817569481E-2</v>
      </c>
      <c r="V32" s="5">
        <f t="shared" si="123"/>
        <v>7.9288450663423053E-3</v>
      </c>
      <c r="W32" s="5">
        <f t="shared" si="124"/>
        <v>2.4972862648978612E-2</v>
      </c>
      <c r="X32" s="5">
        <f t="shared" si="125"/>
        <v>3.0957504616632679E-2</v>
      </c>
      <c r="Y32" s="5">
        <f t="shared" si="126"/>
        <v>1.9188170486494689E-2</v>
      </c>
      <c r="Z32" s="5">
        <f t="shared" si="127"/>
        <v>2.778513041724779E-2</v>
      </c>
      <c r="AA32" s="5">
        <f t="shared" si="128"/>
        <v>3.3240076942740664E-2</v>
      </c>
      <c r="AB32" s="5">
        <f t="shared" si="129"/>
        <v>1.9882985945486962E-2</v>
      </c>
      <c r="AC32" s="5">
        <f t="shared" si="130"/>
        <v>7.3491506074734752E-4</v>
      </c>
      <c r="AD32" s="5">
        <f t="shared" si="131"/>
        <v>7.4689218969551247E-3</v>
      </c>
      <c r="AE32" s="5">
        <f t="shared" si="132"/>
        <v>9.2588177557495193E-3</v>
      </c>
      <c r="AF32" s="5">
        <f t="shared" si="133"/>
        <v>5.7388273312330819E-3</v>
      </c>
      <c r="AG32" s="5">
        <f t="shared" si="134"/>
        <v>2.3713710905301734E-3</v>
      </c>
      <c r="AH32" s="5">
        <f t="shared" si="135"/>
        <v>8.6109301450155336E-3</v>
      </c>
      <c r="AI32" s="5">
        <f t="shared" si="136"/>
        <v>1.0301480549870071E-2</v>
      </c>
      <c r="AJ32" s="5">
        <f t="shared" si="137"/>
        <v>6.1619650683602187E-3</v>
      </c>
      <c r="AK32" s="5">
        <f t="shared" si="138"/>
        <v>2.4572398967234177E-3</v>
      </c>
      <c r="AL32" s="5">
        <f t="shared" si="139"/>
        <v>4.3595768472741488E-5</v>
      </c>
      <c r="AM32" s="5">
        <f t="shared" si="140"/>
        <v>1.7870532533473045E-3</v>
      </c>
      <c r="AN32" s="5">
        <f t="shared" si="141"/>
        <v>2.2153130827766883E-3</v>
      </c>
      <c r="AO32" s="5">
        <f t="shared" si="142"/>
        <v>1.3731017935613213E-3</v>
      </c>
      <c r="AP32" s="5">
        <f t="shared" si="143"/>
        <v>5.6738662964909482E-4</v>
      </c>
      <c r="AQ32" s="5">
        <f t="shared" si="144"/>
        <v>1.7583961492191919E-4</v>
      </c>
      <c r="AR32" s="5">
        <f t="shared" si="145"/>
        <v>2.1349006997299345E-3</v>
      </c>
      <c r="AS32" s="5">
        <f t="shared" si="146"/>
        <v>2.5540374458736539E-3</v>
      </c>
      <c r="AT32" s="5">
        <f t="shared" si="147"/>
        <v>1.5277308391322356E-3</v>
      </c>
      <c r="AU32" s="5">
        <f t="shared" si="148"/>
        <v>6.0922142980753132E-4</v>
      </c>
      <c r="AV32" s="5">
        <f t="shared" si="149"/>
        <v>1.8220687556497989E-4</v>
      </c>
      <c r="AW32" s="5">
        <f t="shared" si="150"/>
        <v>1.7959284705902439E-6</v>
      </c>
      <c r="AX32" s="5">
        <f t="shared" si="151"/>
        <v>3.563164106724589E-4</v>
      </c>
      <c r="AY32" s="5">
        <f t="shared" si="152"/>
        <v>4.417061465248472E-4</v>
      </c>
      <c r="AZ32" s="5">
        <f t="shared" si="153"/>
        <v>2.7377958751551582E-4</v>
      </c>
      <c r="BA32" s="5">
        <f t="shared" si="154"/>
        <v>1.1312990643195941E-4</v>
      </c>
      <c r="BB32" s="5">
        <f t="shared" si="155"/>
        <v>3.5060253702931486E-5</v>
      </c>
      <c r="BC32" s="5">
        <f t="shared" si="156"/>
        <v>8.6924593397642086E-6</v>
      </c>
      <c r="BD32" s="5">
        <f t="shared" si="157"/>
        <v>4.4108678553013826E-4</v>
      </c>
      <c r="BE32" s="5">
        <f t="shared" si="158"/>
        <v>5.2768363758863514E-4</v>
      </c>
      <c r="BF32" s="5">
        <f t="shared" si="159"/>
        <v>3.1564085630462449E-4</v>
      </c>
      <c r="BG32" s="5">
        <f t="shared" si="160"/>
        <v>1.2586979908895613E-4</v>
      </c>
      <c r="BH32" s="5">
        <f t="shared" si="161"/>
        <v>3.7645331726489E-5</v>
      </c>
      <c r="BI32" s="5">
        <f t="shared" si="162"/>
        <v>9.0072186405626389E-6</v>
      </c>
      <c r="BJ32" s="8">
        <f t="shared" si="163"/>
        <v>0.35225284387199418</v>
      </c>
      <c r="BK32" s="8">
        <f t="shared" si="164"/>
        <v>0.27456252232545098</v>
      </c>
      <c r="BL32" s="8">
        <f t="shared" si="165"/>
        <v>0.34528821433366003</v>
      </c>
      <c r="BM32" s="8">
        <f t="shared" si="166"/>
        <v>0.4391095433184185</v>
      </c>
      <c r="BN32" s="8">
        <f t="shared" si="167"/>
        <v>0.56033925741188018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1.42662116040956</v>
      </c>
      <c r="F33">
        <f>VLOOKUP(B33,home!$B$2:$E$405,3,FALSE)</f>
        <v>0.82</v>
      </c>
      <c r="G33">
        <f>VLOOKUP(C33,away!$B$2:$E$405,4,FALSE)</f>
        <v>1.17</v>
      </c>
      <c r="H33">
        <f>VLOOKUP(A33,away!$A$2:$E$405,3,FALSE)</f>
        <v>1.2047781569965901</v>
      </c>
      <c r="I33">
        <f>VLOOKUP(C33,away!$B$2:$E$405,3,FALSE)</f>
        <v>0.76</v>
      </c>
      <c r="J33">
        <f>VLOOKUP(B33,home!$B$2:$E$405,4,FALSE)</f>
        <v>0.97</v>
      </c>
      <c r="K33" s="3">
        <f t="shared" si="112"/>
        <v>1.3687003412969316</v>
      </c>
      <c r="L33" s="3">
        <f t="shared" si="113"/>
        <v>0.88816245733788612</v>
      </c>
      <c r="M33" s="5">
        <f t="shared" si="114"/>
        <v>0.10467836728583799</v>
      </c>
      <c r="N33" s="5">
        <f t="shared" si="115"/>
        <v>0.143273317030532</v>
      </c>
      <c r="O33" s="5">
        <f t="shared" si="116"/>
        <v>9.297139591870765E-2</v>
      </c>
      <c r="P33" s="5">
        <f t="shared" si="117"/>
        <v>0.12724998132478729</v>
      </c>
      <c r="Q33" s="5">
        <f t="shared" si="118"/>
        <v>9.804911895921635E-2</v>
      </c>
      <c r="R33" s="5">
        <f t="shared" si="119"/>
        <v>4.1286851730646446E-2</v>
      </c>
      <c r="S33" s="5">
        <f t="shared" si="120"/>
        <v>3.8672168297540464E-2</v>
      </c>
      <c r="T33" s="5">
        <f t="shared" si="121"/>
        <v>8.70835464346323E-2</v>
      </c>
      <c r="U33" s="5">
        <f t="shared" si="122"/>
        <v>5.6509328054811597E-2</v>
      </c>
      <c r="V33" s="5">
        <f t="shared" si="123"/>
        <v>5.2234422888218614E-3</v>
      </c>
      <c r="W33" s="5">
        <f t="shared" si="124"/>
        <v>4.4733287527780961E-2</v>
      </c>
      <c r="X33" s="5">
        <f t="shared" si="125"/>
        <v>3.9730426575476145E-2</v>
      </c>
      <c r="Y33" s="5">
        <f t="shared" si="126"/>
        <v>1.7643536649178674E-2</v>
      </c>
      <c r="Z33" s="5">
        <f t="shared" si="127"/>
        <v>1.2223143896278635E-2</v>
      </c>
      <c r="AA33" s="5">
        <f t="shared" si="128"/>
        <v>1.6729821222558072E-2</v>
      </c>
      <c r="AB33" s="5">
        <f t="shared" si="129"/>
        <v>1.1449056008575946E-2</v>
      </c>
      <c r="AC33" s="5">
        <f t="shared" si="130"/>
        <v>3.9686025330374752E-4</v>
      </c>
      <c r="AD33" s="5">
        <f t="shared" si="131"/>
        <v>1.5306616476651892E-2</v>
      </c>
      <c r="AE33" s="5">
        <f t="shared" si="132"/>
        <v>1.359476210343172E-2</v>
      </c>
      <c r="AF33" s="5">
        <f t="shared" si="133"/>
        <v>6.0371786583539424E-3</v>
      </c>
      <c r="AG33" s="5">
        <f t="shared" si="134"/>
        <v>1.7873318108638267E-3</v>
      </c>
      <c r="AH33" s="5">
        <f t="shared" si="135"/>
        <v>2.7140343798283538E-3</v>
      </c>
      <c r="AI33" s="5">
        <f t="shared" si="136"/>
        <v>3.7146997819626736E-3</v>
      </c>
      <c r="AJ33" s="5">
        <f t="shared" si="137"/>
        <v>2.5421554296939752E-3</v>
      </c>
      <c r="AK33" s="5">
        <f t="shared" si="138"/>
        <v>1.1598163347506642E-3</v>
      </c>
      <c r="AL33" s="5">
        <f t="shared" si="139"/>
        <v>1.9297381543429746E-5</v>
      </c>
      <c r="AM33" s="5">
        <f t="shared" si="140"/>
        <v>4.1900342391389357E-3</v>
      </c>
      <c r="AN33" s="5">
        <f t="shared" si="141"/>
        <v>3.7214311061635171E-3</v>
      </c>
      <c r="AO33" s="5">
        <f t="shared" si="142"/>
        <v>1.6526176980319184E-3</v>
      </c>
      <c r="AP33" s="5">
        <f t="shared" si="143"/>
        <v>4.8926433190803642E-4</v>
      </c>
      <c r="AQ33" s="5">
        <f t="shared" si="144"/>
        <v>1.0863655282880518E-4</v>
      </c>
      <c r="AR33" s="5">
        <f t="shared" si="145"/>
        <v>4.8210068881757151E-4</v>
      </c>
      <c r="AS33" s="5">
        <f t="shared" si="146"/>
        <v>6.5985137732409583E-4</v>
      </c>
      <c r="AT33" s="5">
        <f t="shared" si="147"/>
        <v>4.5156940267437033E-4</v>
      </c>
      <c r="AU33" s="5">
        <f t="shared" si="148"/>
        <v>2.060210651865541E-4</v>
      </c>
      <c r="AV33" s="5">
        <f t="shared" si="149"/>
        <v>7.0495275558798485E-5</v>
      </c>
      <c r="AW33" s="5">
        <f t="shared" si="150"/>
        <v>6.5162339774915225E-7</v>
      </c>
      <c r="AX33" s="5">
        <f t="shared" si="151"/>
        <v>9.5581688219254944E-4</v>
      </c>
      <c r="AY33" s="5">
        <f t="shared" si="152"/>
        <v>8.4892067085317149E-4</v>
      </c>
      <c r="AZ33" s="5">
        <f t="shared" si="153"/>
        <v>3.7698973455493976E-4</v>
      </c>
      <c r="BA33" s="5">
        <f t="shared" si="154"/>
        <v>1.116093763444909E-4</v>
      </c>
      <c r="BB33" s="5">
        <f t="shared" si="155"/>
        <v>2.4781814489017991E-5</v>
      </c>
      <c r="BC33" s="5">
        <f t="shared" si="156"/>
        <v>4.4020554507715713E-6</v>
      </c>
      <c r="BD33" s="5">
        <f t="shared" si="157"/>
        <v>7.1363955410750284E-5</v>
      </c>
      <c r="BE33" s="5">
        <f t="shared" si="158"/>
        <v>9.7675870126992908E-5</v>
      </c>
      <c r="BF33" s="5">
        <f t="shared" si="159"/>
        <v>6.684449838964501E-5</v>
      </c>
      <c r="BG33" s="5">
        <f t="shared" si="160"/>
        <v>3.0496695919909777E-5</v>
      </c>
      <c r="BH33" s="5">
        <f t="shared" si="161"/>
        <v>1.043520952850231E-5</v>
      </c>
      <c r="BI33" s="5">
        <f t="shared" si="162"/>
        <v>2.856534968633221E-6</v>
      </c>
      <c r="BJ33" s="8">
        <f t="shared" si="163"/>
        <v>0.47972362668807395</v>
      </c>
      <c r="BK33" s="8">
        <f t="shared" si="164"/>
        <v>0.27708903750268798</v>
      </c>
      <c r="BL33" s="8">
        <f t="shared" si="165"/>
        <v>0.23122686943544118</v>
      </c>
      <c r="BM33" s="8">
        <f t="shared" si="166"/>
        <v>0.39190537622529859</v>
      </c>
      <c r="BN33" s="8">
        <f t="shared" si="167"/>
        <v>0.60750903224972763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1.42662116040956</v>
      </c>
      <c r="F34">
        <f>VLOOKUP(B34,home!$B$2:$E$405,3,FALSE)</f>
        <v>1.27</v>
      </c>
      <c r="G34">
        <f>VLOOKUP(C34,away!$B$2:$E$405,4,FALSE)</f>
        <v>0.65</v>
      </c>
      <c r="H34">
        <f>VLOOKUP(A34,away!$A$2:$E$405,3,FALSE)</f>
        <v>1.2047781569965901</v>
      </c>
      <c r="I34">
        <f>VLOOKUP(C34,away!$B$2:$E$405,3,FALSE)</f>
        <v>0.75</v>
      </c>
      <c r="J34">
        <f>VLOOKUP(B34,home!$B$2:$E$405,4,FALSE)</f>
        <v>1.06</v>
      </c>
      <c r="K34" s="3">
        <f t="shared" si="112"/>
        <v>1.1776757679180918</v>
      </c>
      <c r="L34" s="3">
        <f t="shared" si="113"/>
        <v>0.95779863481228911</v>
      </c>
      <c r="M34" s="5">
        <f t="shared" si="114"/>
        <v>0.11818850812394668</v>
      </c>
      <c r="N34" s="5">
        <f t="shared" si="115"/>
        <v>0.13918774206396253</v>
      </c>
      <c r="O34" s="5">
        <f t="shared" si="116"/>
        <v>0.11320079173161728</v>
      </c>
      <c r="P34" s="5">
        <f t="shared" si="117"/>
        <v>0.13331382933146835</v>
      </c>
      <c r="Q34" s="5">
        <f t="shared" si="118"/>
        <v>8.195901550998122E-2</v>
      </c>
      <c r="R34" s="5">
        <f t="shared" si="119"/>
        <v>5.4211781890106642E-2</v>
      </c>
      <c r="S34" s="5">
        <f t="shared" si="120"/>
        <v>3.75937080794298E-2</v>
      </c>
      <c r="T34" s="5">
        <f t="shared" si="121"/>
        <v>7.8500233166019229E-2</v>
      </c>
      <c r="U34" s="5">
        <f t="shared" si="122"/>
        <v>6.3843901867639441E-2</v>
      </c>
      <c r="V34" s="5">
        <f t="shared" si="123"/>
        <v>4.71164551010907E-3</v>
      </c>
      <c r="W34" s="5">
        <f t="shared" si="124"/>
        <v>3.2173715509509294E-2</v>
      </c>
      <c r="X34" s="5">
        <f t="shared" si="125"/>
        <v>3.081594079184697E-2</v>
      </c>
      <c r="Y34" s="5">
        <f t="shared" si="126"/>
        <v>1.4757733010443679E-2</v>
      </c>
      <c r="Z34" s="5">
        <f t="shared" si="127"/>
        <v>1.7307990228361908E-2</v>
      </c>
      <c r="AA34" s="5">
        <f t="shared" si="128"/>
        <v>2.0383200683304938E-2</v>
      </c>
      <c r="AB34" s="5">
        <f t="shared" si="129"/>
        <v>1.2002400758669863E-2</v>
      </c>
      <c r="AC34" s="5">
        <f t="shared" si="130"/>
        <v>3.3216401248288563E-4</v>
      </c>
      <c r="AD34" s="5">
        <f t="shared" si="131"/>
        <v>9.4725512798599035E-3</v>
      </c>
      <c r="AE34" s="5">
        <f t="shared" si="132"/>
        <v>9.0727966840392169E-3</v>
      </c>
      <c r="AF34" s="5">
        <f t="shared" si="133"/>
        <v>4.3449561389511124E-3</v>
      </c>
      <c r="AG34" s="5">
        <f t="shared" si="134"/>
        <v>1.3871976860688835E-3</v>
      </c>
      <c r="AH34" s="5">
        <f t="shared" si="135"/>
        <v>4.1443923530173673E-3</v>
      </c>
      <c r="AI34" s="5">
        <f t="shared" si="136"/>
        <v>4.8807504468935956E-3</v>
      </c>
      <c r="AJ34" s="5">
        <f t="shared" si="137"/>
        <v>2.8739707652809935E-3</v>
      </c>
      <c r="AK34" s="5">
        <f t="shared" si="138"/>
        <v>1.1282019093254794E-3</v>
      </c>
      <c r="AL34" s="5">
        <f t="shared" si="139"/>
        <v>1.4986924591267255E-5</v>
      </c>
      <c r="AM34" s="5">
        <f t="shared" si="140"/>
        <v>2.2311188205305027E-3</v>
      </c>
      <c r="AN34" s="5">
        <f t="shared" si="141"/>
        <v>2.1369625604081201E-3</v>
      </c>
      <c r="AO34" s="5">
        <f t="shared" si="142"/>
        <v>1.0233899115019355E-3</v>
      </c>
      <c r="AP34" s="5">
        <f t="shared" si="143"/>
        <v>3.2673382003907446E-4</v>
      </c>
      <c r="AQ34" s="5">
        <f t="shared" si="144"/>
        <v>7.8236301695107388E-5</v>
      </c>
      <c r="AR34" s="5">
        <f t="shared" si="145"/>
        <v>7.9389866756930552E-4</v>
      </c>
      <c r="AS34" s="5">
        <f t="shared" si="146"/>
        <v>9.349552229788317E-4</v>
      </c>
      <c r="AT34" s="5">
        <f t="shared" si="147"/>
        <v>5.5053705509531333E-4</v>
      </c>
      <c r="AU34" s="5">
        <f t="shared" si="148"/>
        <v>2.1611804970891256E-4</v>
      </c>
      <c r="AV34" s="5">
        <f t="shared" si="149"/>
        <v>6.3629247537976035E-5</v>
      </c>
      <c r="AW34" s="5">
        <f t="shared" si="150"/>
        <v>4.6958041363991594E-7</v>
      </c>
      <c r="AX34" s="5">
        <f t="shared" si="151"/>
        <v>4.3792242838079453E-4</v>
      </c>
      <c r="AY34" s="5">
        <f t="shared" si="152"/>
        <v>4.1944150405680747E-4</v>
      </c>
      <c r="AZ34" s="5">
        <f t="shared" si="153"/>
        <v>2.008702499846117E-4</v>
      </c>
      <c r="BA34" s="5">
        <f t="shared" si="154"/>
        <v>6.4131083736554772E-5</v>
      </c>
      <c r="BB34" s="5">
        <f t="shared" si="155"/>
        <v>1.5356166112976185E-5</v>
      </c>
      <c r="BC34" s="5">
        <f t="shared" si="156"/>
        <v>2.9416229877918669E-6</v>
      </c>
      <c r="BD34" s="5">
        <f t="shared" si="157"/>
        <v>1.2673250999619594E-4</v>
      </c>
      <c r="BE34" s="5">
        <f t="shared" si="158"/>
        <v>1.492498060299573E-4</v>
      </c>
      <c r="BF34" s="5">
        <f t="shared" si="159"/>
        <v>8.7883939963978138E-5</v>
      </c>
      <c r="BG34" s="5">
        <f t="shared" si="160"/>
        <v>3.4499595494915128E-5</v>
      </c>
      <c r="BH34" s="5">
        <f t="shared" si="161"/>
        <v>1.0157334404334437E-5</v>
      </c>
      <c r="BI34" s="5">
        <f t="shared" si="162"/>
        <v>2.3924093189250823E-6</v>
      </c>
      <c r="BJ34" s="8">
        <f t="shared" si="163"/>
        <v>0.40860898631011638</v>
      </c>
      <c r="BK34" s="8">
        <f t="shared" si="164"/>
        <v>0.29457428348608489</v>
      </c>
      <c r="BL34" s="8">
        <f t="shared" si="165"/>
        <v>0.27963944624395431</v>
      </c>
      <c r="BM34" s="8">
        <f t="shared" si="166"/>
        <v>0.3596500656937916</v>
      </c>
      <c r="BN34" s="8">
        <f t="shared" si="167"/>
        <v>0.64006166865108272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1.42662116040956</v>
      </c>
      <c r="F35">
        <f>VLOOKUP(B35,home!$B$2:$E$405,3,FALSE)</f>
        <v>0.96</v>
      </c>
      <c r="G35">
        <f>VLOOKUP(C35,away!$B$2:$E$405,4,FALSE)</f>
        <v>1</v>
      </c>
      <c r="H35">
        <f>VLOOKUP(A35,away!$A$2:$E$405,3,FALSE)</f>
        <v>1.2047781569965901</v>
      </c>
      <c r="I35">
        <f>VLOOKUP(C35,away!$B$2:$E$405,3,FALSE)</f>
        <v>0.65</v>
      </c>
      <c r="J35">
        <f>VLOOKUP(B35,home!$B$2:$E$405,4,FALSE)</f>
        <v>0.91</v>
      </c>
      <c r="K35" s="3">
        <f t="shared" si="112"/>
        <v>1.3695563139931775</v>
      </c>
      <c r="L35" s="3">
        <f t="shared" si="113"/>
        <v>0.71262627986348304</v>
      </c>
      <c r="M35" s="5">
        <f t="shared" si="114"/>
        <v>0.12465783763457781</v>
      </c>
      <c r="N35" s="5">
        <f t="shared" si="115"/>
        <v>0.17072592862117236</v>
      </c>
      <c r="O35" s="5">
        <f t="shared" si="116"/>
        <v>8.8834451089355282E-2</v>
      </c>
      <c r="P35" s="5">
        <f t="shared" si="117"/>
        <v>0.12166378338954462</v>
      </c>
      <c r="Q35" s="5">
        <f t="shared" si="118"/>
        <v>0.1169093867527376</v>
      </c>
      <c r="R35" s="5">
        <f t="shared" si="119"/>
        <v>3.1652882201760886E-2</v>
      </c>
      <c r="S35" s="5">
        <f t="shared" si="120"/>
        <v>2.9685410218747859E-2</v>
      </c>
      <c r="T35" s="5">
        <f t="shared" si="121"/>
        <v>8.3312701362724562E-2</v>
      </c>
      <c r="U35" s="5">
        <f t="shared" si="122"/>
        <v>4.3350404675503884E-2</v>
      </c>
      <c r="V35" s="5">
        <f t="shared" si="123"/>
        <v>3.2191578583919719E-3</v>
      </c>
      <c r="W35" s="5">
        <f t="shared" si="124"/>
        <v>5.3371329597427374E-2</v>
      </c>
      <c r="X35" s="5">
        <f t="shared" si="125"/>
        <v>3.8033812062382474E-2</v>
      </c>
      <c r="Y35" s="5">
        <f t="shared" si="126"/>
        <v>1.3551946999521242E-2</v>
      </c>
      <c r="Z35" s="5">
        <f t="shared" si="127"/>
        <v>7.5188918967993065E-3</v>
      </c>
      <c r="AA35" s="5">
        <f t="shared" si="128"/>
        <v>1.0297545871493627E-2</v>
      </c>
      <c r="AB35" s="5">
        <f t="shared" si="129"/>
        <v>7.0515344834692394E-3</v>
      </c>
      <c r="AC35" s="5">
        <f t="shared" si="130"/>
        <v>1.9636497181601664E-4</v>
      </c>
      <c r="AD35" s="5">
        <f t="shared" si="131"/>
        <v>1.8273760359091902E-2</v>
      </c>
      <c r="AE35" s="5">
        <f t="shared" si="132"/>
        <v>1.3022361863816447E-2</v>
      </c>
      <c r="AF35" s="5">
        <f t="shared" si="133"/>
        <v>4.6400386450238026E-3</v>
      </c>
      <c r="AG35" s="5">
        <f t="shared" si="134"/>
        <v>1.10220449267537E-3</v>
      </c>
      <c r="AH35" s="5">
        <f t="shared" si="135"/>
        <v>1.3395399902779443E-3</v>
      </c>
      <c r="AI35" s="5">
        <f t="shared" si="136"/>
        <v>1.8345754515315181E-3</v>
      </c>
      <c r="AJ35" s="5">
        <f t="shared" si="137"/>
        <v>1.2562771965709378E-3</v>
      </c>
      <c r="AK35" s="5">
        <f t="shared" si="138"/>
        <v>5.7351412222979205E-4</v>
      </c>
      <c r="AL35" s="5">
        <f t="shared" si="139"/>
        <v>7.6659457117652096E-6</v>
      </c>
      <c r="AM35" s="5">
        <f t="shared" si="140"/>
        <v>5.0053887760385099E-3</v>
      </c>
      <c r="AN35" s="5">
        <f t="shared" si="141"/>
        <v>3.5669715827387556E-3</v>
      </c>
      <c r="AO35" s="5">
        <f t="shared" si="142"/>
        <v>1.2709588446929395E-3</v>
      </c>
      <c r="AP35" s="5">
        <f t="shared" si="143"/>
        <v>3.0190622445104001E-4</v>
      </c>
      <c r="AQ35" s="5">
        <f t="shared" si="144"/>
        <v>5.3786577399543586E-5</v>
      </c>
      <c r="AR35" s="5">
        <f t="shared" si="145"/>
        <v>1.9091828000002758E-4</v>
      </c>
      <c r="AS35" s="5">
        <f t="shared" si="146"/>
        <v>2.614733358307551E-4</v>
      </c>
      <c r="AT35" s="5">
        <f t="shared" si="147"/>
        <v>1.7905122901393464E-4</v>
      </c>
      <c r="AU35" s="5">
        <f t="shared" si="148"/>
        <v>8.1740247074757531E-5</v>
      </c>
      <c r="AV35" s="5">
        <f t="shared" si="149"/>
        <v>2.7986967872149132E-5</v>
      </c>
      <c r="AW35" s="5">
        <f t="shared" si="150"/>
        <v>2.0782843489602376E-7</v>
      </c>
      <c r="AX35" s="5">
        <f t="shared" si="151"/>
        <v>1.142526967035687E-3</v>
      </c>
      <c r="AY35" s="5">
        <f t="shared" si="152"/>
        <v>8.1419474216234999E-4</v>
      </c>
      <c r="AZ35" s="5">
        <f t="shared" si="153"/>
        <v>2.9010828509578153E-4</v>
      </c>
      <c r="BA35" s="5">
        <f t="shared" si="154"/>
        <v>6.8912929321793856E-5</v>
      </c>
      <c r="BB35" s="5">
        <f t="shared" si="155"/>
        <v>1.2277291114271274E-5</v>
      </c>
      <c r="BC35" s="5">
        <f t="shared" si="156"/>
        <v>1.7498240587128271E-6</v>
      </c>
      <c r="BD35" s="5">
        <f t="shared" si="157"/>
        <v>2.2675563939059071E-5</v>
      </c>
      <c r="BE35" s="5">
        <f t="shared" si="158"/>
        <v>3.1055461766094356E-5</v>
      </c>
      <c r="BF35" s="5">
        <f t="shared" si="159"/>
        <v>2.1266101872864121E-5</v>
      </c>
      <c r="BG35" s="5">
        <f t="shared" si="160"/>
        <v>9.7083746980010651E-6</v>
      </c>
      <c r="BH35" s="5">
        <f t="shared" si="161"/>
        <v>3.3240414665647411E-6</v>
      </c>
      <c r="BI35" s="5">
        <f t="shared" si="162"/>
        <v>9.1049239570177659E-7</v>
      </c>
      <c r="BJ35" s="8">
        <f t="shared" si="163"/>
        <v>0.52547225280068266</v>
      </c>
      <c r="BK35" s="8">
        <f t="shared" si="164"/>
        <v>0.28024441476095246</v>
      </c>
      <c r="BL35" s="8">
        <f t="shared" si="165"/>
        <v>0.18702083517812296</v>
      </c>
      <c r="BM35" s="8">
        <f t="shared" si="166"/>
        <v>0.34499813803368135</v>
      </c>
      <c r="BN35" s="8">
        <f t="shared" si="167"/>
        <v>0.65444426968914848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1.42662116040956</v>
      </c>
      <c r="F36">
        <f>VLOOKUP(B36,home!$B$2:$E$405,3,FALSE)</f>
        <v>1.5</v>
      </c>
      <c r="G36">
        <f>VLOOKUP(C36,away!$B$2:$E$405,4,FALSE)</f>
        <v>0.76</v>
      </c>
      <c r="H36">
        <f>VLOOKUP(A36,away!$A$2:$E$405,3,FALSE)</f>
        <v>1.2047781569965901</v>
      </c>
      <c r="I36">
        <f>VLOOKUP(C36,away!$B$2:$E$405,3,FALSE)</f>
        <v>1.08</v>
      </c>
      <c r="J36">
        <f>VLOOKUP(B36,home!$B$2:$E$405,4,FALSE)</f>
        <v>0.65</v>
      </c>
      <c r="K36" s="3">
        <f t="shared" si="112"/>
        <v>1.6263481228668983</v>
      </c>
      <c r="L36" s="3">
        <f t="shared" si="113"/>
        <v>0.84575426621160632</v>
      </c>
      <c r="M36" s="5">
        <f t="shared" si="114"/>
        <v>8.4407215521082185E-2</v>
      </c>
      <c r="N36" s="5">
        <f t="shared" si="115"/>
        <v>0.13727551651913372</v>
      </c>
      <c r="O36" s="5">
        <f t="shared" si="116"/>
        <v>7.1387762625997761E-2</v>
      </c>
      <c r="P36" s="5">
        <f t="shared" si="117"/>
        <v>0.11610135374245917</v>
      </c>
      <c r="Q36" s="5">
        <f t="shared" si="118"/>
        <v>0.11162888930323853</v>
      </c>
      <c r="R36" s="5">
        <f t="shared" si="119"/>
        <v>3.0188252398119533E-2</v>
      </c>
      <c r="S36" s="5">
        <f t="shared" si="120"/>
        <v>3.9924087821215044E-2</v>
      </c>
      <c r="T36" s="5">
        <f t="shared" si="121"/>
        <v>9.441060936067712E-2</v>
      </c>
      <c r="U36" s="5">
        <f t="shared" si="122"/>
        <v>4.9096607620313842E-2</v>
      </c>
      <c r="V36" s="5">
        <f t="shared" si="123"/>
        <v>6.1016908913408682E-3</v>
      </c>
      <c r="W36" s="5">
        <f t="shared" si="124"/>
        <v>6.0515811525346248E-2</v>
      </c>
      <c r="X36" s="5">
        <f t="shared" si="125"/>
        <v>5.1181505770819084E-2</v>
      </c>
      <c r="Y36" s="5">
        <f t="shared" si="126"/>
        <v>2.1643488428402091E-2</v>
      </c>
      <c r="Z36" s="5">
        <f t="shared" si="127"/>
        <v>8.5106144183941176E-3</v>
      </c>
      <c r="AA36" s="5">
        <f t="shared" si="128"/>
        <v>1.3841221783799231E-2</v>
      </c>
      <c r="AB36" s="5">
        <f t="shared" si="129"/>
        <v>1.1255322533133152E-2</v>
      </c>
      <c r="AC36" s="5">
        <f t="shared" si="130"/>
        <v>5.2455125446722653E-4</v>
      </c>
      <c r="AD36" s="5">
        <f t="shared" si="131"/>
        <v>2.4604944119503477E-2</v>
      </c>
      <c r="AE36" s="5">
        <f t="shared" si="132"/>
        <v>2.0809736458968241E-2</v>
      </c>
      <c r="AF36" s="5">
        <f t="shared" si="133"/>
        <v>8.7999616944557969E-3</v>
      </c>
      <c r="AG36" s="5">
        <f t="shared" si="134"/>
        <v>2.4808683818615686E-3</v>
      </c>
      <c r="AH36" s="5">
        <f t="shared" si="135"/>
        <v>1.7994721131097081E-3</v>
      </c>
      <c r="AI36" s="5">
        <f t="shared" si="136"/>
        <v>2.9265680933073042E-3</v>
      </c>
      <c r="AJ36" s="5">
        <f t="shared" si="137"/>
        <v>2.3798092624962466E-3</v>
      </c>
      <c r="AK36" s="5">
        <f t="shared" si="138"/>
        <v>1.2901327756140093E-3</v>
      </c>
      <c r="AL36" s="5">
        <f t="shared" si="139"/>
        <v>2.8860618313247938E-5</v>
      </c>
      <c r="AM36" s="5">
        <f t="shared" si="140"/>
        <v>8.0032409363998865E-3</v>
      </c>
      <c r="AN36" s="5">
        <f t="shared" si="141"/>
        <v>6.7687751654795748E-3</v>
      </c>
      <c r="AO36" s="5">
        <f t="shared" si="142"/>
        <v>2.8623602366157608E-3</v>
      </c>
      <c r="AP36" s="5">
        <f t="shared" si="143"/>
        <v>8.0695112718408085E-4</v>
      </c>
      <c r="AQ36" s="5">
        <f t="shared" si="144"/>
        <v>1.706205896100502E-4</v>
      </c>
      <c r="AR36" s="5">
        <f t="shared" si="145"/>
        <v>3.0438224331827006E-4</v>
      </c>
      <c r="AS36" s="5">
        <f t="shared" si="146"/>
        <v>4.9503149005468395E-4</v>
      </c>
      <c r="AT36" s="5">
        <f t="shared" si="147"/>
        <v>4.0254676730521952E-4</v>
      </c>
      <c r="AU36" s="5">
        <f t="shared" si="148"/>
        <v>2.1822705979099394E-4</v>
      </c>
      <c r="AV36" s="5">
        <f t="shared" si="149"/>
        <v>8.8728292262461379E-5</v>
      </c>
      <c r="AW36" s="5">
        <f t="shared" si="150"/>
        <v>1.1027087999417872E-6</v>
      </c>
      <c r="AX36" s="5">
        <f t="shared" si="151"/>
        <v>2.1693426456275782E-3</v>
      </c>
      <c r="AY36" s="5">
        <f t="shared" si="152"/>
        <v>1.834730797414297E-3</v>
      </c>
      <c r="AZ36" s="5">
        <f t="shared" si="153"/>
        <v>7.7586569963148202E-4</v>
      </c>
      <c r="BA36" s="5">
        <f t="shared" si="154"/>
        <v>2.1873057515685955E-4</v>
      </c>
      <c r="BB36" s="5">
        <f t="shared" si="155"/>
        <v>4.6248079272458079E-5</v>
      </c>
      <c r="BC36" s="5">
        <f t="shared" si="156"/>
        <v>7.8229020697547994E-6</v>
      </c>
      <c r="BD36" s="5">
        <f t="shared" si="157"/>
        <v>4.2905430140914325E-5</v>
      </c>
      <c r="BE36" s="5">
        <f t="shared" si="158"/>
        <v>6.9779165770472853E-5</v>
      </c>
      <c r="BF36" s="5">
        <f t="shared" si="159"/>
        <v>5.6742607633013329E-5</v>
      </c>
      <c r="BG36" s="5">
        <f t="shared" si="160"/>
        <v>3.0761077803508054E-5</v>
      </c>
      <c r="BH36" s="5">
        <f t="shared" si="161"/>
        <v>1.2507055285774488E-5</v>
      </c>
      <c r="BI36" s="5">
        <f t="shared" si="162"/>
        <v>4.0681651773223736E-6</v>
      </c>
      <c r="BJ36" s="8">
        <f t="shared" si="163"/>
        <v>0.55701602031686781</v>
      </c>
      <c r="BK36" s="8">
        <f t="shared" si="164"/>
        <v>0.24892249064629204</v>
      </c>
      <c r="BL36" s="8">
        <f t="shared" si="165"/>
        <v>0.18589082856043346</v>
      </c>
      <c r="BM36" s="8">
        <f t="shared" si="166"/>
        <v>0.44751733574334202</v>
      </c>
      <c r="BN36" s="8">
        <f t="shared" si="167"/>
        <v>0.55098899011003089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1.42662116040956</v>
      </c>
      <c r="F37">
        <f>VLOOKUP(B37,home!$B$2:$E$405,3,FALSE)</f>
        <v>0.4</v>
      </c>
      <c r="G37">
        <f>VLOOKUP(C37,away!$B$2:$E$405,4,FALSE)</f>
        <v>1.26</v>
      </c>
      <c r="H37">
        <f>VLOOKUP(A37,away!$A$2:$E$405,3,FALSE)</f>
        <v>1.2047781569965901</v>
      </c>
      <c r="I37">
        <f>VLOOKUP(C37,away!$B$2:$E$405,3,FALSE)</f>
        <v>0.98</v>
      </c>
      <c r="J37">
        <f>VLOOKUP(B37,home!$B$2:$E$405,4,FALSE)</f>
        <v>1.66</v>
      </c>
      <c r="K37" s="3">
        <f t="shared" si="112"/>
        <v>0.71901706484641825</v>
      </c>
      <c r="L37" s="3">
        <f t="shared" si="113"/>
        <v>1.9599331058020526</v>
      </c>
      <c r="M37" s="5">
        <f t="shared" si="114"/>
        <v>6.8635171562322447E-2</v>
      </c>
      <c r="N37" s="5">
        <f t="shared" si="115"/>
        <v>4.9349859601971441E-2</v>
      </c>
      <c r="O37" s="5">
        <f t="shared" si="116"/>
        <v>0.13452034496739934</v>
      </c>
      <c r="P37" s="5">
        <f t="shared" si="117"/>
        <v>9.672242360058711E-2</v>
      </c>
      <c r="Q37" s="5">
        <f t="shared" si="118"/>
        <v>1.7741695600796168E-2</v>
      </c>
      <c r="R37" s="5">
        <f t="shared" si="119"/>
        <v>0.13182543875275929</v>
      </c>
      <c r="S37" s="5">
        <f t="shared" si="120"/>
        <v>3.4075922789369863E-2</v>
      </c>
      <c r="T37" s="5">
        <f t="shared" si="121"/>
        <v>3.4772536561063036E-2</v>
      </c>
      <c r="U37" s="5">
        <f t="shared" si="122"/>
        <v>9.4784740044100257E-2</v>
      </c>
      <c r="V37" s="5">
        <f t="shared" si="123"/>
        <v>5.3356282429265524E-3</v>
      </c>
      <c r="W37" s="5">
        <f t="shared" si="124"/>
        <v>4.2521939654276905E-3</v>
      </c>
      <c r="X37" s="5">
        <f t="shared" si="125"/>
        <v>8.3340157251334378E-3</v>
      </c>
      <c r="Y37" s="5">
        <f t="shared" si="126"/>
        <v>8.1670566619819647E-3</v>
      </c>
      <c r="Z37" s="5">
        <f t="shared" si="127"/>
        <v>8.612301386613791E-2</v>
      </c>
      <c r="AA37" s="5">
        <f t="shared" si="128"/>
        <v>6.1923916645757859E-2</v>
      </c>
      <c r="AB37" s="5">
        <f t="shared" si="129"/>
        <v>2.2262176395213537E-2</v>
      </c>
      <c r="AC37" s="5">
        <f t="shared" si="130"/>
        <v>4.6994391080798628E-4</v>
      </c>
      <c r="AD37" s="5">
        <f t="shared" si="131"/>
        <v>7.6435000604486731E-4</v>
      </c>
      <c r="AE37" s="5">
        <f t="shared" si="132"/>
        <v>1.4980748812673343E-3</v>
      </c>
      <c r="AF37" s="5">
        <f t="shared" si="133"/>
        <v>1.4680632773831643E-3</v>
      </c>
      <c r="AG37" s="5">
        <f t="shared" si="134"/>
        <v>9.5910193958517504E-4</v>
      </c>
      <c r="AH37" s="5">
        <f t="shared" si="135"/>
        <v>4.2198836511923236E-2</v>
      </c>
      <c r="AI37" s="5">
        <f t="shared" si="136"/>
        <v>3.0341683568736913E-2</v>
      </c>
      <c r="AJ37" s="5">
        <f t="shared" si="137"/>
        <v>1.0908094131046006E-2</v>
      </c>
      <c r="AK37" s="5">
        <f t="shared" si="138"/>
        <v>2.6143686083910469E-3</v>
      </c>
      <c r="AL37" s="5">
        <f t="shared" si="139"/>
        <v>2.6490274869299717E-5</v>
      </c>
      <c r="AM37" s="5">
        <f t="shared" si="140"/>
        <v>1.0991613957234458E-4</v>
      </c>
      <c r="AN37" s="5">
        <f t="shared" si="141"/>
        <v>2.1542828080979717E-4</v>
      </c>
      <c r="AO37" s="5">
        <f t="shared" si="142"/>
        <v>2.1111250974257129E-4</v>
      </c>
      <c r="AP37" s="5">
        <f t="shared" si="143"/>
        <v>1.3792213229780795E-4</v>
      </c>
      <c r="AQ37" s="5">
        <f t="shared" si="144"/>
        <v>6.7579538278321084E-5</v>
      </c>
      <c r="AR37" s="5">
        <f t="shared" si="145"/>
        <v>1.6541379341209358E-2</v>
      </c>
      <c r="AS37" s="5">
        <f t="shared" si="146"/>
        <v>1.1893534022427533E-2</v>
      </c>
      <c r="AT37" s="5">
        <f t="shared" si="147"/>
        <v>4.2758269617284295E-3</v>
      </c>
      <c r="AU37" s="5">
        <f t="shared" si="148"/>
        <v>1.0247975172710513E-3</v>
      </c>
      <c r="AV37" s="5">
        <f t="shared" si="149"/>
        <v>1.8421172573253192E-4</v>
      </c>
      <c r="AW37" s="5">
        <f t="shared" si="150"/>
        <v>1.0369657457935023E-6</v>
      </c>
      <c r="AX37" s="5">
        <f t="shared" si="151"/>
        <v>1.3171930009092731E-5</v>
      </c>
      <c r="AY37" s="5">
        <f t="shared" si="152"/>
        <v>2.5816101692128373E-5</v>
      </c>
      <c r="AZ37" s="5">
        <f t="shared" si="153"/>
        <v>2.5298916184577403E-5</v>
      </c>
      <c r="BA37" s="5">
        <f t="shared" si="154"/>
        <v>1.6528061123688198E-5</v>
      </c>
      <c r="BB37" s="5">
        <f t="shared" si="155"/>
        <v>8.0984735427590953E-6</v>
      </c>
      <c r="BC37" s="5">
        <f t="shared" si="156"/>
        <v>3.1744932805831183E-6</v>
      </c>
      <c r="BD37" s="5">
        <f t="shared" si="157"/>
        <v>5.4033328310777251E-3</v>
      </c>
      <c r="BE37" s="5">
        <f t="shared" si="158"/>
        <v>3.8850885125897932E-3</v>
      </c>
      <c r="BF37" s="5">
        <f t="shared" si="159"/>
        <v>1.3967224694954249E-3</v>
      </c>
      <c r="BG37" s="5">
        <f t="shared" si="160"/>
        <v>3.3475576347388053E-4</v>
      </c>
      <c r="BH37" s="5">
        <f t="shared" si="161"/>
        <v>6.0173776623352828E-5</v>
      </c>
      <c r="BI37" s="5">
        <f t="shared" si="162"/>
        <v>8.6531944496894383E-6</v>
      </c>
      <c r="BJ37" s="8">
        <f t="shared" si="163"/>
        <v>0.12814099479718796</v>
      </c>
      <c r="BK37" s="8">
        <f t="shared" si="164"/>
        <v>0.20529139648257538</v>
      </c>
      <c r="BL37" s="8">
        <f t="shared" si="165"/>
        <v>0.57638807574140627</v>
      </c>
      <c r="BM37" s="8">
        <f t="shared" si="166"/>
        <v>0.49712376766552524</v>
      </c>
      <c r="BN37" s="8">
        <f t="shared" si="167"/>
        <v>0.49879493408583586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1.42662116040956</v>
      </c>
      <c r="F38">
        <f>VLOOKUP(B38,home!$B$2:$E$405,3,FALSE)</f>
        <v>1.34</v>
      </c>
      <c r="G38">
        <f>VLOOKUP(C38,away!$B$2:$E$405,4,FALSE)</f>
        <v>0.88</v>
      </c>
      <c r="H38">
        <f>VLOOKUP(A38,away!$A$2:$E$405,3,FALSE)</f>
        <v>1.2047781569965901</v>
      </c>
      <c r="I38">
        <f>VLOOKUP(C38,away!$B$2:$E$405,3,FALSE)</f>
        <v>0.93</v>
      </c>
      <c r="J38">
        <f>VLOOKUP(B38,home!$B$2:$E$405,4,FALSE)</f>
        <v>0.69</v>
      </c>
      <c r="K38" s="3">
        <f t="shared" si="112"/>
        <v>1.6822716723549533</v>
      </c>
      <c r="L38" s="3">
        <f t="shared" si="113"/>
        <v>0.77310614334471173</v>
      </c>
      <c r="M38" s="5">
        <f t="shared" si="114"/>
        <v>8.58307611053922E-2</v>
      </c>
      <c r="N38" s="5">
        <f t="shared" si="115"/>
        <v>0.14439065802426662</v>
      </c>
      <c r="O38" s="5">
        <f t="shared" si="116"/>
        <v>6.6356288698531038E-2</v>
      </c>
      <c r="P38" s="5">
        <f t="shared" si="117"/>
        <v>0.1116293047601459</v>
      </c>
      <c r="Q38" s="5">
        <f t="shared" si="118"/>
        <v>0.1214521568734576</v>
      </c>
      <c r="R38" s="5">
        <f t="shared" si="119"/>
        <v>2.5650227221194803E-2</v>
      </c>
      <c r="S38" s="5">
        <f t="shared" si="120"/>
        <v>3.6295558610777261E-2</v>
      </c>
      <c r="T38" s="5">
        <f t="shared" si="121"/>
        <v>9.3895408601335731E-2</v>
      </c>
      <c r="U38" s="5">
        <f t="shared" si="122"/>
        <v>4.3150650643683924E-2</v>
      </c>
      <c r="V38" s="5">
        <f t="shared" si="123"/>
        <v>5.2450089266392339E-3</v>
      </c>
      <c r="W38" s="5">
        <f t="shared" si="124"/>
        <v>6.8105174351542563E-2</v>
      </c>
      <c r="X38" s="5">
        <f t="shared" si="125"/>
        <v>5.2652528684740248E-2</v>
      </c>
      <c r="Y38" s="5">
        <f t="shared" si="126"/>
        <v>2.0352996694403165E-2</v>
      </c>
      <c r="Z38" s="5">
        <f t="shared" si="127"/>
        <v>6.6101160809644869E-3</v>
      </c>
      <c r="AA38" s="5">
        <f t="shared" si="128"/>
        <v>1.1120011033984497E-2</v>
      </c>
      <c r="AB38" s="5">
        <f t="shared" si="129"/>
        <v>9.3534397793733192E-3</v>
      </c>
      <c r="AC38" s="5">
        <f t="shared" si="130"/>
        <v>4.26345325091666E-4</v>
      </c>
      <c r="AD38" s="5">
        <f t="shared" si="131"/>
        <v>2.8642851388098807E-2</v>
      </c>
      <c r="AE38" s="5">
        <f t="shared" si="132"/>
        <v>2.2143964371048788E-2</v>
      </c>
      <c r="AF38" s="5">
        <f t="shared" si="133"/>
        <v>8.5598174466321158E-3</v>
      </c>
      <c r="AG38" s="5">
        <f t="shared" si="134"/>
        <v>2.2058824846335114E-3</v>
      </c>
      <c r="AH38" s="5">
        <f t="shared" si="135"/>
        <v>1.2775803376038285E-3</v>
      </c>
      <c r="AI38" s="5">
        <f t="shared" si="136"/>
        <v>2.1492372111085985E-3</v>
      </c>
      <c r="AJ38" s="5">
        <f t="shared" si="137"/>
        <v>1.8078004387095793E-3</v>
      </c>
      <c r="AK38" s="5">
        <f t="shared" si="138"/>
        <v>1.0137371557706609E-3</v>
      </c>
      <c r="AL38" s="5">
        <f t="shared" si="139"/>
        <v>2.2179755423248212E-5</v>
      </c>
      <c r="AM38" s="5">
        <f t="shared" si="140"/>
        <v>9.6370115011342791E-3</v>
      </c>
      <c r="AN38" s="5">
        <f t="shared" si="141"/>
        <v>7.4504327950105529E-3</v>
      </c>
      <c r="AO38" s="5">
        <f t="shared" si="142"/>
        <v>2.8799876821997842E-3</v>
      </c>
      <c r="AP38" s="5">
        <f t="shared" si="143"/>
        <v>7.4217872328858378E-4</v>
      </c>
      <c r="AQ38" s="5">
        <f t="shared" si="144"/>
        <v>1.434457326085347E-4</v>
      </c>
      <c r="AR38" s="5">
        <f t="shared" si="145"/>
        <v>1.9754104152358619E-4</v>
      </c>
      <c r="AS38" s="5">
        <f t="shared" si="146"/>
        <v>3.3231769828262258E-4</v>
      </c>
      <c r="AT38" s="5">
        <f t="shared" si="147"/>
        <v>2.7952432502152821E-4</v>
      </c>
      <c r="AU38" s="5">
        <f t="shared" si="148"/>
        <v>1.5674528457261863E-4</v>
      </c>
      <c r="AV38" s="5">
        <f t="shared" si="149"/>
        <v>6.5922038002933072E-5</v>
      </c>
      <c r="AW38" s="5">
        <f t="shared" si="150"/>
        <v>8.0128960428142314E-7</v>
      </c>
      <c r="AX38" s="5">
        <f t="shared" si="151"/>
        <v>2.7020119090861786E-3</v>
      </c>
      <c r="AY38" s="5">
        <f t="shared" si="152"/>
        <v>2.088942006305097E-3</v>
      </c>
      <c r="AZ38" s="5">
        <f t="shared" si="153"/>
        <v>8.074869490826489E-4</v>
      </c>
      <c r="BA38" s="5">
        <f t="shared" si="154"/>
        <v>2.0809104033549149E-4</v>
      </c>
      <c r="BB38" s="5">
        <f t="shared" si="155"/>
        <v>4.0219115414590159E-5</v>
      </c>
      <c r="BC38" s="5">
        <f t="shared" si="156"/>
        <v>6.2187290413819306E-6</v>
      </c>
      <c r="BD38" s="5">
        <f t="shared" si="157"/>
        <v>2.5453365460766201E-5</v>
      </c>
      <c r="BE38" s="5">
        <f t="shared" si="158"/>
        <v>4.2819475680744961E-5</v>
      </c>
      <c r="BF38" s="5">
        <f t="shared" si="159"/>
        <v>3.6016995481404552E-5</v>
      </c>
      <c r="BG38" s="5">
        <f t="shared" si="160"/>
        <v>2.0196790407234412E-5</v>
      </c>
      <c r="BH38" s="5">
        <f t="shared" si="161"/>
        <v>8.4941220936451817E-6</v>
      </c>
      <c r="BI38" s="5">
        <f t="shared" si="162"/>
        <v>2.8578841959327287E-6</v>
      </c>
      <c r="BJ38" s="8">
        <f t="shared" si="163"/>
        <v>0.58910746510366629</v>
      </c>
      <c r="BK38" s="8">
        <f t="shared" si="164"/>
        <v>0.24153810048977462</v>
      </c>
      <c r="BL38" s="8">
        <f t="shared" si="165"/>
        <v>0.16304686154068324</v>
      </c>
      <c r="BM38" s="8">
        <f t="shared" si="166"/>
        <v>0.4429050058153996</v>
      </c>
      <c r="BN38" s="8">
        <f t="shared" si="167"/>
        <v>0.55530939668298818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1.42662116040956</v>
      </c>
      <c r="F39">
        <f>VLOOKUP(B39,home!$B$2:$E$405,3,FALSE)</f>
        <v>1.1000000000000001</v>
      </c>
      <c r="G39">
        <f>VLOOKUP(C39,away!$B$2:$E$405,4,FALSE)</f>
        <v>1.69</v>
      </c>
      <c r="H39">
        <f>VLOOKUP(A39,away!$A$2:$E$405,3,FALSE)</f>
        <v>1.2047781569965901</v>
      </c>
      <c r="I39">
        <f>VLOOKUP(C39,away!$B$2:$E$405,3,FALSE)</f>
        <v>0.76</v>
      </c>
      <c r="J39">
        <f>VLOOKUP(B39,home!$B$2:$E$405,4,FALSE)</f>
        <v>0.83</v>
      </c>
      <c r="K39" s="3">
        <f t="shared" si="112"/>
        <v>2.6520887372013719</v>
      </c>
      <c r="L39" s="3">
        <f t="shared" si="113"/>
        <v>0.75997406143344892</v>
      </c>
      <c r="M39" s="5">
        <f t="shared" si="114"/>
        <v>3.2973113281984219E-2</v>
      </c>
      <c r="N39" s="5">
        <f t="shared" si="115"/>
        <v>8.7447622365615318E-2</v>
      </c>
      <c r="O39" s="5">
        <f t="shared" si="116"/>
        <v>2.505871081901475E-2</v>
      </c>
      <c r="P39" s="5">
        <f t="shared" si="117"/>
        <v>6.6457924731895185E-2</v>
      </c>
      <c r="Q39" s="5">
        <f t="shared" si="118"/>
        <v>0.11595942718544362</v>
      </c>
      <c r="R39" s="5">
        <f t="shared" si="119"/>
        <v>9.5219851177064732E-3</v>
      </c>
      <c r="S39" s="5">
        <f t="shared" si="120"/>
        <v>3.3486796665962756E-2</v>
      </c>
      <c r="T39" s="5">
        <f t="shared" si="121"/>
        <v>8.8126156839617886E-2</v>
      </c>
      <c r="U39" s="5">
        <f t="shared" si="122"/>
        <v>2.5253149486468417E-2</v>
      </c>
      <c r="V39" s="5">
        <f t="shared" si="123"/>
        <v>7.4992514635478106E-3</v>
      </c>
      <c r="W39" s="5">
        <f t="shared" si="124"/>
        <v>0.10251156360361253</v>
      </c>
      <c r="X39" s="5">
        <f t="shared" si="125"/>
        <v>7.7906129335730753E-2</v>
      </c>
      <c r="Y39" s="5">
        <f t="shared" si="126"/>
        <v>2.9603318760917426E-2</v>
      </c>
      <c r="Z39" s="5">
        <f t="shared" si="127"/>
        <v>2.4121539009374152E-3</v>
      </c>
      <c r="AA39" s="5">
        <f t="shared" si="128"/>
        <v>6.3972461930724726E-3</v>
      </c>
      <c r="AB39" s="5">
        <f t="shared" si="129"/>
        <v>8.4830322888759316E-3</v>
      </c>
      <c r="AC39" s="5">
        <f t="shared" si="130"/>
        <v>9.4468007359484261E-4</v>
      </c>
      <c r="AD39" s="5">
        <f t="shared" si="131"/>
        <v>6.796744081651071E-2</v>
      </c>
      <c r="AE39" s="5">
        <f t="shared" si="132"/>
        <v>5.1653492042561221E-2</v>
      </c>
      <c r="AF39" s="5">
        <f t="shared" si="133"/>
        <v>1.9627657067402791E-2</v>
      </c>
      <c r="AG39" s="5">
        <f t="shared" si="134"/>
        <v>4.9721700859790127E-3</v>
      </c>
      <c r="AH39" s="5">
        <f t="shared" si="135"/>
        <v>4.5829359922448608E-4</v>
      </c>
      <c r="AI39" s="5">
        <f t="shared" si="136"/>
        <v>1.2154352928347388E-3</v>
      </c>
      <c r="AJ39" s="5">
        <f t="shared" si="137"/>
        <v>1.6117211254620316E-3</v>
      </c>
      <c r="AK39" s="5">
        <f t="shared" si="138"/>
        <v>1.4248091481157911E-3</v>
      </c>
      <c r="AL39" s="5">
        <f t="shared" si="139"/>
        <v>7.6160812222714422E-5</v>
      </c>
      <c r="AM39" s="5">
        <f t="shared" si="140"/>
        <v>3.6051136857173781E-2</v>
      </c>
      <c r="AN39" s="5">
        <f t="shared" si="141"/>
        <v>2.7397928896639466E-2</v>
      </c>
      <c r="AO39" s="5">
        <f t="shared" si="142"/>
        <v>1.0410857649221972E-2</v>
      </c>
      <c r="AP39" s="5">
        <f t="shared" si="143"/>
        <v>2.6373272568949034E-3</v>
      </c>
      <c r="AQ39" s="5">
        <f t="shared" si="144"/>
        <v>5.0107507668788913E-4</v>
      </c>
      <c r="AR39" s="5">
        <f t="shared" si="145"/>
        <v>6.9658249586317233E-5</v>
      </c>
      <c r="AS39" s="5">
        <f t="shared" si="146"/>
        <v>1.8473985918103405E-4</v>
      </c>
      <c r="AT39" s="5">
        <f t="shared" si="147"/>
        <v>2.4497324992309399E-4</v>
      </c>
      <c r="AU39" s="5">
        <f t="shared" si="148"/>
        <v>2.1656359901221816E-4</v>
      </c>
      <c r="AV39" s="5">
        <f t="shared" si="149"/>
        <v>1.4358647045702446E-4</v>
      </c>
      <c r="AW39" s="5">
        <f t="shared" si="150"/>
        <v>4.2639871486029474E-6</v>
      </c>
      <c r="AX39" s="5">
        <f t="shared" si="151"/>
        <v>1.5935135670369308E-2</v>
      </c>
      <c r="AY39" s="5">
        <f t="shared" si="152"/>
        <v>1.2110289774903591E-2</v>
      </c>
      <c r="AZ39" s="5">
        <f t="shared" si="153"/>
        <v>4.6017530526847247E-3</v>
      </c>
      <c r="BA39" s="5">
        <f t="shared" si="154"/>
        <v>1.1657376523875273E-3</v>
      </c>
      <c r="BB39" s="5">
        <f t="shared" si="155"/>
        <v>2.2148259456271076E-4</v>
      </c>
      <c r="BC39" s="5">
        <f t="shared" si="156"/>
        <v>3.366420538532826E-5</v>
      </c>
      <c r="BD39" s="5">
        <f t="shared" si="157"/>
        <v>8.8230771417430565E-6</v>
      </c>
      <c r="BE39" s="5">
        <f t="shared" si="158"/>
        <v>2.3399583515075632E-5</v>
      </c>
      <c r="BF39" s="5">
        <f t="shared" si="159"/>
        <v>3.1028885947767495E-5</v>
      </c>
      <c r="BG39" s="5">
        <f t="shared" si="160"/>
        <v>2.7430452983326698E-5</v>
      </c>
      <c r="BH39" s="5">
        <f t="shared" si="161"/>
        <v>1.8186998853353126E-5</v>
      </c>
      <c r="BI39" s="5">
        <f t="shared" si="162"/>
        <v>9.646706964494418E-6</v>
      </c>
      <c r="BJ39" s="8">
        <f t="shared" si="163"/>
        <v>0.75684136679030234</v>
      </c>
      <c r="BK39" s="8">
        <f t="shared" si="164"/>
        <v>0.15354821680411113</v>
      </c>
      <c r="BL39" s="8">
        <f t="shared" si="165"/>
        <v>8.0402420204340533E-2</v>
      </c>
      <c r="BM39" s="8">
        <f t="shared" si="166"/>
        <v>0.64367934841027685</v>
      </c>
      <c r="BN39" s="8">
        <f t="shared" si="167"/>
        <v>0.33741878350165955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1.42662116040956</v>
      </c>
      <c r="F40">
        <f>VLOOKUP(B40,home!$B$2:$E$405,3,FALSE)</f>
        <v>1.29</v>
      </c>
      <c r="G40">
        <f>VLOOKUP(C40,away!$B$2:$E$405,4,FALSE)</f>
        <v>0.66</v>
      </c>
      <c r="H40">
        <f>VLOOKUP(A40,away!$A$2:$E$405,3,FALSE)</f>
        <v>1.2047781569965901</v>
      </c>
      <c r="I40">
        <f>VLOOKUP(C40,away!$B$2:$E$405,3,FALSE)</f>
        <v>0.88</v>
      </c>
      <c r="J40">
        <f>VLOOKUP(B40,home!$B$2:$E$405,4,FALSE)</f>
        <v>1.53</v>
      </c>
      <c r="K40" s="3">
        <f t="shared" si="112"/>
        <v>1.2146252559726993</v>
      </c>
      <c r="L40" s="3">
        <f t="shared" si="113"/>
        <v>1.6221133105802088</v>
      </c>
      <c r="M40" s="5">
        <f t="shared" si="114"/>
        <v>5.8616528459125093E-2</v>
      </c>
      <c r="N40" s="5">
        <f t="shared" si="115"/>
        <v>7.1197115883895823E-2</v>
      </c>
      <c r="O40" s="5">
        <f t="shared" si="116"/>
        <v>9.5082651033550444E-2</v>
      </c>
      <c r="P40" s="5">
        <f t="shared" si="117"/>
        <v>0.11548978935018904</v>
      </c>
      <c r="Q40" s="5">
        <f t="shared" si="118"/>
        <v>4.3238907552497458E-2</v>
      </c>
      <c r="R40" s="5">
        <f t="shared" si="119"/>
        <v>7.7117416923387624E-2</v>
      </c>
      <c r="S40" s="5">
        <f t="shared" si="120"/>
        <v>5.6886222174740007E-2</v>
      </c>
      <c r="T40" s="5">
        <f t="shared" si="121"/>
        <v>7.0138407475853259E-2</v>
      </c>
      <c r="U40" s="5">
        <f t="shared" si="122"/>
        <v>9.3668762270523065E-2</v>
      </c>
      <c r="V40" s="5">
        <f t="shared" si="123"/>
        <v>1.2453404049432277E-2</v>
      </c>
      <c r="W40" s="5">
        <f t="shared" si="124"/>
        <v>1.7506356384644046E-2</v>
      </c>
      <c r="X40" s="5">
        <f t="shared" si="125"/>
        <v>2.8397293711291932E-2</v>
      </c>
      <c r="Y40" s="5">
        <f t="shared" si="126"/>
        <v>2.3031814056771151E-2</v>
      </c>
      <c r="Z40" s="5">
        <f t="shared" si="127"/>
        <v>4.1697729489663493E-2</v>
      </c>
      <c r="AA40" s="5">
        <f t="shared" si="128"/>
        <v>5.0647115354862889E-2</v>
      </c>
      <c r="AB40" s="5">
        <f t="shared" si="129"/>
        <v>3.0758632726089592E-2</v>
      </c>
      <c r="AC40" s="5">
        <f t="shared" si="130"/>
        <v>1.5335275819053423E-3</v>
      </c>
      <c r="AD40" s="5">
        <f t="shared" si="131"/>
        <v>5.3159156512118909E-3</v>
      </c>
      <c r="AE40" s="5">
        <f t="shared" si="132"/>
        <v>8.6230175357524669E-3</v>
      </c>
      <c r="AF40" s="5">
        <f t="shared" si="133"/>
        <v>6.9937557610553159E-3</v>
      </c>
      <c r="AG40" s="5">
        <f t="shared" si="134"/>
        <v>3.7815547703182809E-3</v>
      </c>
      <c r="AH40" s="5">
        <f t="shared" si="135"/>
        <v>1.6909610506539018E-2</v>
      </c>
      <c r="AI40" s="5">
        <f t="shared" si="136"/>
        <v>2.05388399899036E-2</v>
      </c>
      <c r="AJ40" s="5">
        <f t="shared" si="137"/>
        <v>1.2473496890059489E-2</v>
      </c>
      <c r="AK40" s="5">
        <f t="shared" si="138"/>
        <v>5.0502081176543936E-3</v>
      </c>
      <c r="AL40" s="5">
        <f t="shared" si="139"/>
        <v>1.2085790957098671E-4</v>
      </c>
      <c r="AM40" s="5">
        <f t="shared" si="140"/>
        <v>1.2913690817165041E-3</v>
      </c>
      <c r="AN40" s="5">
        <f t="shared" si="141"/>
        <v>2.094746976324083E-3</v>
      </c>
      <c r="AO40" s="5">
        <f t="shared" si="142"/>
        <v>1.6989584762964706E-3</v>
      </c>
      <c r="AP40" s="5">
        <f t="shared" si="143"/>
        <v>9.1863438617452475E-4</v>
      </c>
      <c r="AQ40" s="5">
        <f t="shared" si="144"/>
        <v>3.7253226634259421E-4</v>
      </c>
      <c r="AR40" s="5">
        <f t="shared" si="145"/>
        <v>5.485860855876777E-3</v>
      </c>
      <c r="AS40" s="5">
        <f t="shared" si="146"/>
        <v>6.6632651462999416E-3</v>
      </c>
      <c r="AT40" s="5">
        <f t="shared" si="147"/>
        <v>4.0466850669692665E-3</v>
      </c>
      <c r="AU40" s="5">
        <f t="shared" si="148"/>
        <v>1.6384019617694827E-3</v>
      </c>
      <c r="AV40" s="5">
        <f t="shared" si="149"/>
        <v>4.9751110055010737E-4</v>
      </c>
      <c r="AW40" s="5">
        <f t="shared" si="150"/>
        <v>6.6144855595876229E-6</v>
      </c>
      <c r="AX40" s="5">
        <f t="shared" si="151"/>
        <v>2.6142158357252317E-4</v>
      </c>
      <c r="AY40" s="5">
        <f t="shared" si="152"/>
        <v>4.2405543038594634E-4</v>
      </c>
      <c r="AZ40" s="5">
        <f t="shared" si="153"/>
        <v>3.439329790264314E-4</v>
      </c>
      <c r="BA40" s="5">
        <f t="shared" si="154"/>
        <v>1.8596608774209267E-4</v>
      </c>
      <c r="BB40" s="5">
        <f t="shared" si="155"/>
        <v>7.5414516560743893E-5</v>
      </c>
      <c r="BC40" s="5">
        <f t="shared" si="156"/>
        <v>2.4466178224830851E-5</v>
      </c>
      <c r="BD40" s="5">
        <f t="shared" si="157"/>
        <v>1.4831146523847742E-3</v>
      </c>
      <c r="BE40" s="5">
        <f t="shared" si="158"/>
        <v>1.8014285142897173E-3</v>
      </c>
      <c r="BF40" s="5">
        <f t="shared" si="159"/>
        <v>1.0940302851428338E-3</v>
      </c>
      <c r="BG40" s="5">
        <f t="shared" si="160"/>
        <v>4.4294560504450011E-4</v>
      </c>
      <c r="BH40" s="5">
        <f t="shared" si="161"/>
        <v>1.3450322972728947E-4</v>
      </c>
      <c r="BI40" s="5">
        <f t="shared" si="162"/>
        <v>3.2674203967332749E-5</v>
      </c>
      <c r="BJ40" s="8">
        <f t="shared" si="163"/>
        <v>0.28591563674565817</v>
      </c>
      <c r="BK40" s="8">
        <f t="shared" si="164"/>
        <v>0.24552438495534867</v>
      </c>
      <c r="BL40" s="8">
        <f t="shared" si="165"/>
        <v>0.42556715443459209</v>
      </c>
      <c r="BM40" s="8">
        <f t="shared" si="166"/>
        <v>0.53754505547779086</v>
      </c>
      <c r="BN40" s="8">
        <f t="shared" si="167"/>
        <v>0.46074240920264548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1.2951388888888899</v>
      </c>
      <c r="F41">
        <f>VLOOKUP(B41,home!$B$2:$E$405,3,FALSE)</f>
        <v>0.62</v>
      </c>
      <c r="G41">
        <f>VLOOKUP(C41,away!$B$2:$E$405,4,FALSE)</f>
        <v>1.05</v>
      </c>
      <c r="H41">
        <f>VLOOKUP(A41,away!$A$2:$E$405,3,FALSE)</f>
        <v>1.03125</v>
      </c>
      <c r="I41">
        <f>VLOOKUP(C41,away!$B$2:$E$405,3,FALSE)</f>
        <v>0.66</v>
      </c>
      <c r="J41">
        <f>VLOOKUP(B41,home!$B$2:$E$405,4,FALSE)</f>
        <v>0.91</v>
      </c>
      <c r="K41" s="3">
        <f t="shared" si="112"/>
        <v>0.84313541666666736</v>
      </c>
      <c r="L41" s="3">
        <f t="shared" si="113"/>
        <v>0.61936875000000002</v>
      </c>
      <c r="M41" s="5">
        <f t="shared" si="114"/>
        <v>0.23165544394386131</v>
      </c>
      <c r="N41" s="5">
        <f t="shared" si="115"/>
        <v>0.19531690925270928</v>
      </c>
      <c r="O41" s="5">
        <f t="shared" si="116"/>
        <v>0.14348014274620444</v>
      </c>
      <c r="P41" s="5">
        <f t="shared" si="117"/>
        <v>0.12097318993771397</v>
      </c>
      <c r="Q41" s="5">
        <f t="shared" si="118"/>
        <v>8.2339301832414363E-2</v>
      </c>
      <c r="R41" s="5">
        <f t="shared" si="119"/>
        <v>4.44335583312691E-2</v>
      </c>
      <c r="S41" s="5">
        <f t="shared" si="120"/>
        <v>1.5793404673076352E-2</v>
      </c>
      <c r="T41" s="5">
        <f t="shared" si="121"/>
        <v>5.0998390451815187E-2</v>
      </c>
      <c r="U41" s="5">
        <f t="shared" si="122"/>
        <v>3.7463506717617237E-2</v>
      </c>
      <c r="V41" s="5">
        <f t="shared" si="123"/>
        <v>9.1638901808087868E-4</v>
      </c>
      <c r="W41" s="5">
        <f t="shared" si="124"/>
        <v>2.3141060519505055E-2</v>
      </c>
      <c r="X41" s="5">
        <f t="shared" si="125"/>
        <v>1.4332849727640195E-2</v>
      </c>
      <c r="Y41" s="5">
        <f t="shared" si="126"/>
        <v>4.4386596098731738E-3</v>
      </c>
      <c r="Z41" s="5">
        <f t="shared" si="127"/>
        <v>9.1735858272300793E-3</v>
      </c>
      <c r="AA41" s="5">
        <f t="shared" si="128"/>
        <v>7.7345751087690663E-3</v>
      </c>
      <c r="AB41" s="5">
        <f t="shared" si="129"/>
        <v>3.2606471035358207E-3</v>
      </c>
      <c r="AC41" s="5">
        <f t="shared" si="130"/>
        <v>2.990931835385618E-5</v>
      </c>
      <c r="AD41" s="5">
        <f t="shared" si="131"/>
        <v>4.8777619258053642E-3</v>
      </c>
      <c r="AE41" s="5">
        <f t="shared" si="132"/>
        <v>3.021133306783661E-3</v>
      </c>
      <c r="AF41" s="5">
        <f t="shared" si="133"/>
        <v>9.3559777990298121E-4</v>
      </c>
      <c r="AG41" s="5">
        <f t="shared" si="134"/>
        <v>1.9316000914709492E-4</v>
      </c>
      <c r="AH41" s="5">
        <f t="shared" si="135"/>
        <v>1.4204580967073022E-3</v>
      </c>
      <c r="AI41" s="5">
        <f t="shared" si="136"/>
        <v>1.1976385292248523E-3</v>
      </c>
      <c r="AJ41" s="5">
        <f t="shared" si="137"/>
        <v>5.0488573017702534E-4</v>
      </c>
      <c r="AK41" s="5">
        <f t="shared" si="138"/>
        <v>1.4189568016062027E-4</v>
      </c>
      <c r="AL41" s="5">
        <f t="shared" si="139"/>
        <v>6.2475987415265446E-7</v>
      </c>
      <c r="AM41" s="5">
        <f t="shared" si="140"/>
        <v>8.2252276674294258E-4</v>
      </c>
      <c r="AN41" s="5">
        <f t="shared" si="141"/>
        <v>5.0944489788411782E-4</v>
      </c>
      <c r="AO41" s="5">
        <f t="shared" si="142"/>
        <v>1.5776712479818186E-4</v>
      </c>
      <c r="AP41" s="5">
        <f t="shared" si="143"/>
        <v>3.2572008959114645E-5</v>
      </c>
      <c r="AQ41" s="5">
        <f t="shared" si="144"/>
        <v>5.0435211184989081E-6</v>
      </c>
      <c r="AR41" s="5">
        <f t="shared" si="145"/>
        <v>1.7595747115699625E-4</v>
      </c>
      <c r="AS41" s="5">
        <f t="shared" si="146"/>
        <v>1.4835597575956714E-4</v>
      </c>
      <c r="AT41" s="5">
        <f t="shared" si="147"/>
        <v>6.2542088718516324E-5</v>
      </c>
      <c r="AU41" s="5">
        <f t="shared" si="148"/>
        <v>1.7577150010296646E-5</v>
      </c>
      <c r="AV41" s="5">
        <f t="shared" si="149"/>
        <v>3.7049794244359937E-6</v>
      </c>
      <c r="AW41" s="5">
        <f t="shared" si="150"/>
        <v>9.0626926154036724E-9</v>
      </c>
      <c r="AX41" s="5">
        <f t="shared" si="151"/>
        <v>1.1558301260927178E-4</v>
      </c>
      <c r="AY41" s="5">
        <f t="shared" si="152"/>
        <v>7.1588506041038886E-5</v>
      </c>
      <c r="AZ41" s="5">
        <f t="shared" si="153"/>
        <v>2.2169841750502851E-5</v>
      </c>
      <c r="BA41" s="5">
        <f t="shared" si="154"/>
        <v>4.5771023909022563E-6</v>
      </c>
      <c r="BB41" s="5">
        <f t="shared" si="155"/>
        <v>7.0872854661878519E-7</v>
      </c>
      <c r="BC41" s="5">
        <f t="shared" si="156"/>
        <v>8.7792862801718789E-8</v>
      </c>
      <c r="BD41" s="5">
        <f t="shared" si="157"/>
        <v>1.8163759827278294E-5</v>
      </c>
      <c r="BE41" s="5">
        <f t="shared" si="158"/>
        <v>1.5314509210205556E-5</v>
      </c>
      <c r="BF41" s="5">
        <f t="shared" si="159"/>
        <v>6.4561025519960891E-6</v>
      </c>
      <c r="BG41" s="5">
        <f t="shared" si="160"/>
        <v>1.8144562384066523E-6</v>
      </c>
      <c r="BH41" s="5">
        <f t="shared" si="161"/>
        <v>3.8245807914810664E-7</v>
      </c>
      <c r="BI41" s="5">
        <f t="shared" si="162"/>
        <v>6.4492790384014443E-8</v>
      </c>
      <c r="BJ41" s="8">
        <f t="shared" si="163"/>
        <v>0.38133688971930041</v>
      </c>
      <c r="BK41" s="8">
        <f t="shared" si="164"/>
        <v>0.36944055015700156</v>
      </c>
      <c r="BL41" s="8">
        <f t="shared" si="165"/>
        <v>0.2400876414874327</v>
      </c>
      <c r="BM41" s="8">
        <f t="shared" si="166"/>
        <v>0.18176854170344378</v>
      </c>
      <c r="BN41" s="8">
        <f t="shared" si="167"/>
        <v>0.81819854604417241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1.2951388888888899</v>
      </c>
      <c r="F42">
        <f>VLOOKUP(B42,home!$B$2:$E$405,3,FALSE)</f>
        <v>0.44</v>
      </c>
      <c r="G42">
        <f>VLOOKUP(C42,away!$B$2:$E$405,4,FALSE)</f>
        <v>0.99</v>
      </c>
      <c r="H42">
        <f>VLOOKUP(A42,away!$A$2:$E$405,3,FALSE)</f>
        <v>1.03125</v>
      </c>
      <c r="I42">
        <f>VLOOKUP(C42,away!$B$2:$E$405,3,FALSE)</f>
        <v>0.94</v>
      </c>
      <c r="J42">
        <f>VLOOKUP(B42,home!$B$2:$E$405,4,FALSE)</f>
        <v>0.48</v>
      </c>
      <c r="K42" s="3">
        <f t="shared" si="112"/>
        <v>0.56416250000000046</v>
      </c>
      <c r="L42" s="3">
        <f t="shared" si="113"/>
        <v>0.46529999999999999</v>
      </c>
      <c r="M42" s="5">
        <f t="shared" si="114"/>
        <v>0.35719890339046523</v>
      </c>
      <c r="N42" s="5">
        <f t="shared" si="115"/>
        <v>0.2015182263340235</v>
      </c>
      <c r="O42" s="5">
        <f t="shared" si="116"/>
        <v>0.16620464974758345</v>
      </c>
      <c r="P42" s="5">
        <f t="shared" si="117"/>
        <v>9.3766430713221119E-2</v>
      </c>
      <c r="Q42" s="5">
        <f t="shared" si="118"/>
        <v>5.6844513182084312E-2</v>
      </c>
      <c r="R42" s="5">
        <f t="shared" si="119"/>
        <v>3.8667511763775281E-2</v>
      </c>
      <c r="S42" s="5">
        <f t="shared" si="120"/>
        <v>6.153534798990082E-3</v>
      </c>
      <c r="T42" s="5">
        <f t="shared" si="121"/>
        <v>2.6449751983623825E-2</v>
      </c>
      <c r="U42" s="5">
        <f t="shared" si="122"/>
        <v>2.1814760105430889E-2</v>
      </c>
      <c r="V42" s="5">
        <f t="shared" si="123"/>
        <v>1.7948138788102222E-4</v>
      </c>
      <c r="W42" s="5">
        <f t="shared" si="124"/>
        <v>1.0689847556029223E-2</v>
      </c>
      <c r="X42" s="5">
        <f t="shared" si="125"/>
        <v>4.9739860678203966E-3</v>
      </c>
      <c r="Y42" s="5">
        <f t="shared" si="126"/>
        <v>1.157197858678415E-3</v>
      </c>
      <c r="Z42" s="5">
        <f t="shared" si="127"/>
        <v>5.9973310745615478E-3</v>
      </c>
      <c r="AA42" s="5">
        <f t="shared" si="128"/>
        <v>3.3834692923523321E-3</v>
      </c>
      <c r="AB42" s="5">
        <f t="shared" si="129"/>
        <v>9.5441324732336197E-4</v>
      </c>
      <c r="AC42" s="5">
        <f t="shared" si="130"/>
        <v>2.9446704905372368E-6</v>
      </c>
      <c r="AD42" s="5">
        <f t="shared" si="131"/>
        <v>1.5077027804570851E-3</v>
      </c>
      <c r="AE42" s="5">
        <f t="shared" si="132"/>
        <v>7.0153410374668157E-4</v>
      </c>
      <c r="AF42" s="5">
        <f t="shared" si="133"/>
        <v>1.6321190923666544E-4</v>
      </c>
      <c r="AG42" s="5">
        <f t="shared" si="134"/>
        <v>2.5314167122606818E-5</v>
      </c>
      <c r="AH42" s="5">
        <f t="shared" si="135"/>
        <v>6.9763953724837177E-4</v>
      </c>
      <c r="AI42" s="5">
        <f t="shared" si="136"/>
        <v>3.9358206543288482E-4</v>
      </c>
      <c r="AJ42" s="5">
        <f t="shared" si="137"/>
        <v>1.1102212099489003E-4</v>
      </c>
      <c r="AK42" s="5">
        <f t="shared" si="138"/>
        <v>2.08781724452599E-5</v>
      </c>
      <c r="AL42" s="5">
        <f t="shared" si="139"/>
        <v>3.0919606852476936E-8</v>
      </c>
      <c r="AM42" s="5">
        <f t="shared" si="140"/>
        <v>1.701178739759243E-4</v>
      </c>
      <c r="AN42" s="5">
        <f t="shared" si="141"/>
        <v>7.9155846760997552E-5</v>
      </c>
      <c r="AO42" s="5">
        <f t="shared" si="142"/>
        <v>1.8415607748946077E-5</v>
      </c>
      <c r="AP42" s="5">
        <f t="shared" si="143"/>
        <v>2.8562607618615375E-6</v>
      </c>
      <c r="AQ42" s="5">
        <f t="shared" si="144"/>
        <v>3.322545331235432E-7</v>
      </c>
      <c r="AR42" s="5">
        <f t="shared" si="145"/>
        <v>6.4922335336333489E-5</v>
      </c>
      <c r="AS42" s="5">
        <f t="shared" si="146"/>
        <v>3.6626747009184264E-5</v>
      </c>
      <c r="AT42" s="5">
        <f t="shared" si="147"/>
        <v>1.0331718579784468E-5</v>
      </c>
      <c r="AU42" s="5">
        <f t="shared" si="148"/>
        <v>1.9429227277558867E-6</v>
      </c>
      <c r="AV42" s="5">
        <f t="shared" si="149"/>
        <v>2.7403103584939529E-7</v>
      </c>
      <c r="AW42" s="5">
        <f t="shared" si="150"/>
        <v>2.2545959890926857E-10</v>
      </c>
      <c r="AX42" s="5">
        <f t="shared" si="151"/>
        <v>1.5995687512823732E-5</v>
      </c>
      <c r="AY42" s="5">
        <f t="shared" si="152"/>
        <v>7.4427933997168817E-6</v>
      </c>
      <c r="AZ42" s="5">
        <f t="shared" si="153"/>
        <v>1.7315658844441324E-6</v>
      </c>
      <c r="BA42" s="5">
        <f t="shared" si="154"/>
        <v>2.6856586867728503E-7</v>
      </c>
      <c r="BB42" s="5">
        <f t="shared" si="155"/>
        <v>3.1240924673885163E-8</v>
      </c>
      <c r="BC42" s="5">
        <f t="shared" si="156"/>
        <v>2.9072804501517538E-9</v>
      </c>
      <c r="BD42" s="5">
        <f t="shared" si="157"/>
        <v>5.0347271053326627E-6</v>
      </c>
      <c r="BE42" s="5">
        <f t="shared" si="158"/>
        <v>2.8404042305622408E-6</v>
      </c>
      <c r="BF42" s="5">
        <f t="shared" si="159"/>
        <v>8.0122477586228572E-7</v>
      </c>
      <c r="BG42" s="5">
        <f t="shared" si="160"/>
        <v>1.5067365753746905E-7</v>
      </c>
      <c r="BH42" s="5">
        <f t="shared" si="161"/>
        <v>2.1251106830120611E-8</v>
      </c>
      <c r="BI42" s="5">
        <f t="shared" si="162"/>
        <v>2.3978155114095869E-9</v>
      </c>
      <c r="BJ42" s="8">
        <f t="shared" si="163"/>
        <v>0.3043276365474743</v>
      </c>
      <c r="BK42" s="8">
        <f t="shared" si="164"/>
        <v>0.45730876867405457</v>
      </c>
      <c r="BL42" s="8">
        <f t="shared" si="165"/>
        <v>0.2323708744859673</v>
      </c>
      <c r="BM42" s="8">
        <f t="shared" si="166"/>
        <v>8.5796933082964738E-2</v>
      </c>
      <c r="BN42" s="8">
        <f t="shared" si="167"/>
        <v>0.91420023513115278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1.2951388888888899</v>
      </c>
      <c r="F43">
        <f>VLOOKUP(B43,home!$B$2:$E$405,3,FALSE)</f>
        <v>0.77</v>
      </c>
      <c r="G43">
        <f>VLOOKUP(C43,away!$B$2:$E$405,4,FALSE)</f>
        <v>0.72</v>
      </c>
      <c r="H43">
        <f>VLOOKUP(A43,away!$A$2:$E$405,3,FALSE)</f>
        <v>1.03125</v>
      </c>
      <c r="I43">
        <f>VLOOKUP(C43,away!$B$2:$E$405,3,FALSE)</f>
        <v>1.05</v>
      </c>
      <c r="J43">
        <f>VLOOKUP(B43,home!$B$2:$E$405,4,FALSE)</f>
        <v>1.62</v>
      </c>
      <c r="K43" s="3">
        <f t="shared" si="112"/>
        <v>0.71802500000000058</v>
      </c>
      <c r="L43" s="3">
        <f t="shared" si="113"/>
        <v>1.7541562500000001</v>
      </c>
      <c r="M43" s="5">
        <f t="shared" si="114"/>
        <v>8.44005593527445E-2</v>
      </c>
      <c r="N43" s="5">
        <f t="shared" si="115"/>
        <v>6.0601711629254415E-2</v>
      </c>
      <c r="O43" s="5">
        <f t="shared" si="116"/>
        <v>0.14805176869211273</v>
      </c>
      <c r="P43" s="5">
        <f t="shared" si="117"/>
        <v>0.10630487121515432</v>
      </c>
      <c r="Q43" s="5">
        <f t="shared" si="118"/>
        <v>2.1756771996297712E-2</v>
      </c>
      <c r="R43" s="5">
        <f t="shared" si="119"/>
        <v>0.12985296768741197</v>
      </c>
      <c r="S43" s="5">
        <f t="shared" si="120"/>
        <v>3.3473491558391764E-2</v>
      </c>
      <c r="T43" s="5">
        <f t="shared" si="121"/>
        <v>3.8164777577130611E-2</v>
      </c>
      <c r="U43" s="5">
        <f t="shared" si="122"/>
        <v>9.323767712375404E-2</v>
      </c>
      <c r="V43" s="5">
        <f t="shared" si="123"/>
        <v>4.6845334735077645E-3</v>
      </c>
      <c r="W43" s="5">
        <f t="shared" si="124"/>
        <v>5.2073020708805606E-3</v>
      </c>
      <c r="X43" s="5">
        <f t="shared" si="125"/>
        <v>9.1344214732730789E-3</v>
      </c>
      <c r="Y43" s="5">
        <f t="shared" si="126"/>
        <v>8.0116012587380919E-3</v>
      </c>
      <c r="Z43" s="5">
        <f t="shared" si="127"/>
        <v>7.5927464949973933E-2</v>
      </c>
      <c r="AA43" s="5">
        <f t="shared" si="128"/>
        <v>5.4517818020705079E-2</v>
      </c>
      <c r="AB43" s="5">
        <f t="shared" si="129"/>
        <v>1.9572578142158393E-2</v>
      </c>
      <c r="AC43" s="5">
        <f t="shared" si="130"/>
        <v>3.6876882942432827E-4</v>
      </c>
      <c r="AD43" s="5">
        <f t="shared" si="131"/>
        <v>9.3474326736100424E-4</v>
      </c>
      <c r="AE43" s="5">
        <f t="shared" si="132"/>
        <v>1.6396857445867266E-3</v>
      </c>
      <c r="AF43" s="5">
        <f t="shared" si="133"/>
        <v>1.4381324984513554E-3</v>
      </c>
      <c r="AG43" s="5">
        <f t="shared" si="134"/>
        <v>8.4090303682885371E-4</v>
      </c>
      <c r="AH43" s="5">
        <f t="shared" si="135"/>
        <v>3.3297159297163162E-2</v>
      </c>
      <c r="AI43" s="5">
        <f t="shared" si="136"/>
        <v>2.3908192804345595E-2</v>
      </c>
      <c r="AJ43" s="5">
        <f t="shared" si="137"/>
        <v>8.583340069170128E-3</v>
      </c>
      <c r="AK43" s="5">
        <f t="shared" si="138"/>
        <v>2.0543509177219626E-3</v>
      </c>
      <c r="AL43" s="5">
        <f t="shared" si="139"/>
        <v>1.8578987258260004E-5</v>
      </c>
      <c r="AM43" s="5">
        <f t="shared" si="140"/>
        <v>1.3423380690937714E-4</v>
      </c>
      <c r="AN43" s="5">
        <f t="shared" si="141"/>
        <v>2.3546707135137712E-4</v>
      </c>
      <c r="AO43" s="5">
        <f t="shared" si="142"/>
        <v>2.065230174401071E-4</v>
      </c>
      <c r="AP43" s="5">
        <f t="shared" si="143"/>
        <v>1.2075788060380766E-4</v>
      </c>
      <c r="AQ43" s="5">
        <f t="shared" si="144"/>
        <v>5.2957047749480715E-5</v>
      </c>
      <c r="AR43" s="5">
        <f t="shared" si="145"/>
        <v>1.1681684017672871E-2</v>
      </c>
      <c r="AS43" s="5">
        <f t="shared" si="146"/>
        <v>8.3877411667895706E-3</v>
      </c>
      <c r="AT43" s="5">
        <f t="shared" si="147"/>
        <v>3.0113039256420421E-3</v>
      </c>
      <c r="AU43" s="5">
        <f t="shared" si="148"/>
        <v>7.2073050040304327E-4</v>
      </c>
      <c r="AV43" s="5">
        <f t="shared" si="149"/>
        <v>1.2937562938797385E-4</v>
      </c>
      <c r="AW43" s="5">
        <f t="shared" si="150"/>
        <v>6.5002098424188669E-7</v>
      </c>
      <c r="AX43" s="5">
        <f t="shared" si="151"/>
        <v>1.6063871534350929E-5</v>
      </c>
      <c r="AY43" s="5">
        <f t="shared" si="152"/>
        <v>2.8178540651178775E-5</v>
      </c>
      <c r="AZ43" s="5">
        <f t="shared" si="153"/>
        <v>2.4714781599572167E-5</v>
      </c>
      <c r="BA43" s="5">
        <f t="shared" si="154"/>
        <v>1.4451196203424841E-5</v>
      </c>
      <c r="BB43" s="5">
        <f t="shared" si="155"/>
        <v>6.3374140350534858E-6</v>
      </c>
      <c r="BC43" s="5">
        <f t="shared" si="156"/>
        <v>2.223362887685358E-6</v>
      </c>
      <c r="BD43" s="5">
        <f t="shared" si="157"/>
        <v>3.4152498383543312E-3</v>
      </c>
      <c r="BE43" s="5">
        <f t="shared" si="158"/>
        <v>2.4522347651843705E-3</v>
      </c>
      <c r="BF43" s="5">
        <f t="shared" si="159"/>
        <v>8.8038293363575429E-4</v>
      </c>
      <c r="BG43" s="5">
        <f t="shared" si="160"/>
        <v>2.1071231864127105E-4</v>
      </c>
      <c r="BH43" s="5">
        <f t="shared" si="161"/>
        <v>3.7824178148099688E-5</v>
      </c>
      <c r="BI43" s="5">
        <f t="shared" si="162"/>
        <v>5.4317411029578607E-6</v>
      </c>
      <c r="BJ43" s="8">
        <f t="shared" si="163"/>
        <v>0.14857195854376784</v>
      </c>
      <c r="BK43" s="8">
        <f t="shared" si="164"/>
        <v>0.22927898195713212</v>
      </c>
      <c r="BL43" s="8">
        <f t="shared" si="165"/>
        <v>0.54400852376950548</v>
      </c>
      <c r="BM43" s="8">
        <f t="shared" si="166"/>
        <v>0.44679075012773667</v>
      </c>
      <c r="BN43" s="8">
        <f t="shared" si="167"/>
        <v>0.55096865057297562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1.2951388888888899</v>
      </c>
      <c r="F44">
        <f>VLOOKUP(B44,home!$B$2:$E$405,3,FALSE)</f>
        <v>0.77</v>
      </c>
      <c r="G44">
        <f>VLOOKUP(C44,away!$B$2:$E$405,4,FALSE)</f>
        <v>0.55000000000000004</v>
      </c>
      <c r="H44">
        <f>VLOOKUP(A44,away!$A$2:$E$405,3,FALSE)</f>
        <v>1.03125</v>
      </c>
      <c r="I44">
        <f>VLOOKUP(C44,away!$B$2:$E$405,3,FALSE)</f>
        <v>1.05</v>
      </c>
      <c r="J44">
        <f>VLOOKUP(B44,home!$B$2:$E$405,4,FALSE)</f>
        <v>1.45</v>
      </c>
      <c r="K44" s="3">
        <f t="shared" si="112"/>
        <v>0.54849131944444496</v>
      </c>
      <c r="L44" s="3">
        <f t="shared" si="113"/>
        <v>1.570078125</v>
      </c>
      <c r="M44" s="5">
        <f t="shared" si="114"/>
        <v>0.12020346330477039</v>
      </c>
      <c r="N44" s="5">
        <f t="shared" si="115"/>
        <v>6.5930556189825434E-2</v>
      </c>
      <c r="O44" s="5">
        <f t="shared" si="116"/>
        <v>0.18872882828406018</v>
      </c>
      <c r="P44" s="5">
        <f t="shared" si="117"/>
        <v>0.10351612404272825</v>
      </c>
      <c r="Q44" s="5">
        <f t="shared" si="118"/>
        <v>1.8081168878131732E-2</v>
      </c>
      <c r="R44" s="5">
        <f t="shared" si="119"/>
        <v>0.14815950242284212</v>
      </c>
      <c r="S44" s="5">
        <f t="shared" si="120"/>
        <v>2.2286354407403015E-2</v>
      </c>
      <c r="T44" s="5">
        <f t="shared" si="121"/>
        <v>2.8388847729985425E-2</v>
      </c>
      <c r="U44" s="5">
        <f t="shared" si="122"/>
        <v>8.1264200972137129E-2</v>
      </c>
      <c r="V44" s="5">
        <f t="shared" si="123"/>
        <v>2.132492658577333E-3</v>
      </c>
      <c r="W44" s="5">
        <f t="shared" si="124"/>
        <v>3.3057880583547707E-3</v>
      </c>
      <c r="X44" s="5">
        <f t="shared" si="125"/>
        <v>5.1903455163090483E-3</v>
      </c>
      <c r="Y44" s="5">
        <f t="shared" si="126"/>
        <v>4.0746239781743352E-3</v>
      </c>
      <c r="Z44" s="5">
        <f t="shared" si="127"/>
        <v>7.7540664588329616E-2</v>
      </c>
      <c r="AA44" s="5">
        <f t="shared" si="128"/>
        <v>4.2530381430652069E-2</v>
      </c>
      <c r="AB44" s="5">
        <f t="shared" si="129"/>
        <v>1.1663772513686934E-2</v>
      </c>
      <c r="AC44" s="5">
        <f t="shared" si="130"/>
        <v>1.1477798169061678E-4</v>
      </c>
      <c r="AD44" s="5">
        <f t="shared" si="131"/>
        <v>4.5329901348267439E-4</v>
      </c>
      <c r="AE44" s="5">
        <f t="shared" si="132"/>
        <v>7.1171486515322706E-4</v>
      </c>
      <c r="AF44" s="5">
        <f t="shared" si="133"/>
        <v>5.5872397050720347E-4</v>
      </c>
      <c r="AG44" s="5">
        <f t="shared" si="134"/>
        <v>2.9241342800216837E-4</v>
      </c>
      <c r="AH44" s="5">
        <f t="shared" si="135"/>
        <v>3.0436225317024626E-2</v>
      </c>
      <c r="AI44" s="5">
        <f t="shared" si="136"/>
        <v>1.6694005383043258E-2</v>
      </c>
      <c r="AJ44" s="5">
        <f t="shared" si="137"/>
        <v>4.5782585196790307E-3</v>
      </c>
      <c r="AK44" s="5">
        <f t="shared" si="138"/>
        <v>8.3704501873884123E-4</v>
      </c>
      <c r="AL44" s="5">
        <f t="shared" si="139"/>
        <v>3.9537535652979338E-6</v>
      </c>
      <c r="AM44" s="5">
        <f t="shared" si="140"/>
        <v>4.9726114801595474E-5</v>
      </c>
      <c r="AN44" s="5">
        <f t="shared" si="141"/>
        <v>7.8073885091223765E-5</v>
      </c>
      <c r="AO44" s="5">
        <f t="shared" si="142"/>
        <v>6.1291049557747046E-5</v>
      </c>
      <c r="AP44" s="5">
        <f t="shared" si="143"/>
        <v>3.2077245389636513E-5</v>
      </c>
      <c r="AQ44" s="5">
        <f t="shared" si="144"/>
        <v>1.2590945324131352E-5</v>
      </c>
      <c r="AR44" s="5">
        <f t="shared" si="145"/>
        <v>9.5574503155663112E-3</v>
      </c>
      <c r="AS44" s="5">
        <f t="shared" si="146"/>
        <v>5.2421785341096932E-3</v>
      </c>
      <c r="AT44" s="5">
        <f t="shared" si="147"/>
        <v>1.4376447104685859E-3</v>
      </c>
      <c r="AU44" s="5">
        <f t="shared" si="148"/>
        <v>2.6284521471241397E-4</v>
      </c>
      <c r="AV44" s="5">
        <f t="shared" si="149"/>
        <v>3.6042079656817592E-5</v>
      </c>
      <c r="AW44" s="5">
        <f t="shared" si="150"/>
        <v>9.4579740339015408E-8</v>
      </c>
      <c r="AX44" s="5">
        <f t="shared" si="151"/>
        <v>4.5457237197288402E-6</v>
      </c>
      <c r="AY44" s="5">
        <f t="shared" si="152"/>
        <v>7.1371413746398828E-6</v>
      </c>
      <c r="AZ44" s="5">
        <f t="shared" si="153"/>
        <v>5.6029347736772562E-6</v>
      </c>
      <c r="BA44" s="5">
        <f t="shared" si="154"/>
        <v>2.9323484413174943E-6</v>
      </c>
      <c r="BB44" s="5">
        <f t="shared" si="155"/>
        <v>1.1510040356476113E-6</v>
      </c>
      <c r="BC44" s="5">
        <f t="shared" si="156"/>
        <v>3.6143325163140701E-7</v>
      </c>
      <c r="BD44" s="5">
        <f t="shared" si="157"/>
        <v>2.5009906118741679E-3</v>
      </c>
      <c r="BE44" s="5">
        <f t="shared" si="158"/>
        <v>1.3717716406250321E-3</v>
      </c>
      <c r="BF44" s="5">
        <f t="shared" si="159"/>
        <v>3.7620241857144743E-4</v>
      </c>
      <c r="BG44" s="5">
        <f t="shared" si="160"/>
        <v>6.8781253646814873E-5</v>
      </c>
      <c r="BH44" s="5">
        <f t="shared" si="161"/>
        <v>9.4314801414461315E-6</v>
      </c>
      <c r="BI44" s="5">
        <f t="shared" si="162"/>
        <v>1.0346169974191739E-6</v>
      </c>
      <c r="BJ44" s="8">
        <f t="shared" si="163"/>
        <v>0.12724297145368699</v>
      </c>
      <c r="BK44" s="8">
        <f t="shared" si="164"/>
        <v>0.24826430329010957</v>
      </c>
      <c r="BL44" s="8">
        <f t="shared" si="165"/>
        <v>0.54575659273823429</v>
      </c>
      <c r="BM44" s="8">
        <f t="shared" si="166"/>
        <v>0.35417784638636796</v>
      </c>
      <c r="BN44" s="8">
        <f t="shared" si="167"/>
        <v>0.64461964312235809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1.2951388888888899</v>
      </c>
      <c r="F45">
        <f>VLOOKUP(B45,home!$B$2:$E$405,3,FALSE)</f>
        <v>0.55000000000000004</v>
      </c>
      <c r="G45">
        <f>VLOOKUP(C45,away!$B$2:$E$405,4,FALSE)</f>
        <v>0.72</v>
      </c>
      <c r="H45">
        <f>VLOOKUP(A45,away!$A$2:$E$405,3,FALSE)</f>
        <v>1.03125</v>
      </c>
      <c r="I45">
        <f>VLOOKUP(C45,away!$B$2:$E$405,3,FALSE)</f>
        <v>0.67</v>
      </c>
      <c r="J45">
        <f>VLOOKUP(B45,home!$B$2:$E$405,4,FALSE)</f>
        <v>0.9</v>
      </c>
      <c r="K45" s="3">
        <f t="shared" si="112"/>
        <v>0.51287500000000041</v>
      </c>
      <c r="L45" s="3">
        <f t="shared" si="113"/>
        <v>0.62184375000000014</v>
      </c>
      <c r="M45" s="5">
        <f t="shared" si="114"/>
        <v>0.32151253401970437</v>
      </c>
      <c r="N45" s="5">
        <f t="shared" si="115"/>
        <v>0.164895740885356</v>
      </c>
      <c r="O45" s="5">
        <f t="shared" si="116"/>
        <v>0.19993055982681557</v>
      </c>
      <c r="P45" s="5">
        <f t="shared" si="117"/>
        <v>0.10253938587117811</v>
      </c>
      <c r="Q45" s="5">
        <f t="shared" si="118"/>
        <v>4.2285451553288514E-2</v>
      </c>
      <c r="R45" s="5">
        <f t="shared" si="119"/>
        <v>6.216278453115319E-2</v>
      </c>
      <c r="S45" s="5">
        <f t="shared" si="120"/>
        <v>8.1756732182282337E-3</v>
      </c>
      <c r="T45" s="5">
        <f t="shared" si="121"/>
        <v>2.6294943764340259E-2</v>
      </c>
      <c r="U45" s="5">
        <f t="shared" si="122"/>
        <v>3.1881738116415217E-2</v>
      </c>
      <c r="V45" s="5">
        <f t="shared" si="123"/>
        <v>2.8971689269928654E-4</v>
      </c>
      <c r="W45" s="5">
        <f t="shared" si="124"/>
        <v>7.2290503217976206E-3</v>
      </c>
      <c r="X45" s="5">
        <f t="shared" si="125"/>
        <v>4.4953397610453406E-3</v>
      </c>
      <c r="Y45" s="5">
        <f t="shared" si="126"/>
        <v>1.3976994672662696E-3</v>
      </c>
      <c r="Z45" s="5">
        <f t="shared" si="127"/>
        <v>1.2885179681098102E-2</v>
      </c>
      <c r="AA45" s="5">
        <f t="shared" si="128"/>
        <v>6.6084865289431942E-3</v>
      </c>
      <c r="AB45" s="5">
        <f t="shared" si="129"/>
        <v>1.6946637642658716E-3</v>
      </c>
      <c r="AC45" s="5">
        <f t="shared" si="130"/>
        <v>5.7749288733931169E-6</v>
      </c>
      <c r="AD45" s="5">
        <f t="shared" si="131"/>
        <v>9.2689979594798939E-4</v>
      </c>
      <c r="AE45" s="5">
        <f t="shared" si="132"/>
        <v>5.763868449865327E-4</v>
      </c>
      <c r="AF45" s="5">
        <f t="shared" si="133"/>
        <v>1.7921127856854714E-4</v>
      </c>
      <c r="AG45" s="5">
        <f t="shared" si="134"/>
        <v>3.7147137835786671E-5</v>
      </c>
      <c r="AH45" s="5">
        <f t="shared" si="135"/>
        <v>2.0031421130794619E-3</v>
      </c>
      <c r="AI45" s="5">
        <f t="shared" si="136"/>
        <v>1.0273615112456299E-3</v>
      </c>
      <c r="AJ45" s="5">
        <f t="shared" si="137"/>
        <v>2.6345401754005143E-4</v>
      </c>
      <c r="AK45" s="5">
        <f t="shared" si="138"/>
        <v>4.5039659748617988E-5</v>
      </c>
      <c r="AL45" s="5">
        <f t="shared" si="139"/>
        <v>7.3671486796987423E-8</v>
      </c>
      <c r="AM45" s="5">
        <f t="shared" si="140"/>
        <v>9.5076746569365149E-5</v>
      </c>
      <c r="AN45" s="5">
        <f t="shared" si="141"/>
        <v>5.912288062449367E-5</v>
      </c>
      <c r="AO45" s="5">
        <f t="shared" si="142"/>
        <v>1.8382596899168748E-5</v>
      </c>
      <c r="AP45" s="5">
        <f t="shared" si="143"/>
        <v>3.8103676635058232E-6</v>
      </c>
      <c r="AQ45" s="5">
        <f t="shared" si="144"/>
        <v>5.9236332918829976E-7</v>
      </c>
      <c r="AR45" s="5">
        <f t="shared" si="145"/>
        <v>2.4912828067605151E-4</v>
      </c>
      <c r="AS45" s="5">
        <f t="shared" si="146"/>
        <v>1.2777166695173003E-4</v>
      </c>
      <c r="AT45" s="5">
        <f t="shared" si="147"/>
        <v>3.2765446843934293E-5</v>
      </c>
      <c r="AU45" s="5">
        <f t="shared" si="148"/>
        <v>5.601526183360938E-6</v>
      </c>
      <c r="AV45" s="5">
        <f t="shared" si="149"/>
        <v>7.1822068532281085E-7</v>
      </c>
      <c r="AW45" s="5">
        <f t="shared" si="150"/>
        <v>6.5266411907743631E-10</v>
      </c>
      <c r="AX45" s="5">
        <f t="shared" si="151"/>
        <v>8.1270810661271915E-6</v>
      </c>
      <c r="AY45" s="5">
        <f t="shared" si="152"/>
        <v>5.0537745667145317E-6</v>
      </c>
      <c r="AZ45" s="5">
        <f t="shared" si="153"/>
        <v>1.5713290641101952E-6</v>
      </c>
      <c r="BA45" s="5">
        <f t="shared" si="154"/>
        <v>3.2570705257009152E-7</v>
      </c>
      <c r="BB45" s="5">
        <f t="shared" si="155"/>
        <v>5.063472374290821E-8</v>
      </c>
      <c r="BC45" s="5">
        <f t="shared" si="156"/>
        <v>6.2973772985008207E-9</v>
      </c>
      <c r="BD45" s="5">
        <f t="shared" si="157"/>
        <v>2.5819810714441388E-5</v>
      </c>
      <c r="BE45" s="5">
        <f t="shared" si="158"/>
        <v>1.3242335420169138E-5</v>
      </c>
      <c r="BF45" s="5">
        <f t="shared" si="159"/>
        <v>3.3958313893096261E-6</v>
      </c>
      <c r="BG45" s="5">
        <f t="shared" si="160"/>
        <v>5.8054567459739187E-7</v>
      </c>
      <c r="BH45" s="5">
        <f t="shared" si="161"/>
        <v>7.4436840714784405E-8</v>
      </c>
      <c r="BI45" s="5">
        <f t="shared" si="162"/>
        <v>7.6353589363190213E-9</v>
      </c>
      <c r="BJ45" s="8">
        <f t="shared" si="163"/>
        <v>0.24850999058936918</v>
      </c>
      <c r="BK45" s="8">
        <f t="shared" si="164"/>
        <v>0.43252821237673689</v>
      </c>
      <c r="BL45" s="8">
        <f t="shared" si="165"/>
        <v>0.30607633580594523</v>
      </c>
      <c r="BM45" s="8">
        <f t="shared" si="166"/>
        <v>0.10666820864375119</v>
      </c>
      <c r="BN45" s="8">
        <f t="shared" si="167"/>
        <v>0.89332645668749577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1.2951388888888899</v>
      </c>
      <c r="F46">
        <f>VLOOKUP(B46,home!$B$2:$E$405,3,FALSE)</f>
        <v>1.21</v>
      </c>
      <c r="G46">
        <f>VLOOKUP(C46,away!$B$2:$E$405,4,FALSE)</f>
        <v>1.1000000000000001</v>
      </c>
      <c r="H46">
        <f>VLOOKUP(A46,away!$A$2:$E$405,3,FALSE)</f>
        <v>1.03125</v>
      </c>
      <c r="I46">
        <f>VLOOKUP(C46,away!$B$2:$E$405,3,FALSE)</f>
        <v>0.77</v>
      </c>
      <c r="J46">
        <f>VLOOKUP(B46,home!$B$2:$E$405,4,FALSE)</f>
        <v>1.59</v>
      </c>
      <c r="K46" s="3">
        <f t="shared" si="112"/>
        <v>1.7238298611111127</v>
      </c>
      <c r="L46" s="3">
        <f t="shared" si="113"/>
        <v>1.2625593750000002</v>
      </c>
      <c r="M46" s="5">
        <f t="shared" si="114"/>
        <v>5.0469340993229014E-2</v>
      </c>
      <c r="N46" s="5">
        <f t="shared" si="115"/>
        <v>8.7000557074727355E-2</v>
      </c>
      <c r="O46" s="5">
        <f t="shared" si="116"/>
        <v>6.3720539621073102E-2</v>
      </c>
      <c r="P46" s="5">
        <f t="shared" si="117"/>
        <v>0.1098433689649196</v>
      </c>
      <c r="Q46" s="5">
        <f t="shared" si="118"/>
        <v>7.4987079109358368E-2</v>
      </c>
      <c r="R46" s="5">
        <f t="shared" si="119"/>
        <v>4.022548233932241E-2</v>
      </c>
      <c r="S46" s="5">
        <f t="shared" si="120"/>
        <v>5.9766808264755181E-2</v>
      </c>
      <c r="T46" s="5">
        <f t="shared" si="121"/>
        <v>9.4675639733387051E-2</v>
      </c>
      <c r="U46" s="5">
        <f t="shared" si="122"/>
        <v>6.9341887634121663E-2</v>
      </c>
      <c r="V46" s="5">
        <f t="shared" si="123"/>
        <v>1.4453191763736934E-2</v>
      </c>
      <c r="W46" s="5">
        <f t="shared" si="124"/>
        <v>4.3088322055404422E-2</v>
      </c>
      <c r="X46" s="5">
        <f t="shared" si="125"/>
        <v>5.4401564964070122E-2</v>
      </c>
      <c r="Y46" s="5">
        <f t="shared" si="126"/>
        <v>3.4342602930029144E-2</v>
      </c>
      <c r="Z46" s="5">
        <f t="shared" si="127"/>
        <v>1.6929019947136158E-2</v>
      </c>
      <c r="AA46" s="5">
        <f t="shared" si="128"/>
        <v>2.9182750104218981E-2</v>
      </c>
      <c r="AB46" s="5">
        <f t="shared" si="129"/>
        <v>2.5153048029498061E-2</v>
      </c>
      <c r="AC46" s="5">
        <f t="shared" si="130"/>
        <v>1.966029331349259E-3</v>
      </c>
      <c r="AD46" s="5">
        <f t="shared" si="131"/>
        <v>1.8569234056069681E-2</v>
      </c>
      <c r="AE46" s="5">
        <f t="shared" si="132"/>
        <v>2.3444760544060049E-2</v>
      </c>
      <c r="AF46" s="5">
        <f t="shared" si="133"/>
        <v>1.4800201109766563E-2</v>
      </c>
      <c r="AG46" s="5">
        <f t="shared" si="134"/>
        <v>6.2287108876737307E-3</v>
      </c>
      <c r="AH46" s="5">
        <f t="shared" si="135"/>
        <v>5.3434732109546874E-3</v>
      </c>
      <c r="AI46" s="5">
        <f t="shared" si="136"/>
        <v>9.211238683090971E-3</v>
      </c>
      <c r="AJ46" s="5">
        <f t="shared" si="137"/>
        <v>7.9393041498670106E-3</v>
      </c>
      <c r="AK46" s="5">
        <f t="shared" si="138"/>
        <v>4.5620031899947103E-3</v>
      </c>
      <c r="AL46" s="5">
        <f t="shared" si="139"/>
        <v>1.7115760260727261E-4</v>
      </c>
      <c r="AM46" s="5">
        <f t="shared" si="140"/>
        <v>6.4020400327628631E-3</v>
      </c>
      <c r="AN46" s="5">
        <f t="shared" si="141"/>
        <v>8.0829556624900586E-3</v>
      </c>
      <c r="AO46" s="5">
        <f t="shared" si="142"/>
        <v>5.1026057246930821E-3</v>
      </c>
      <c r="AP46" s="5">
        <f t="shared" si="143"/>
        <v>2.1474475648799746E-3</v>
      </c>
      <c r="AQ46" s="5">
        <f t="shared" si="144"/>
        <v>6.7782001384003284E-4</v>
      </c>
      <c r="AR46" s="5">
        <f t="shared" si="145"/>
        <v>1.3492904395104384E-3</v>
      </c>
      <c r="AS46" s="5">
        <f t="shared" si="146"/>
        <v>2.3259471509398315E-3</v>
      </c>
      <c r="AT46" s="5">
        <f t="shared" si="147"/>
        <v>2.0047685770781996E-3</v>
      </c>
      <c r="AU46" s="5">
        <f t="shared" si="148"/>
        <v>1.1519599792615455E-3</v>
      </c>
      <c r="AV46" s="5">
        <f t="shared" si="149"/>
        <v>4.964457527639976E-4</v>
      </c>
      <c r="AW46" s="5">
        <f t="shared" si="150"/>
        <v>1.0347606489818146E-5</v>
      </c>
      <c r="AX46" s="5">
        <f t="shared" si="151"/>
        <v>1.8393379634175653E-3</v>
      </c>
      <c r="AY46" s="5">
        <f t="shared" si="152"/>
        <v>2.3222733895062538E-3</v>
      </c>
      <c r="AZ46" s="5">
        <f t="shared" si="153"/>
        <v>1.4660040196170742E-3</v>
      </c>
      <c r="BA46" s="5">
        <f t="shared" si="154"/>
        <v>6.1697237291840745E-4</v>
      </c>
      <c r="BB46" s="5">
        <f t="shared" si="155"/>
        <v>1.9474106338603276E-4</v>
      </c>
      <c r="BC46" s="5">
        <f t="shared" si="156"/>
        <v>4.917443105510097E-5</v>
      </c>
      <c r="BD46" s="5">
        <f t="shared" si="157"/>
        <v>2.8392654900029579E-4</v>
      </c>
      <c r="BE46" s="5">
        <f t="shared" si="158"/>
        <v>4.8944106352893739E-4</v>
      </c>
      <c r="BF46" s="5">
        <f t="shared" si="159"/>
        <v>4.218565602825818E-4</v>
      </c>
      <c r="BG46" s="5">
        <f t="shared" si="160"/>
        <v>2.424029785735783E-4</v>
      </c>
      <c r="BH46" s="5">
        <f t="shared" si="161"/>
        <v>1.044653732218529E-4</v>
      </c>
      <c r="BI46" s="5">
        <f t="shared" si="162"/>
        <v>3.6016105962389418E-5</v>
      </c>
      <c r="BJ46" s="8">
        <f t="shared" si="163"/>
        <v>0.48044004470311291</v>
      </c>
      <c r="BK46" s="8">
        <f t="shared" si="164"/>
        <v>0.2389921703101035</v>
      </c>
      <c r="BL46" s="8">
        <f t="shared" si="165"/>
        <v>0.26358624749226517</v>
      </c>
      <c r="BM46" s="8">
        <f t="shared" si="166"/>
        <v>0.57138918856697152</v>
      </c>
      <c r="BN46" s="8">
        <f t="shared" si="167"/>
        <v>0.42624636810262984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1.2951388888888899</v>
      </c>
      <c r="F47">
        <f>VLOOKUP(B47,home!$B$2:$E$405,3,FALSE)</f>
        <v>0.89</v>
      </c>
      <c r="G47">
        <f>VLOOKUP(C47,away!$B$2:$E$405,4,FALSE)</f>
        <v>0.5</v>
      </c>
      <c r="H47">
        <f>VLOOKUP(A47,away!$A$2:$E$405,3,FALSE)</f>
        <v>1.03125</v>
      </c>
      <c r="I47">
        <f>VLOOKUP(C47,away!$B$2:$E$405,3,FALSE)</f>
        <v>0.99</v>
      </c>
      <c r="J47">
        <f>VLOOKUP(B47,home!$B$2:$E$405,4,FALSE)</f>
        <v>0.9</v>
      </c>
      <c r="K47" s="3">
        <f t="shared" si="112"/>
        <v>0.576336805555556</v>
      </c>
      <c r="L47" s="3">
        <f t="shared" si="113"/>
        <v>0.91884375000000007</v>
      </c>
      <c r="M47" s="5">
        <f t="shared" si="114"/>
        <v>0.22420811905419241</v>
      </c>
      <c r="N47" s="5">
        <f t="shared" si="115"/>
        <v>0.12921939111531303</v>
      </c>
      <c r="O47" s="5">
        <f t="shared" si="116"/>
        <v>0.20601222889220061</v>
      </c>
      <c r="P47" s="5">
        <f t="shared" si="117"/>
        <v>0.11873242990511092</v>
      </c>
      <c r="Q47" s="5">
        <f t="shared" si="118"/>
        <v>3.7236945545616754E-2</v>
      </c>
      <c r="R47" s="5">
        <f t="shared" si="119"/>
        <v>9.464652447058397E-2</v>
      </c>
      <c r="S47" s="5">
        <f t="shared" si="120"/>
        <v>1.571908944537893E-2</v>
      </c>
      <c r="T47" s="5">
        <f t="shared" si="121"/>
        <v>3.4214934683680295E-2</v>
      </c>
      <c r="U47" s="5">
        <f t="shared" si="122"/>
        <v>5.4548275570312124E-2</v>
      </c>
      <c r="V47" s="5">
        <f t="shared" si="123"/>
        <v>9.2491728648204559E-4</v>
      </c>
      <c r="W47" s="5">
        <f t="shared" si="124"/>
        <v>7.153674081468984E-3</v>
      </c>
      <c r="X47" s="5">
        <f t="shared" si="125"/>
        <v>6.5731087192947664E-3</v>
      </c>
      <c r="Y47" s="5">
        <f t="shared" si="126"/>
        <v>3.01982993239725E-3</v>
      </c>
      <c r="Z47" s="5">
        <f t="shared" si="127"/>
        <v>2.8988455823006059E-2</v>
      </c>
      <c r="AA47" s="5">
        <f t="shared" si="128"/>
        <v>1.6707114027019666E-2</v>
      </c>
      <c r="AB47" s="5">
        <f t="shared" si="129"/>
        <v>4.8144623641924681E-3</v>
      </c>
      <c r="AC47" s="5">
        <f t="shared" si="130"/>
        <v>3.0612650577874272E-5</v>
      </c>
      <c r="AD47" s="5">
        <f t="shared" si="131"/>
        <v>1.0307314170248522E-3</v>
      </c>
      <c r="AE47" s="5">
        <f t="shared" si="132"/>
        <v>9.4708112046192907E-4</v>
      </c>
      <c r="AF47" s="5">
        <f t="shared" si="133"/>
        <v>4.3510978413972032E-4</v>
      </c>
      <c r="AG47" s="5">
        <f t="shared" si="134"/>
        <v>1.3326596857354375E-4</v>
      </c>
      <c r="AH47" s="5">
        <f t="shared" si="135"/>
        <v>6.6589653637800549E-3</v>
      </c>
      <c r="AI47" s="5">
        <f t="shared" si="136"/>
        <v>3.8378068260660875E-3</v>
      </c>
      <c r="AJ47" s="5">
        <f t="shared" si="137"/>
        <v>1.105934663237118E-3</v>
      </c>
      <c r="AK47" s="5">
        <f t="shared" si="138"/>
        <v>2.1246361698774676E-4</v>
      </c>
      <c r="AL47" s="5">
        <f t="shared" si="139"/>
        <v>6.4845366069345259E-7</v>
      </c>
      <c r="AM47" s="5">
        <f t="shared" si="140"/>
        <v>1.1880969045477103E-4</v>
      </c>
      <c r="AN47" s="5">
        <f t="shared" si="141"/>
        <v>1.0916754151380102E-4</v>
      </c>
      <c r="AO47" s="5">
        <f t="shared" si="142"/>
        <v>5.0153956611410798E-5</v>
      </c>
      <c r="AP47" s="5">
        <f t="shared" si="143"/>
        <v>1.536121652338867E-5</v>
      </c>
      <c r="AQ47" s="5">
        <f t="shared" si="144"/>
        <v>3.5286394487281018E-6</v>
      </c>
      <c r="AR47" s="5">
        <f t="shared" si="145"/>
        <v>1.2237097411951566E-3</v>
      </c>
      <c r="AS47" s="5">
        <f t="shared" si="146"/>
        <v>7.0526896316763267E-4</v>
      </c>
      <c r="AT47" s="5">
        <f t="shared" si="147"/>
        <v>2.0323623064475623E-4</v>
      </c>
      <c r="AU47" s="5">
        <f t="shared" si="148"/>
        <v>3.9044173314317E-5</v>
      </c>
      <c r="AV47" s="5">
        <f t="shared" si="149"/>
        <v>5.625648530882735E-6</v>
      </c>
      <c r="AW47" s="5">
        <f t="shared" si="150"/>
        <v>9.5388158827840763E-9</v>
      </c>
      <c r="AX47" s="5">
        <f t="shared" si="151"/>
        <v>1.141239957762452E-5</v>
      </c>
      <c r="AY47" s="5">
        <f t="shared" si="152"/>
        <v>1.048621202440293E-5</v>
      </c>
      <c r="AZ47" s="5">
        <f t="shared" si="153"/>
        <v>4.8175951898987397E-6</v>
      </c>
      <c r="BA47" s="5">
        <f t="shared" si="154"/>
        <v>1.475539076756174E-6</v>
      </c>
      <c r="BB47" s="5">
        <f t="shared" si="155"/>
        <v>3.3894746463954515E-7</v>
      </c>
      <c r="BC47" s="5">
        <f t="shared" si="156"/>
        <v>6.2287951892478438E-8</v>
      </c>
      <c r="BD47" s="5">
        <f t="shared" si="157"/>
        <v>1.8739967458521442E-4</v>
      </c>
      <c r="BE47" s="5">
        <f t="shared" si="158"/>
        <v>1.0800532981259318E-4</v>
      </c>
      <c r="BF47" s="5">
        <f t="shared" si="159"/>
        <v>3.1123723383582107E-5</v>
      </c>
      <c r="BG47" s="5">
        <f t="shared" si="160"/>
        <v>5.9792491039628243E-6</v>
      </c>
      <c r="BH47" s="5">
        <f t="shared" si="161"/>
        <v>8.6151533204971338E-7</v>
      </c>
      <c r="BI47" s="5">
        <f t="shared" si="162"/>
        <v>9.9304598882133224E-8</v>
      </c>
      <c r="BJ47" s="8">
        <f t="shared" si="163"/>
        <v>0.22028968639380844</v>
      </c>
      <c r="BK47" s="8">
        <f t="shared" si="164"/>
        <v>0.35962630300742726</v>
      </c>
      <c r="BL47" s="8">
        <f t="shared" si="165"/>
        <v>0.39105412934804895</v>
      </c>
      <c r="BM47" s="8">
        <f t="shared" si="166"/>
        <v>0.18989245891606432</v>
      </c>
      <c r="BN47" s="8">
        <f t="shared" si="167"/>
        <v>0.81005563898301769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1.2951388888888899</v>
      </c>
      <c r="F48">
        <f>VLOOKUP(B48,home!$B$2:$E$405,3,FALSE)</f>
        <v>1.21</v>
      </c>
      <c r="G48">
        <f>VLOOKUP(C48,away!$B$2:$E$405,4,FALSE)</f>
        <v>1.1000000000000001</v>
      </c>
      <c r="H48">
        <f>VLOOKUP(A48,away!$A$2:$E$405,3,FALSE)</f>
        <v>1.03125</v>
      </c>
      <c r="I48">
        <f>VLOOKUP(C48,away!$B$2:$E$405,3,FALSE)</f>
        <v>0.39</v>
      </c>
      <c r="J48">
        <f>VLOOKUP(B48,home!$B$2:$E$405,4,FALSE)</f>
        <v>1.04</v>
      </c>
      <c r="K48" s="3">
        <f t="shared" si="112"/>
        <v>1.7238298611111127</v>
      </c>
      <c r="L48" s="3">
        <f t="shared" si="113"/>
        <v>0.41827500000000006</v>
      </c>
      <c r="M48" s="5">
        <f t="shared" si="114"/>
        <v>0.11740745636677931</v>
      </c>
      <c r="N48" s="5">
        <f t="shared" si="115"/>
        <v>0.20239047920215419</v>
      </c>
      <c r="O48" s="5">
        <f t="shared" si="116"/>
        <v>4.9108603811814616E-2</v>
      </c>
      <c r="P48" s="5">
        <f t="shared" si="117"/>
        <v>8.4654877688281061E-2</v>
      </c>
      <c r="Q48" s="5">
        <f t="shared" si="118"/>
        <v>0.17444337582663053</v>
      </c>
      <c r="R48" s="5">
        <f t="shared" si="119"/>
        <v>1.0270450629693381E-2</v>
      </c>
      <c r="S48" s="5">
        <f t="shared" si="120"/>
        <v>1.525978106115752E-2</v>
      </c>
      <c r="T48" s="5">
        <f t="shared" si="121"/>
        <v>7.296530302388389E-2</v>
      </c>
      <c r="U48" s="5">
        <f t="shared" si="122"/>
        <v>1.7704509482532882E-2</v>
      </c>
      <c r="V48" s="5">
        <f t="shared" si="123"/>
        <v>1.2225372497700333E-3</v>
      </c>
      <c r="W48" s="5">
        <f t="shared" si="124"/>
        <v>0.10023690010765807</v>
      </c>
      <c r="X48" s="5">
        <f t="shared" si="125"/>
        <v>4.1926589392530682E-2</v>
      </c>
      <c r="Y48" s="5">
        <f t="shared" si="126"/>
        <v>8.7684220890803868E-3</v>
      </c>
      <c r="Z48" s="5">
        <f t="shared" si="127"/>
        <v>1.4319575790449999E-3</v>
      </c>
      <c r="AA48" s="5">
        <f t="shared" si="128"/>
        <v>2.4684512346021476E-3</v>
      </c>
      <c r="AB48" s="5">
        <f t="shared" si="129"/>
        <v>2.1275949744518877E-3</v>
      </c>
      <c r="AC48" s="5">
        <f t="shared" si="130"/>
        <v>5.5093254163377325E-5</v>
      </c>
      <c r="AD48" s="5">
        <f t="shared" si="131"/>
        <v>4.3197840397698181E-2</v>
      </c>
      <c r="AE48" s="5">
        <f t="shared" si="132"/>
        <v>1.806857669234721E-2</v>
      </c>
      <c r="AF48" s="5">
        <f t="shared" si="133"/>
        <v>3.7788169579957647E-3</v>
      </c>
      <c r="AG48" s="5">
        <f t="shared" si="134"/>
        <v>5.2686155436855963E-4</v>
      </c>
      <c r="AH48" s="5">
        <f t="shared" si="135"/>
        <v>1.4973801409376184E-4</v>
      </c>
      <c r="AI48" s="5">
        <f t="shared" si="136"/>
        <v>2.5812286003830333E-4</v>
      </c>
      <c r="AJ48" s="5">
        <f t="shared" si="137"/>
        <v>2.2247994698471583E-4</v>
      </c>
      <c r="AK48" s="5">
        <f t="shared" si="138"/>
        <v>1.2783919203689017E-4</v>
      </c>
      <c r="AL48" s="5">
        <f t="shared" si="139"/>
        <v>1.5889664377295047E-6</v>
      </c>
      <c r="AM48" s="5">
        <f t="shared" si="140"/>
        <v>1.4893145442612802E-2</v>
      </c>
      <c r="AN48" s="5">
        <f t="shared" si="141"/>
        <v>6.2294304100088699E-3</v>
      </c>
      <c r="AO48" s="5">
        <f t="shared" si="142"/>
        <v>1.3028075023732303E-3</v>
      </c>
      <c r="AP48" s="5">
        <f t="shared" si="143"/>
        <v>1.8164393601838766E-4</v>
      </c>
      <c r="AQ48" s="5">
        <f t="shared" si="144"/>
        <v>1.8994279334522775E-5</v>
      </c>
      <c r="AR48" s="5">
        <f t="shared" si="145"/>
        <v>1.252633356901366E-5</v>
      </c>
      <c r="AS48" s="5">
        <f t="shared" si="146"/>
        <v>2.1593267856504289E-5</v>
      </c>
      <c r="AT48" s="5">
        <f t="shared" si="147"/>
        <v>1.8611559965006423E-5</v>
      </c>
      <c r="AU48" s="5">
        <f t="shared" si="148"/>
        <v>1.0694387609846058E-5</v>
      </c>
      <c r="AV48" s="5">
        <f t="shared" si="149"/>
        <v>4.6088261770373349E-6</v>
      </c>
      <c r="AW48" s="5">
        <f t="shared" si="150"/>
        <v>3.1825008677604207E-8</v>
      </c>
      <c r="AX48" s="5">
        <f t="shared" si="151"/>
        <v>4.2788748066411387E-3</v>
      </c>
      <c r="AY48" s="5">
        <f t="shared" si="152"/>
        <v>1.7897463597478225E-3</v>
      </c>
      <c r="AZ48" s="5">
        <f t="shared" si="153"/>
        <v>3.7430307931176027E-4</v>
      </c>
      <c r="BA48" s="5">
        <f t="shared" si="154"/>
        <v>5.2187206833042189E-5</v>
      </c>
      <c r="BB48" s="5">
        <f t="shared" si="155"/>
        <v>5.4571509845226804E-6</v>
      </c>
      <c r="BC48" s="5">
        <f t="shared" si="156"/>
        <v>4.565179656102453E-7</v>
      </c>
      <c r="BD48" s="5">
        <f t="shared" si="157"/>
        <v>8.7324202892986425E-7</v>
      </c>
      <c r="BE48" s="5">
        <f t="shared" si="158"/>
        <v>1.5053206854465543E-6</v>
      </c>
      <c r="BF48" s="5">
        <f t="shared" si="159"/>
        <v>1.2974583740605093E-6</v>
      </c>
      <c r="BG48" s="5">
        <f t="shared" si="160"/>
        <v>7.4553249625139285E-7</v>
      </c>
      <c r="BH48" s="5">
        <f t="shared" si="161"/>
        <v>3.2129279486671499E-7</v>
      </c>
      <c r="BI48" s="5">
        <f t="shared" si="162"/>
        <v>1.1077082279021801E-7</v>
      </c>
      <c r="BJ48" s="8">
        <f t="shared" si="163"/>
        <v>0.69543021193617915</v>
      </c>
      <c r="BK48" s="8">
        <f t="shared" si="164"/>
        <v>0.22039108094633686</v>
      </c>
      <c r="BL48" s="8">
        <f t="shared" si="165"/>
        <v>8.2510678138628349E-2</v>
      </c>
      <c r="BM48" s="8">
        <f t="shared" si="166"/>
        <v>0.35969897054009703</v>
      </c>
      <c r="BN48" s="8">
        <f t="shared" si="167"/>
        <v>0.63827524352535303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1.2951388888888899</v>
      </c>
      <c r="F49">
        <f>VLOOKUP(B49,home!$B$2:$E$405,3,FALSE)</f>
        <v>0.77</v>
      </c>
      <c r="G49">
        <f>VLOOKUP(C49,away!$B$2:$E$405,4,FALSE)</f>
        <v>1.03</v>
      </c>
      <c r="H49">
        <f>VLOOKUP(A49,away!$A$2:$E$405,3,FALSE)</f>
        <v>1.03125</v>
      </c>
      <c r="I49">
        <f>VLOOKUP(C49,away!$B$2:$E$405,3,FALSE)</f>
        <v>0.41</v>
      </c>
      <c r="J49">
        <f>VLOOKUP(B49,home!$B$2:$E$405,4,FALSE)</f>
        <v>0.97</v>
      </c>
      <c r="K49" s="3">
        <f t="shared" si="112"/>
        <v>1.0271746527777785</v>
      </c>
      <c r="L49" s="3">
        <f t="shared" si="113"/>
        <v>0.41012812499999995</v>
      </c>
      <c r="M49" s="5">
        <f t="shared" si="114"/>
        <v>0.23756766809890442</v>
      </c>
      <c r="N49" s="5">
        <f t="shared" si="115"/>
        <v>0.24402348699071869</v>
      </c>
      <c r="O49" s="5">
        <f t="shared" si="116"/>
        <v>9.743318227802597E-2</v>
      </c>
      <c r="P49" s="5">
        <f t="shared" si="117"/>
        <v>0.10008089517546534</v>
      </c>
      <c r="Q49" s="5">
        <f t="shared" si="118"/>
        <v>0.12532737025965709</v>
      </c>
      <c r="R49" s="5">
        <f t="shared" si="119"/>
        <v>1.998004418023501E-2</v>
      </c>
      <c r="S49" s="5">
        <f t="shared" si="120"/>
        <v>1.0540350102431163E-2</v>
      </c>
      <c r="T49" s="5">
        <f t="shared" si="121"/>
        <v>5.1400279375773919E-2</v>
      </c>
      <c r="U49" s="5">
        <f t="shared" si="122"/>
        <v>2.0522994943317569E-2</v>
      </c>
      <c r="V49" s="5">
        <f t="shared" si="123"/>
        <v>4.9337412982895508E-4</v>
      </c>
      <c r="W49" s="5">
        <f t="shared" si="124"/>
        <v>4.2911032676671797E-2</v>
      </c>
      <c r="X49" s="5">
        <f t="shared" si="125"/>
        <v>1.7599021373497135E-2</v>
      </c>
      <c r="Y49" s="5">
        <f t="shared" si="126"/>
        <v>3.6089268188736518E-3</v>
      </c>
      <c r="Z49" s="5">
        <f t="shared" si="127"/>
        <v>2.7314593523523152E-3</v>
      </c>
      <c r="AA49" s="5">
        <f t="shared" si="128"/>
        <v>2.8056858118291053E-3</v>
      </c>
      <c r="AB49" s="5">
        <f t="shared" si="129"/>
        <v>1.4409646747845502E-3</v>
      </c>
      <c r="AC49" s="5">
        <f t="shared" si="130"/>
        <v>1.2990331598158922E-5</v>
      </c>
      <c r="AD49" s="5">
        <f t="shared" si="131"/>
        <v>1.1019281272499064E-2</v>
      </c>
      <c r="AE49" s="5">
        <f t="shared" si="132"/>
        <v>4.5193171671376545E-3</v>
      </c>
      <c r="AF49" s="5">
        <f t="shared" si="133"/>
        <v>9.267495380192389E-4</v>
      </c>
      <c r="AG49" s="5">
        <f t="shared" si="134"/>
        <v>1.2669535012414888E-4</v>
      </c>
      <c r="AH49" s="5">
        <f t="shared" si="135"/>
        <v>2.8006207567349235E-4</v>
      </c>
      <c r="AI49" s="5">
        <f t="shared" si="136"/>
        <v>2.8767266533614343E-4</v>
      </c>
      <c r="AJ49" s="5">
        <f t="shared" si="137"/>
        <v>1.4774503506515557E-4</v>
      </c>
      <c r="AK49" s="5">
        <f t="shared" si="138"/>
        <v>5.0586651697563976E-5</v>
      </c>
      <c r="AL49" s="5">
        <f t="shared" si="139"/>
        <v>2.188991499345992E-7</v>
      </c>
      <c r="AM49" s="5">
        <f t="shared" si="140"/>
        <v>2.2637452829879813E-3</v>
      </c>
      <c r="AN49" s="5">
        <f t="shared" si="141"/>
        <v>9.2842560838945511E-4</v>
      </c>
      <c r="AO49" s="5">
        <f t="shared" si="142"/>
        <v>1.9038672698537572E-4</v>
      </c>
      <c r="AP49" s="5">
        <f t="shared" si="143"/>
        <v>2.6027650454466347E-5</v>
      </c>
      <c r="AQ49" s="5">
        <f t="shared" si="144"/>
        <v>2.6686678697614201E-6</v>
      </c>
      <c r="AR49" s="5">
        <f t="shared" si="145"/>
        <v>2.2972266795915516E-5</v>
      </c>
      <c r="AS49" s="5">
        <f t="shared" si="146"/>
        <v>2.359653016961301E-5</v>
      </c>
      <c r="AT49" s="5">
        <f t="shared" si="147"/>
        <v>1.2118878841866309E-5</v>
      </c>
      <c r="AU49" s="5">
        <f t="shared" si="148"/>
        <v>4.1494017221499982E-6</v>
      </c>
      <c r="AV49" s="5">
        <f t="shared" si="149"/>
        <v>1.065540068296235E-6</v>
      </c>
      <c r="AW49" s="5">
        <f t="shared" si="150"/>
        <v>2.5615652366796227E-9</v>
      </c>
      <c r="AX49" s="5">
        <f t="shared" si="151"/>
        <v>3.875436291717522E-4</v>
      </c>
      <c r="AY49" s="5">
        <f t="shared" si="152"/>
        <v>1.5894254198790602E-4</v>
      </c>
      <c r="AZ49" s="5">
        <f t="shared" si="153"/>
        <v>3.2593403364116832E-5</v>
      </c>
      <c r="BA49" s="5">
        <f t="shared" si="154"/>
        <v>4.4558238030313087E-6</v>
      </c>
      <c r="BB49" s="5">
        <f t="shared" si="155"/>
        <v>4.5686466541689999E-7</v>
      </c>
      <c r="BC49" s="5">
        <f t="shared" si="156"/>
        <v>3.7474609721237127E-8</v>
      </c>
      <c r="BD49" s="5">
        <f t="shared" si="157"/>
        <v>1.5702621180014294E-6</v>
      </c>
      <c r="BE49" s="5">
        <f t="shared" si="158"/>
        <v>1.6129334458282175E-6</v>
      </c>
      <c r="BF49" s="5">
        <f t="shared" si="159"/>
        <v>8.2838217608613247E-7</v>
      </c>
      <c r="BG49" s="5">
        <f t="shared" si="160"/>
        <v>2.8363105802952464E-7</v>
      </c>
      <c r="BH49" s="5">
        <f t="shared" si="161"/>
        <v>7.2834658387117714E-8</v>
      </c>
      <c r="BI49" s="5">
        <f t="shared" si="162"/>
        <v>1.4962782987795155E-8</v>
      </c>
      <c r="BJ49" s="8">
        <f t="shared" si="163"/>
        <v>0.50545744449726127</v>
      </c>
      <c r="BK49" s="8">
        <f t="shared" si="164"/>
        <v>0.34885443927936588</v>
      </c>
      <c r="BL49" s="8">
        <f t="shared" si="165"/>
        <v>0.14301722393980171</v>
      </c>
      <c r="BM49" s="8">
        <f t="shared" si="166"/>
        <v>0.17548898010535213</v>
      </c>
      <c r="BN49" s="8">
        <f t="shared" si="167"/>
        <v>0.82441264698300665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1.2951388888888899</v>
      </c>
      <c r="F50">
        <f>VLOOKUP(B50,home!$B$2:$E$405,3,FALSE)</f>
        <v>0.88</v>
      </c>
      <c r="G50">
        <f>VLOOKUP(C50,away!$B$2:$E$405,4,FALSE)</f>
        <v>0.88</v>
      </c>
      <c r="H50">
        <f>VLOOKUP(A50,away!$A$2:$E$405,3,FALSE)</f>
        <v>1.03125</v>
      </c>
      <c r="I50">
        <f>VLOOKUP(C50,away!$B$2:$E$405,3,FALSE)</f>
        <v>1.1599999999999999</v>
      </c>
      <c r="J50">
        <f>VLOOKUP(B50,home!$B$2:$E$405,4,FALSE)</f>
        <v>0.9</v>
      </c>
      <c r="K50" s="3">
        <f t="shared" si="112"/>
        <v>1.0029555555555565</v>
      </c>
      <c r="L50" s="3">
        <f t="shared" si="113"/>
        <v>1.0766249999999999</v>
      </c>
      <c r="M50" s="5">
        <f t="shared" si="114"/>
        <v>0.12498262447328257</v>
      </c>
      <c r="N50" s="5">
        <f t="shared" si="115"/>
        <v>0.12535201756339262</v>
      </c>
      <c r="O50" s="5">
        <f t="shared" si="116"/>
        <v>0.13455941807354785</v>
      </c>
      <c r="P50" s="5">
        <f t="shared" si="117"/>
        <v>0.13495711590918757</v>
      </c>
      <c r="Q50" s="5">
        <f t="shared" si="118"/>
        <v>6.2861251207651139E-2</v>
      </c>
      <c r="R50" s="5">
        <f t="shared" si="119"/>
        <v>7.2435016741716707E-2</v>
      </c>
      <c r="S50" s="5">
        <f t="shared" si="120"/>
        <v>3.6431910458120019E-2</v>
      </c>
      <c r="T50" s="5">
        <f t="shared" si="121"/>
        <v>6.7677994581437417E-2</v>
      </c>
      <c r="U50" s="5">
        <f t="shared" si="122"/>
        <v>7.2649102457864517E-2</v>
      </c>
      <c r="V50" s="5">
        <f t="shared" si="123"/>
        <v>4.3710480940943354E-3</v>
      </c>
      <c r="W50" s="5">
        <f t="shared" si="124"/>
        <v>2.1015680375962388E-2</v>
      </c>
      <c r="X50" s="5">
        <f t="shared" si="125"/>
        <v>2.2626006884770504E-2</v>
      </c>
      <c r="Y50" s="5">
        <f t="shared" si="126"/>
        <v>1.2179862331158019E-2</v>
      </c>
      <c r="Z50" s="5">
        <f t="shared" si="127"/>
        <v>2.5995116633183591E-2</v>
      </c>
      <c r="AA50" s="5">
        <f t="shared" si="128"/>
        <v>2.6071946644566135E-2</v>
      </c>
      <c r="AB50" s="5">
        <f t="shared" si="129"/>
        <v>1.3074501865657825E-2</v>
      </c>
      <c r="AC50" s="5">
        <f t="shared" si="130"/>
        <v>2.9499302741349542E-4</v>
      </c>
      <c r="AD50" s="5">
        <f t="shared" si="131"/>
        <v>5.2694483467128402E-3</v>
      </c>
      <c r="AE50" s="5">
        <f t="shared" si="132"/>
        <v>5.6732198262797115E-3</v>
      </c>
      <c r="AF50" s="5">
        <f t="shared" si="133"/>
        <v>3.0539651477341965E-3</v>
      </c>
      <c r="AG50" s="5">
        <f t="shared" si="134"/>
        <v>1.09599174239311E-3</v>
      </c>
      <c r="AH50" s="5">
        <f t="shared" si="135"/>
        <v>6.9967481113003185E-3</v>
      </c>
      <c r="AI50" s="5">
        <f t="shared" si="136"/>
        <v>7.0174273890515008E-3</v>
      </c>
      <c r="AJ50" s="5">
        <f t="shared" si="137"/>
        <v>3.5190838927784628E-3</v>
      </c>
      <c r="AK50" s="5">
        <f t="shared" si="138"/>
        <v>1.176494913576078E-3</v>
      </c>
      <c r="AL50" s="5">
        <f t="shared" si="139"/>
        <v>1.2741421733084421E-5</v>
      </c>
      <c r="AM50" s="5">
        <f t="shared" si="140"/>
        <v>1.0570044988097375E-3</v>
      </c>
      <c r="AN50" s="5">
        <f t="shared" si="141"/>
        <v>1.1379974685310336E-3</v>
      </c>
      <c r="AO50" s="5">
        <f t="shared" si="142"/>
        <v>6.1259826227861192E-4</v>
      </c>
      <c r="AP50" s="5">
        <f t="shared" si="143"/>
        <v>2.198462013752369E-4</v>
      </c>
      <c r="AQ50" s="5">
        <f t="shared" si="144"/>
        <v>5.9172979138903585E-5</v>
      </c>
      <c r="AR50" s="5">
        <f t="shared" si="145"/>
        <v>1.5065747870657417E-3</v>
      </c>
      <c r="AS50" s="5">
        <f t="shared" si="146"/>
        <v>1.5110275525475152E-3</v>
      </c>
      <c r="AT50" s="5">
        <f t="shared" si="147"/>
        <v>7.577467392125228E-4</v>
      </c>
      <c r="AU50" s="5">
        <f t="shared" si="148"/>
        <v>2.5332876726576913E-4</v>
      </c>
      <c r="AV50" s="5">
        <f t="shared" si="149"/>
        <v>6.3519373627810927E-5</v>
      </c>
      <c r="AW50" s="5">
        <f t="shared" si="150"/>
        <v>3.8217435266311742E-7</v>
      </c>
      <c r="AX50" s="5">
        <f t="shared" si="151"/>
        <v>1.7668808905474035E-4</v>
      </c>
      <c r="AY50" s="5">
        <f t="shared" si="152"/>
        <v>1.9022681387855983E-4</v>
      </c>
      <c r="AZ50" s="5">
        <f t="shared" si="153"/>
        <v>1.0240147174600222E-4</v>
      </c>
      <c r="BA50" s="5">
        <f t="shared" si="154"/>
        <v>3.6749328172846553E-5</v>
      </c>
      <c r="BB50" s="5">
        <f t="shared" si="155"/>
        <v>9.8913113610227264E-6</v>
      </c>
      <c r="BC50" s="5">
        <f t="shared" si="156"/>
        <v>2.1298466188122197E-6</v>
      </c>
      <c r="BD50" s="5">
        <f t="shared" si="157"/>
        <v>2.7033601335410887E-4</v>
      </c>
      <c r="BE50" s="5">
        <f t="shared" si="158"/>
        <v>2.711350064602446E-4</v>
      </c>
      <c r="BF50" s="5">
        <f t="shared" si="159"/>
        <v>1.35968180517447E-4</v>
      </c>
      <c r="BG50" s="5">
        <f t="shared" si="160"/>
        <v>4.545668067625142E-5</v>
      </c>
      <c r="BH50" s="5">
        <f t="shared" si="161"/>
        <v>1.1397757605340317E-5</v>
      </c>
      <c r="BI50" s="5">
        <f t="shared" si="162"/>
        <v>2.2862888622303342E-6</v>
      </c>
      <c r="BJ50" s="8">
        <f t="shared" si="163"/>
        <v>0.33041014427845744</v>
      </c>
      <c r="BK50" s="8">
        <f t="shared" si="164"/>
        <v>0.30124066019770956</v>
      </c>
      <c r="BL50" s="8">
        <f t="shared" si="165"/>
        <v>0.34232851723725427</v>
      </c>
      <c r="BM50" s="8">
        <f t="shared" si="166"/>
        <v>0.34463714973830051</v>
      </c>
      <c r="BN50" s="8">
        <f t="shared" si="167"/>
        <v>0.65514744396877855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1.6104868913857699</v>
      </c>
      <c r="F51">
        <f>VLOOKUP(B51,home!$B$2:$E$405,3,FALSE)</f>
        <v>1</v>
      </c>
      <c r="G51">
        <f>VLOOKUP(C51,away!$B$2:$E$405,4,FALSE)</f>
        <v>1.24</v>
      </c>
      <c r="H51">
        <f>VLOOKUP(A51,away!$A$2:$E$405,3,FALSE)</f>
        <v>1.3970037453183499</v>
      </c>
      <c r="I51">
        <f>VLOOKUP(C51,away!$B$2:$E$405,3,FALSE)</f>
        <v>1</v>
      </c>
      <c r="J51">
        <f>VLOOKUP(B51,home!$B$2:$E$405,4,FALSE)</f>
        <v>0.88</v>
      </c>
      <c r="K51" s="3">
        <f t="shared" si="112"/>
        <v>1.9970037453183547</v>
      </c>
      <c r="L51" s="3">
        <f t="shared" si="113"/>
        <v>1.2293632958801479</v>
      </c>
      <c r="M51" s="5">
        <f t="shared" si="114"/>
        <v>3.9701470915841058E-2</v>
      </c>
      <c r="N51" s="5">
        <f t="shared" si="115"/>
        <v>7.9283986113582311E-2</v>
      </c>
      <c r="O51" s="5">
        <f t="shared" si="116"/>
        <v>4.8807531136388194E-2</v>
      </c>
      <c r="P51" s="5">
        <f t="shared" si="117"/>
        <v>9.7468822479109429E-2</v>
      </c>
      <c r="Q51" s="5">
        <f t="shared" si="118"/>
        <v>7.9165208606296181E-2</v>
      </c>
      <c r="R51" s="5">
        <f t="shared" si="119"/>
        <v>3.000109367080157E-2</v>
      </c>
      <c r="S51" s="5">
        <f t="shared" si="120"/>
        <v>5.9822540174912918E-2</v>
      </c>
      <c r="T51" s="5">
        <f t="shared" si="121"/>
        <v>9.7322801771275724E-2</v>
      </c>
      <c r="U51" s="5">
        <f t="shared" si="122"/>
        <v>5.991229642423751E-2</v>
      </c>
      <c r="V51" s="5">
        <f t="shared" si="123"/>
        <v>1.6318546094840181E-2</v>
      </c>
      <c r="W51" s="5">
        <f t="shared" si="124"/>
        <v>5.2697739361894105E-2</v>
      </c>
      <c r="X51" s="5">
        <f t="shared" si="125"/>
        <v>6.4784666547371139E-2</v>
      </c>
      <c r="Y51" s="5">
        <f t="shared" si="126"/>
        <v>3.9821945594586274E-2</v>
      </c>
      <c r="Z51" s="5">
        <f t="shared" si="127"/>
        <v>1.2294081131715226E-2</v>
      </c>
      <c r="AA51" s="5">
        <f t="shared" si="128"/>
        <v>2.455132606528302E-2</v>
      </c>
      <c r="AB51" s="5">
        <f t="shared" si="129"/>
        <v>2.4514545052451178E-2</v>
      </c>
      <c r="AC51" s="5">
        <f t="shared" si="130"/>
        <v>2.5039208808641791E-3</v>
      </c>
      <c r="AD51" s="5">
        <f t="shared" si="131"/>
        <v>2.6309395718878248E-2</v>
      </c>
      <c r="AE51" s="5">
        <f t="shared" si="132"/>
        <v>3.2343805433575214E-2</v>
      </c>
      <c r="AF51" s="5">
        <f t="shared" si="133"/>
        <v>1.9881143624563131E-2</v>
      </c>
      <c r="AG51" s="5">
        <f t="shared" si="134"/>
        <v>8.1470494173865107E-3</v>
      </c>
      <c r="AH51" s="5">
        <f t="shared" si="135"/>
        <v>3.7784730249758409E-3</v>
      </c>
      <c r="AI51" s="5">
        <f t="shared" si="136"/>
        <v>7.5456247824611262E-3</v>
      </c>
      <c r="AJ51" s="5">
        <f t="shared" si="137"/>
        <v>7.5343204756709355E-3</v>
      </c>
      <c r="AK51" s="5">
        <f t="shared" si="138"/>
        <v>5.0153554027812085E-3</v>
      </c>
      <c r="AL51" s="5">
        <f t="shared" si="139"/>
        <v>2.4588934788439518E-4</v>
      </c>
      <c r="AM51" s="5">
        <f t="shared" si="140"/>
        <v>1.0507992357532511E-2</v>
      </c>
      <c r="AN51" s="5">
        <f t="shared" si="141"/>
        <v>1.2918140117739571E-2</v>
      </c>
      <c r="AO51" s="5">
        <f t="shared" si="142"/>
        <v>7.9405436558929419E-3</v>
      </c>
      <c r="AP51" s="5">
        <f t="shared" si="143"/>
        <v>3.253937639962917E-3</v>
      </c>
      <c r="AQ51" s="5">
        <f t="shared" si="144"/>
        <v>1.0000678754133201E-3</v>
      </c>
      <c r="AR51" s="5">
        <f t="shared" si="145"/>
        <v>9.2902321027570631E-4</v>
      </c>
      <c r="AS51" s="5">
        <f t="shared" si="146"/>
        <v>1.8552628304082666E-3</v>
      </c>
      <c r="AT51" s="5">
        <f t="shared" si="147"/>
        <v>1.8524834104376208E-3</v>
      </c>
      <c r="AU51" s="5">
        <f t="shared" si="148"/>
        <v>1.2331387695946824E-3</v>
      </c>
      <c r="AV51" s="5">
        <f t="shared" si="149"/>
        <v>6.1564568534446201E-4</v>
      </c>
      <c r="AW51" s="5">
        <f t="shared" si="150"/>
        <v>1.6768581900524134E-5</v>
      </c>
      <c r="AX51" s="5">
        <f t="shared" si="151"/>
        <v>3.4974166822948449E-3</v>
      </c>
      <c r="AY51" s="5">
        <f t="shared" si="152"/>
        <v>4.299595699612203E-3</v>
      </c>
      <c r="AZ51" s="5">
        <f t="shared" si="153"/>
        <v>2.6428825701136842E-3</v>
      </c>
      <c r="BA51" s="5">
        <f t="shared" si="154"/>
        <v>1.0830209423397187E-3</v>
      </c>
      <c r="BB51" s="5">
        <f t="shared" si="155"/>
        <v>3.3285654879549497E-4</v>
      </c>
      <c r="BC51" s="5">
        <f t="shared" si="156"/>
        <v>8.1840324776504182E-5</v>
      </c>
      <c r="BD51" s="5">
        <f t="shared" si="157"/>
        <v>1.903511726222828E-4</v>
      </c>
      <c r="BE51" s="5">
        <f t="shared" si="158"/>
        <v>3.8013200465243933E-4</v>
      </c>
      <c r="BF51" s="5">
        <f t="shared" si="159"/>
        <v>3.7956251850314798E-4</v>
      </c>
      <c r="BG51" s="5">
        <f t="shared" si="160"/>
        <v>2.526625903444179E-4</v>
      </c>
      <c r="BH51" s="5">
        <f t="shared" si="161"/>
        <v>1.2614203480490989E-4</v>
      </c>
      <c r="BI51" s="5">
        <f t="shared" si="162"/>
        <v>5.0381223189496674E-5</v>
      </c>
      <c r="BJ51" s="8">
        <f t="shared" si="163"/>
        <v>0.54731603660388262</v>
      </c>
      <c r="BK51" s="8">
        <f t="shared" si="164"/>
        <v>0.22036078559306435</v>
      </c>
      <c r="BL51" s="8">
        <f t="shared" si="165"/>
        <v>0.219525351485228</v>
      </c>
      <c r="BM51" s="8">
        <f t="shared" si="166"/>
        <v>0.62078531477415955</v>
      </c>
      <c r="BN51" s="8">
        <f t="shared" si="167"/>
        <v>0.37442811292201872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1.6104868913857699</v>
      </c>
      <c r="F52">
        <f>VLOOKUP(B52,home!$B$2:$E$405,3,FALSE)</f>
        <v>1.39</v>
      </c>
      <c r="G52">
        <f>VLOOKUP(C52,away!$B$2:$E$405,4,FALSE)</f>
        <v>1.24</v>
      </c>
      <c r="H52">
        <f>VLOOKUP(A52,away!$A$2:$E$405,3,FALSE)</f>
        <v>1.3970037453183499</v>
      </c>
      <c r="I52">
        <f>VLOOKUP(C52,away!$B$2:$E$405,3,FALSE)</f>
        <v>0.84</v>
      </c>
      <c r="J52">
        <f>VLOOKUP(B52,home!$B$2:$E$405,4,FALSE)</f>
        <v>0.5</v>
      </c>
      <c r="K52" s="3">
        <f t="shared" si="112"/>
        <v>2.7758352059925131</v>
      </c>
      <c r="L52" s="3">
        <f t="shared" si="113"/>
        <v>0.586741573033707</v>
      </c>
      <c r="M52" s="5">
        <f t="shared" si="114"/>
        <v>3.4645869076449141E-2</v>
      </c>
      <c r="N52" s="5">
        <f t="shared" si="115"/>
        <v>9.6171223124614832E-2</v>
      </c>
      <c r="O52" s="5">
        <f t="shared" si="116"/>
        <v>2.0328171721035633E-2</v>
      </c>
      <c r="P52" s="5">
        <f t="shared" si="117"/>
        <v>5.6427654736712123E-2</v>
      </c>
      <c r="Q52" s="5">
        <f t="shared" si="118"/>
        <v>0.13347773347633363</v>
      </c>
      <c r="R52" s="5">
        <f t="shared" si="119"/>
        <v>5.9636917262498824E-3</v>
      </c>
      <c r="S52" s="5">
        <f t="shared" si="120"/>
        <v>2.2975900907981548E-2</v>
      </c>
      <c r="T52" s="5">
        <f t="shared" si="121"/>
        <v>7.8316935304877877E-2</v>
      </c>
      <c r="U52" s="5">
        <f t="shared" si="122"/>
        <v>1.6554225451410685E-2</v>
      </c>
      <c r="V52" s="5">
        <f t="shared" si="123"/>
        <v>4.1578668788596904E-3</v>
      </c>
      <c r="W52" s="5">
        <f t="shared" si="124"/>
        <v>0.12350406393323075</v>
      </c>
      <c r="X52" s="5">
        <f t="shared" si="125"/>
        <v>7.2464968748239322E-2</v>
      </c>
      <c r="Y52" s="5">
        <f t="shared" si="126"/>
        <v>2.1259104876590176E-2</v>
      </c>
      <c r="Z52" s="5">
        <f t="shared" si="127"/>
        <v>1.1663819548493198E-3</v>
      </c>
      <c r="AA52" s="5">
        <f t="shared" si="128"/>
        <v>3.2376840939051118E-3</v>
      </c>
      <c r="AB52" s="5">
        <f t="shared" si="129"/>
        <v>4.4936387468718902E-3</v>
      </c>
      <c r="AC52" s="5">
        <f t="shared" si="130"/>
        <v>4.2324431984192478E-4</v>
      </c>
      <c r="AD52" s="5">
        <f t="shared" si="131"/>
        <v>8.5706732187253026E-2</v>
      </c>
      <c r="AE52" s="5">
        <f t="shared" si="132"/>
        <v>5.0287702863127483E-2</v>
      </c>
      <c r="AF52" s="5">
        <f t="shared" si="133"/>
        <v>1.4752942941081532E-2</v>
      </c>
      <c r="AG52" s="5">
        <f t="shared" si="134"/>
        <v>2.8853883160422341E-3</v>
      </c>
      <c r="AH52" s="5">
        <f t="shared" si="135"/>
        <v>1.7109119573660502E-4</v>
      </c>
      <c r="AI52" s="5">
        <f t="shared" si="136"/>
        <v>4.749209645610243E-4</v>
      </c>
      <c r="AJ52" s="5">
        <f t="shared" si="137"/>
        <v>6.5915116674620719E-4</v>
      </c>
      <c r="AK52" s="5">
        <f t="shared" si="138"/>
        <v>6.0989833824172108E-4</v>
      </c>
      <c r="AL52" s="5">
        <f t="shared" si="139"/>
        <v>2.7573485654656791E-5</v>
      </c>
      <c r="AM52" s="5">
        <f t="shared" si="140"/>
        <v>4.7581552919189717E-2</v>
      </c>
      <c r="AN52" s="5">
        <f t="shared" si="141"/>
        <v>2.7918075207191945E-2</v>
      </c>
      <c r="AO52" s="5">
        <f t="shared" si="142"/>
        <v>8.1903476815705679E-3</v>
      </c>
      <c r="AP52" s="5">
        <f t="shared" si="143"/>
        <v>1.6018724941258965E-3</v>
      </c>
      <c r="AQ52" s="5">
        <f t="shared" si="144"/>
        <v>2.3497129675071401E-4</v>
      </c>
      <c r="AR52" s="5">
        <f t="shared" si="145"/>
        <v>2.0077263463742702E-5</v>
      </c>
      <c r="AS52" s="5">
        <f t="shared" si="146"/>
        <v>5.5731174762644181E-5</v>
      </c>
      <c r="AT52" s="5">
        <f t="shared" si="147"/>
        <v>7.7350278488734606E-5</v>
      </c>
      <c r="AU52" s="5">
        <f t="shared" si="148"/>
        <v>7.157054207411828E-5</v>
      </c>
      <c r="AV52" s="5">
        <f t="shared" si="149"/>
        <v>4.9667007600326487E-5</v>
      </c>
      <c r="AW52" s="5">
        <f t="shared" si="150"/>
        <v>1.2474688500504374E-6</v>
      </c>
      <c r="AX52" s="5">
        <f t="shared" si="151"/>
        <v>2.2013091624813765E-2</v>
      </c>
      <c r="AY52" s="5">
        <f t="shared" si="152"/>
        <v>1.2915996007278351E-2</v>
      </c>
      <c r="AZ52" s="5">
        <f t="shared" si="153"/>
        <v>3.7891759073037882E-3</v>
      </c>
      <c r="BA52" s="5">
        <f t="shared" si="154"/>
        <v>7.4108901078428287E-4</v>
      </c>
      <c r="BB52" s="5">
        <f t="shared" si="155"/>
        <v>1.0870693298639098E-4</v>
      </c>
      <c r="BC52" s="5">
        <f t="shared" si="156"/>
        <v>1.2756575372020967E-5</v>
      </c>
      <c r="BD52" s="5">
        <f t="shared" si="157"/>
        <v>1.9633608578214266E-6</v>
      </c>
      <c r="BE52" s="5">
        <f t="shared" si="158"/>
        <v>5.4499661912083771E-6</v>
      </c>
      <c r="BF52" s="5">
        <f t="shared" si="159"/>
        <v>7.56410401251257E-6</v>
      </c>
      <c r="BG52" s="5">
        <f t="shared" si="160"/>
        <v>6.9989020732405407E-6</v>
      </c>
      <c r="BH52" s="5">
        <f t="shared" si="161"/>
        <v>4.8569496945487707E-6</v>
      </c>
      <c r="BI52" s="5">
        <f t="shared" si="162"/>
        <v>2.6964183911726114E-6</v>
      </c>
      <c r="BJ52" s="8">
        <f t="shared" si="163"/>
        <v>0.80393443142875831</v>
      </c>
      <c r="BK52" s="8">
        <f t="shared" si="164"/>
        <v>0.13157410541277742</v>
      </c>
      <c r="BL52" s="8">
        <f t="shared" si="165"/>
        <v>5.2796399372368852E-2</v>
      </c>
      <c r="BM52" s="8">
        <f t="shared" si="166"/>
        <v>0.62954222576893015</v>
      </c>
      <c r="BN52" s="8">
        <f t="shared" si="167"/>
        <v>0.34701434386139524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1.2562277580071199</v>
      </c>
      <c r="F53">
        <f>VLOOKUP(B53,home!$B$2:$E$405,3,FALSE)</f>
        <v>0.63</v>
      </c>
      <c r="G53">
        <f>VLOOKUP(C53,away!$B$2:$E$405,4,FALSE)</f>
        <v>0.74</v>
      </c>
      <c r="H53">
        <f>VLOOKUP(A53,away!$A$2:$E$405,3,FALSE)</f>
        <v>1.09964412811388</v>
      </c>
      <c r="I53">
        <f>VLOOKUP(C53,away!$B$2:$E$405,3,FALSE)</f>
        <v>0.9</v>
      </c>
      <c r="J53">
        <f>VLOOKUP(B53,home!$B$2:$E$405,4,FALSE)</f>
        <v>0.97</v>
      </c>
      <c r="K53" s="3">
        <f t="shared" si="112"/>
        <v>0.58565338078291929</v>
      </c>
      <c r="L53" s="3">
        <f t="shared" si="113"/>
        <v>0.95998932384341717</v>
      </c>
      <c r="M53" s="5">
        <f t="shared" si="114"/>
        <v>0.21317481874327682</v>
      </c>
      <c r="N53" s="5">
        <f t="shared" si="115"/>
        <v>0.12484655329478608</v>
      </c>
      <c r="O53" s="5">
        <f t="shared" si="116"/>
        <v>0.20464555010580129</v>
      </c>
      <c r="P53" s="5">
        <f t="shared" si="117"/>
        <v>0.11985135828164283</v>
      </c>
      <c r="Q53" s="5">
        <f t="shared" si="118"/>
        <v>3.6558403008093182E-2</v>
      </c>
      <c r="R53" s="5">
        <f t="shared" si="119"/>
        <v>9.8228771636816162E-2</v>
      </c>
      <c r="S53" s="5">
        <f t="shared" si="120"/>
        <v>1.6845737417107268E-2</v>
      </c>
      <c r="T53" s="5">
        <f t="shared" si="121"/>
        <v>3.5095676584534517E-2</v>
      </c>
      <c r="U53" s="5">
        <f t="shared" si="122"/>
        <v>5.7528012199254713E-2</v>
      </c>
      <c r="V53" s="5">
        <f t="shared" si="123"/>
        <v>1.0523363576527161E-3</v>
      </c>
      <c r="W53" s="5">
        <f t="shared" si="124"/>
        <v>7.136850772571408E-3</v>
      </c>
      <c r="X53" s="5">
        <f t="shared" si="125"/>
        <v>6.8513005475321943E-3</v>
      </c>
      <c r="Y53" s="5">
        <f t="shared" si="126"/>
        <v>3.2885876900367325E-3</v>
      </c>
      <c r="Z53" s="5">
        <f t="shared" si="127"/>
        <v>3.1432857355198865E-2</v>
      </c>
      <c r="AA53" s="5">
        <f t="shared" si="128"/>
        <v>1.8408759177739462E-2</v>
      </c>
      <c r="AB53" s="5">
        <f t="shared" si="129"/>
        <v>5.3905760242308537E-3</v>
      </c>
      <c r="AC53" s="5">
        <f t="shared" si="130"/>
        <v>3.6977849499699773E-5</v>
      </c>
      <c r="AD53" s="5">
        <f t="shared" si="131"/>
        <v>1.0449301957749083E-3</v>
      </c>
      <c r="AE53" s="5">
        <f t="shared" si="132"/>
        <v>1.0031218321055236E-3</v>
      </c>
      <c r="AF53" s="5">
        <f t="shared" si="133"/>
        <v>4.8149312466777572E-4</v>
      </c>
      <c r="AG53" s="5">
        <f t="shared" si="134"/>
        <v>1.5407608639502406E-4</v>
      </c>
      <c r="AH53" s="5">
        <f t="shared" si="135"/>
        <v>7.5438018697209855E-3</v>
      </c>
      <c r="AI53" s="5">
        <f t="shared" si="136"/>
        <v>4.4180530689586018E-3</v>
      </c>
      <c r="AJ53" s="5">
        <f t="shared" si="137"/>
        <v>1.2937238581569783E-3</v>
      </c>
      <c r="AK53" s="5">
        <f t="shared" si="138"/>
        <v>2.5255791710971883E-4</v>
      </c>
      <c r="AL53" s="5">
        <f t="shared" si="139"/>
        <v>8.3158893062512988E-7</v>
      </c>
      <c r="AM53" s="5">
        <f t="shared" si="140"/>
        <v>1.2239338036754656E-4</v>
      </c>
      <c r="AN53" s="5">
        <f t="shared" si="141"/>
        <v>1.1749633846195118E-4</v>
      </c>
      <c r="AO53" s="5">
        <f t="shared" si="142"/>
        <v>5.63976152570829E-5</v>
      </c>
      <c r="AP53" s="5">
        <f t="shared" si="143"/>
        <v>1.8047036179009402E-5</v>
      </c>
      <c r="AQ53" s="5">
        <f t="shared" si="144"/>
        <v>4.3312405147162311E-6</v>
      </c>
      <c r="AR53" s="5">
        <f t="shared" si="145"/>
        <v>1.4483938512244313E-3</v>
      </c>
      <c r="AS53" s="5">
        <f t="shared" si="146"/>
        <v>8.482567556747807E-4</v>
      </c>
      <c r="AT53" s="5">
        <f t="shared" si="147"/>
        <v>2.4839221836644299E-4</v>
      </c>
      <c r="AU53" s="5">
        <f t="shared" si="148"/>
        <v>4.8490580815492169E-5</v>
      </c>
      <c r="AV53" s="5">
        <f t="shared" si="149"/>
        <v>7.0996681476800867E-6</v>
      </c>
      <c r="AW53" s="5">
        <f t="shared" si="150"/>
        <v>1.2987132065671229E-8</v>
      </c>
      <c r="AX53" s="5">
        <f t="shared" si="151"/>
        <v>1.194668283295057E-5</v>
      </c>
      <c r="AY53" s="5">
        <f t="shared" si="152"/>
        <v>1.1468687974975977E-5</v>
      </c>
      <c r="AZ53" s="5">
        <f t="shared" si="153"/>
        <v>5.5049090072341578E-6</v>
      </c>
      <c r="BA53" s="5">
        <f t="shared" si="154"/>
        <v>1.761551291891419E-6</v>
      </c>
      <c r="BB53" s="5">
        <f t="shared" si="155"/>
        <v>4.2276760840458531E-7</v>
      </c>
      <c r="BC53" s="5">
        <f t="shared" si="156"/>
        <v>8.1170478107043304E-8</v>
      </c>
      <c r="BD53" s="5">
        <f t="shared" si="157"/>
        <v>2.3174043898265071E-4</v>
      </c>
      <c r="BE53" s="5">
        <f t="shared" si="158"/>
        <v>1.3571957155430718E-4</v>
      </c>
      <c r="BF53" s="5">
        <f t="shared" si="159"/>
        <v>3.9742312959594654E-5</v>
      </c>
      <c r="BG53" s="5">
        <f t="shared" si="160"/>
        <v>7.7584066483064799E-6</v>
      </c>
      <c r="BH53" s="5">
        <f t="shared" si="161"/>
        <v>1.1359342707673418E-6</v>
      </c>
      <c r="BI53" s="5">
        <f t="shared" si="162"/>
        <v>1.3305274920441476E-7</v>
      </c>
      <c r="BJ53" s="8">
        <f t="shared" si="163"/>
        <v>0.21681084451647117</v>
      </c>
      <c r="BK53" s="8">
        <f t="shared" si="164"/>
        <v>0.35097352892608491</v>
      </c>
      <c r="BL53" s="8">
        <f t="shared" si="165"/>
        <v>0.40072666864918238</v>
      </c>
      <c r="BM53" s="8">
        <f t="shared" si="166"/>
        <v>0.2026269886756781</v>
      </c>
      <c r="BN53" s="8">
        <f t="shared" si="167"/>
        <v>0.7973054550704165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1.2562277580071199</v>
      </c>
      <c r="F54">
        <f>VLOOKUP(B54,home!$B$2:$E$405,3,FALSE)</f>
        <v>0.63</v>
      </c>
      <c r="G54">
        <f>VLOOKUP(C54,away!$B$2:$E$405,4,FALSE)</f>
        <v>1.48</v>
      </c>
      <c r="H54">
        <f>VLOOKUP(A54,away!$A$2:$E$405,3,FALSE)</f>
        <v>1.09964412811388</v>
      </c>
      <c r="I54">
        <f>VLOOKUP(C54,away!$B$2:$E$405,3,FALSE)</f>
        <v>1.19</v>
      </c>
      <c r="J54">
        <f>VLOOKUP(B54,home!$B$2:$E$405,4,FALSE)</f>
        <v>1.17</v>
      </c>
      <c r="K54" s="3">
        <f t="shared" si="112"/>
        <v>1.1713067615658386</v>
      </c>
      <c r="L54" s="3">
        <f t="shared" si="113"/>
        <v>1.5310345195729549</v>
      </c>
      <c r="M54" s="5">
        <f t="shared" si="114"/>
        <v>6.7048349793462178E-2</v>
      </c>
      <c r="N54" s="5">
        <f t="shared" si="115"/>
        <v>7.8534185464913725E-2</v>
      </c>
      <c r="O54" s="5">
        <f t="shared" si="116"/>
        <v>0.10265333801419278</v>
      </c>
      <c r="P54" s="5">
        <f t="shared" si="117"/>
        <v>0.12023854891332753</v>
      </c>
      <c r="Q54" s="5">
        <f t="shared" si="118"/>
        <v>4.5993811224559547E-2</v>
      </c>
      <c r="R54" s="5">
        <f t="shared" si="119"/>
        <v>7.8582902024559906E-2</v>
      </c>
      <c r="S54" s="5">
        <f t="shared" si="120"/>
        <v>5.3906280651639493E-2</v>
      </c>
      <c r="T54" s="5">
        <f t="shared" si="121"/>
        <v>7.0418112671522703E-2</v>
      </c>
      <c r="U54" s="5">
        <f t="shared" si="122"/>
        <v>9.2044684484832828E-2</v>
      </c>
      <c r="V54" s="5">
        <f t="shared" si="123"/>
        <v>1.074119229354451E-2</v>
      </c>
      <c r="W54" s="5">
        <f t="shared" si="124"/>
        <v>1.7957620692503118E-2</v>
      </c>
      <c r="X54" s="5">
        <f t="shared" si="125"/>
        <v>2.7493737169619864E-2</v>
      </c>
      <c r="Y54" s="5">
        <f t="shared" si="126"/>
        <v>2.1046930339377021E-2</v>
      </c>
      <c r="Z54" s="5">
        <f t="shared" si="127"/>
        <v>4.0104378549273532E-2</v>
      </c>
      <c r="AA54" s="5">
        <f t="shared" si="128"/>
        <v>4.6974529763160057E-2</v>
      </c>
      <c r="AB54" s="5">
        <f t="shared" si="129"/>
        <v>2.7510792166482567E-2</v>
      </c>
      <c r="AC54" s="5">
        <f t="shared" si="130"/>
        <v>1.2038937003606383E-3</v>
      </c>
      <c r="AD54" s="5">
        <f t="shared" si="131"/>
        <v>5.2584706346908809E-3</v>
      </c>
      <c r="AE54" s="5">
        <f t="shared" si="132"/>
        <v>8.0509000618724427E-3</v>
      </c>
      <c r="AF54" s="5">
        <f t="shared" si="133"/>
        <v>6.1631029541793754E-3</v>
      </c>
      <c r="AG54" s="5">
        <f t="shared" si="134"/>
        <v>3.1453077901768913E-3</v>
      </c>
      <c r="AH54" s="5">
        <f t="shared" si="135"/>
        <v>1.5350296986239744E-2</v>
      </c>
      <c r="AI54" s="5">
        <f t="shared" si="136"/>
        <v>1.7979906652026322E-2</v>
      </c>
      <c r="AJ54" s="5">
        <f t="shared" si="137"/>
        <v>1.0529993116920522E-2</v>
      </c>
      <c r="AK54" s="5">
        <f t="shared" si="138"/>
        <v>4.1112840456969148E-3</v>
      </c>
      <c r="AL54" s="5">
        <f t="shared" si="139"/>
        <v>8.635823671912312E-5</v>
      </c>
      <c r="AM54" s="5">
        <f t="shared" si="140"/>
        <v>1.2318564419817671E-3</v>
      </c>
      <c r="AN54" s="5">
        <f t="shared" si="141"/>
        <v>1.8860147358324044E-3</v>
      </c>
      <c r="AO54" s="5">
        <f t="shared" si="142"/>
        <v>1.4437768324913394E-3</v>
      </c>
      <c r="AP54" s="5">
        <f t="shared" si="143"/>
        <v>7.368240563679798E-4</v>
      </c>
      <c r="AQ54" s="5">
        <f t="shared" si="144"/>
        <v>2.8202576628778668E-4</v>
      </c>
      <c r="AR54" s="5">
        <f t="shared" si="145"/>
        <v>4.7003669143259449E-3</v>
      </c>
      <c r="AS54" s="5">
        <f t="shared" si="146"/>
        <v>5.5055715485903354E-3</v>
      </c>
      <c r="AT54" s="5">
        <f t="shared" si="147"/>
        <v>3.224356590574184E-3</v>
      </c>
      <c r="AU54" s="5">
        <f t="shared" si="148"/>
        <v>1.2589035587463051E-3</v>
      </c>
      <c r="AV54" s="5">
        <f t="shared" si="149"/>
        <v>3.686405626297111E-4</v>
      </c>
      <c r="AW54" s="5">
        <f t="shared" si="150"/>
        <v>4.3018661996268079E-6</v>
      </c>
      <c r="AX54" s="5">
        <f t="shared" si="151"/>
        <v>2.4048029662861317E-4</v>
      </c>
      <c r="AY54" s="5">
        <f t="shared" si="152"/>
        <v>3.6818363541555043E-4</v>
      </c>
      <c r="AZ54" s="5">
        <f t="shared" si="153"/>
        <v>2.8185092768153564E-4</v>
      </c>
      <c r="BA54" s="5">
        <f t="shared" si="154"/>
        <v>1.4384116655136379E-4</v>
      </c>
      <c r="BB54" s="5">
        <f t="shared" si="155"/>
        <v>5.5056447831445209E-5</v>
      </c>
      <c r="BC54" s="5">
        <f t="shared" si="156"/>
        <v>1.6858664431002022E-5</v>
      </c>
      <c r="BD54" s="5">
        <f t="shared" si="157"/>
        <v>1.1994040000819395E-3</v>
      </c>
      <c r="BE54" s="5">
        <f t="shared" si="158"/>
        <v>1.4048700151450891E-3</v>
      </c>
      <c r="BF54" s="5">
        <f t="shared" si="159"/>
        <v>8.2276687393027282E-4</v>
      </c>
      <c r="BG54" s="5">
        <f t="shared" si="160"/>
        <v>3.2123746754230542E-4</v>
      </c>
      <c r="BH54" s="5">
        <f t="shared" si="161"/>
        <v>9.4066904450147267E-5</v>
      </c>
      <c r="BI54" s="5">
        <f t="shared" si="162"/>
        <v>2.2036240244405035E-5</v>
      </c>
      <c r="BJ54" s="8">
        <f t="shared" si="163"/>
        <v>0.29074894797491635</v>
      </c>
      <c r="BK54" s="8">
        <f t="shared" si="164"/>
        <v>0.25359280722446903</v>
      </c>
      <c r="BL54" s="8">
        <f t="shared" si="165"/>
        <v>0.41465994793037236</v>
      </c>
      <c r="BM54" s="8">
        <f t="shared" si="166"/>
        <v>0.50569106447479961</v>
      </c>
      <c r="BN54" s="8">
        <f t="shared" si="167"/>
        <v>0.49305113543501566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1.2562277580071199</v>
      </c>
      <c r="F55">
        <f>VLOOKUP(B55,home!$B$2:$E$405,3,FALSE)</f>
        <v>1.31</v>
      </c>
      <c r="G55">
        <f>VLOOKUP(C55,away!$B$2:$E$405,4,FALSE)</f>
        <v>0.8</v>
      </c>
      <c r="H55">
        <f>VLOOKUP(A55,away!$A$2:$E$405,3,FALSE)</f>
        <v>1.09964412811388</v>
      </c>
      <c r="I55">
        <f>VLOOKUP(C55,away!$B$2:$E$405,3,FALSE)</f>
        <v>0.74</v>
      </c>
      <c r="J55">
        <f>VLOOKUP(B55,home!$B$2:$E$405,4,FALSE)</f>
        <v>1.36</v>
      </c>
      <c r="K55" s="3">
        <f t="shared" si="112"/>
        <v>1.3165266903914619</v>
      </c>
      <c r="L55" s="3">
        <f t="shared" si="113"/>
        <v>1.1066818505338087</v>
      </c>
      <c r="M55" s="5">
        <f t="shared" si="114"/>
        <v>8.8636766033727513E-2</v>
      </c>
      <c r="N55" s="5">
        <f t="shared" si="115"/>
        <v>0.11669266823338562</v>
      </c>
      <c r="O55" s="5">
        <f t="shared" si="116"/>
        <v>9.8092700259537799E-2</v>
      </c>
      <c r="P55" s="5">
        <f t="shared" si="117"/>
        <v>0.12914165802425098</v>
      </c>
      <c r="Q55" s="5">
        <f t="shared" si="118"/>
        <v>7.6814506151124048E-2</v>
      </c>
      <c r="R55" s="5">
        <f t="shared" si="119"/>
        <v>5.4278705523541769E-2</v>
      </c>
      <c r="S55" s="5">
        <f t="shared" si="120"/>
        <v>4.7039080348741956E-2</v>
      </c>
      <c r="T55" s="5">
        <f t="shared" si="121"/>
        <v>8.5009219815166598E-2</v>
      </c>
      <c r="U55" s="5">
        <f t="shared" si="122"/>
        <v>7.1459364541641202E-2</v>
      </c>
      <c r="V55" s="5">
        <f t="shared" si="123"/>
        <v>7.6149800284166834E-3</v>
      </c>
      <c r="W55" s="5">
        <f t="shared" si="124"/>
        <v>3.3709449185731294E-2</v>
      </c>
      <c r="X55" s="5">
        <f t="shared" si="125"/>
        <v>3.7305635605340497E-2</v>
      </c>
      <c r="Y55" s="5">
        <f t="shared" si="126"/>
        <v>2.0642734923529089E-2</v>
      </c>
      <c r="Z55" s="5">
        <f t="shared" si="127"/>
        <v>2.0023086091124288E-2</v>
      </c>
      <c r="AA55" s="5">
        <f t="shared" si="128"/>
        <v>2.6360927262971168E-2</v>
      </c>
      <c r="AB55" s="5">
        <f t="shared" si="129"/>
        <v>1.7352432162584752E-2</v>
      </c>
      <c r="AC55" s="5">
        <f t="shared" si="130"/>
        <v>6.9342778869908167E-4</v>
      </c>
      <c r="AD55" s="5">
        <f t="shared" si="131"/>
        <v>1.1094847392852498E-2</v>
      </c>
      <c r="AE55" s="5">
        <f t="shared" si="132"/>
        <v>1.2278466244112204E-2</v>
      </c>
      <c r="AF55" s="5">
        <f t="shared" si="133"/>
        <v>6.7941778723755019E-3</v>
      </c>
      <c r="AG55" s="5">
        <f t="shared" si="134"/>
        <v>2.5063311135521248E-3</v>
      </c>
      <c r="AH55" s="5">
        <f t="shared" si="135"/>
        <v>5.5397964921807975E-3</v>
      </c>
      <c r="AI55" s="5">
        <f t="shared" si="136"/>
        <v>7.2932899412930146E-3</v>
      </c>
      <c r="AJ55" s="5">
        <f t="shared" si="137"/>
        <v>4.8009054342379176E-3</v>
      </c>
      <c r="AK55" s="5">
        <f t="shared" si="138"/>
        <v>2.1068400474065422E-3</v>
      </c>
      <c r="AL55" s="5">
        <f t="shared" si="139"/>
        <v>4.0412311215693101E-5</v>
      </c>
      <c r="AM55" s="5">
        <f t="shared" si="140"/>
        <v>2.9213325437020864E-3</v>
      </c>
      <c r="AN55" s="5">
        <f t="shared" si="141"/>
        <v>3.2329857054888634E-3</v>
      </c>
      <c r="AO55" s="5">
        <f t="shared" si="142"/>
        <v>1.788943301649884E-3</v>
      </c>
      <c r="AP55" s="5">
        <f t="shared" si="143"/>
        <v>6.5993036118998491E-4</v>
      </c>
      <c r="AQ55" s="5">
        <f t="shared" si="144"/>
        <v>1.825832383362943E-4</v>
      </c>
      <c r="AR55" s="5">
        <f t="shared" si="145"/>
        <v>1.2261584467094689E-3</v>
      </c>
      <c r="AS55" s="5">
        <f t="shared" si="146"/>
        <v>1.6142703217419524E-3</v>
      </c>
      <c r="AT55" s="5">
        <f t="shared" si="147"/>
        <v>1.0626149820400469E-3</v>
      </c>
      <c r="AU55" s="5">
        <f t="shared" si="148"/>
        <v>4.6632032848852164E-4</v>
      </c>
      <c r="AV55" s="5">
        <f t="shared" si="149"/>
        <v>1.5348078968181324E-4</v>
      </c>
      <c r="AW55" s="5">
        <f t="shared" si="150"/>
        <v>1.6355493162712996E-6</v>
      </c>
      <c r="AX55" s="5">
        <f t="shared" si="151"/>
        <v>6.4100204421549563E-4</v>
      </c>
      <c r="AY55" s="5">
        <f t="shared" si="152"/>
        <v>7.09385328488359E-4</v>
      </c>
      <c r="AZ55" s="5">
        <f t="shared" si="153"/>
        <v>3.9253193403651556E-4</v>
      </c>
      <c r="BA55" s="5">
        <f t="shared" si="154"/>
        <v>1.4480265571771531E-4</v>
      </c>
      <c r="BB55" s="5">
        <f t="shared" si="155"/>
        <v>4.0062617747972788E-5</v>
      </c>
      <c r="BC55" s="5">
        <f t="shared" si="156"/>
        <v>8.8673143893110222E-6</v>
      </c>
      <c r="BD55" s="5">
        <f t="shared" si="157"/>
        <v>2.2616121647534937E-4</v>
      </c>
      <c r="BE55" s="5">
        <f t="shared" si="158"/>
        <v>2.9774727782119862E-4</v>
      </c>
      <c r="BF55" s="5">
        <f t="shared" si="159"/>
        <v>1.9599611912150496E-4</v>
      </c>
      <c r="BG55" s="5">
        <f t="shared" si="160"/>
        <v>8.6011374012201838E-5</v>
      </c>
      <c r="BH55" s="5">
        <f t="shared" si="161"/>
        <v>2.8309067391076575E-5</v>
      </c>
      <c r="BI55" s="5">
        <f t="shared" si="162"/>
        <v>7.4539285600885769E-6</v>
      </c>
      <c r="BJ55" s="8">
        <f t="shared" si="163"/>
        <v>0.4135704635821319</v>
      </c>
      <c r="BK55" s="8">
        <f t="shared" si="164"/>
        <v>0.27387570986354026</v>
      </c>
      <c r="BL55" s="8">
        <f t="shared" si="165"/>
        <v>0.29264948551743819</v>
      </c>
      <c r="BM55" s="8">
        <f t="shared" si="166"/>
        <v>0.43575399104949492</v>
      </c>
      <c r="BN55" s="8">
        <f t="shared" si="167"/>
        <v>0.56365700422556775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1.2562277580071199</v>
      </c>
      <c r="F56">
        <f>VLOOKUP(B56,home!$B$2:$E$405,3,FALSE)</f>
        <v>1.25</v>
      </c>
      <c r="G56">
        <f>VLOOKUP(C56,away!$B$2:$E$405,4,FALSE)</f>
        <v>0.68</v>
      </c>
      <c r="H56">
        <f>VLOOKUP(A56,away!$A$2:$E$405,3,FALSE)</f>
        <v>1.09964412811388</v>
      </c>
      <c r="I56">
        <f>VLOOKUP(C56,away!$B$2:$E$405,3,FALSE)</f>
        <v>0.63</v>
      </c>
      <c r="J56">
        <f>VLOOKUP(B56,home!$B$2:$E$405,4,FALSE)</f>
        <v>0.78</v>
      </c>
      <c r="K56" s="3">
        <f t="shared" si="112"/>
        <v>1.0677935943060521</v>
      </c>
      <c r="L56" s="3">
        <f t="shared" si="113"/>
        <v>0.54036512455516061</v>
      </c>
      <c r="M56" s="5">
        <f t="shared" si="114"/>
        <v>0.20025600241799257</v>
      </c>
      <c r="N56" s="5">
        <f t="shared" si="115"/>
        <v>0.21383207660326975</v>
      </c>
      <c r="O56" s="5">
        <f t="shared" si="116"/>
        <v>0.1082113596895171</v>
      </c>
      <c r="P56" s="5">
        <f t="shared" si="117"/>
        <v>0.11554739670761451</v>
      </c>
      <c r="Q56" s="5">
        <f t="shared" si="118"/>
        <v>0.11416426082706624</v>
      </c>
      <c r="R56" s="5">
        <f t="shared" si="119"/>
        <v>2.923682242845459E-2</v>
      </c>
      <c r="S56" s="5">
        <f t="shared" si="120"/>
        <v>1.6667666293017021E-2</v>
      </c>
      <c r="T56" s="5">
        <f t="shared" si="121"/>
        <v>6.1690385021565493E-2</v>
      </c>
      <c r="U56" s="5">
        <f t="shared" si="122"/>
        <v>3.1218891706967324E-2</v>
      </c>
      <c r="V56" s="5">
        <f t="shared" si="123"/>
        <v>1.0685796769551712E-3</v>
      </c>
      <c r="W56" s="5">
        <f t="shared" si="124"/>
        <v>4.0634622136608893E-2</v>
      </c>
      <c r="X56" s="5">
        <f t="shared" si="125"/>
        <v>2.1957532652100552E-2</v>
      </c>
      <c r="Y56" s="5">
        <f t="shared" si="126"/>
        <v>5.9325424332381579E-3</v>
      </c>
      <c r="Z56" s="5">
        <f t="shared" si="127"/>
        <v>5.2661863977163268E-3</v>
      </c>
      <c r="AA56" s="5">
        <f t="shared" si="128"/>
        <v>5.6232001019031579E-3</v>
      </c>
      <c r="AB56" s="5">
        <f t="shared" si="129"/>
        <v>3.0022085241566653E-3</v>
      </c>
      <c r="AC56" s="5">
        <f t="shared" si="130"/>
        <v>3.8535548983543239E-5</v>
      </c>
      <c r="AD56" s="5">
        <f t="shared" si="131"/>
        <v>1.0847347306129471E-2</v>
      </c>
      <c r="AE56" s="5">
        <f t="shared" si="132"/>
        <v>5.8615281781697372E-3</v>
      </c>
      <c r="AF56" s="5">
        <f t="shared" si="133"/>
        <v>1.5836827020401364E-3</v>
      </c>
      <c r="AG56" s="5">
        <f t="shared" si="134"/>
        <v>2.8525563351459061E-4</v>
      </c>
      <c r="AH56" s="5">
        <f t="shared" si="135"/>
        <v>7.1141586718316877E-4</v>
      </c>
      <c r="AI56" s="5">
        <f t="shared" si="136"/>
        <v>7.5964530586587265E-4</v>
      </c>
      <c r="AJ56" s="5">
        <f t="shared" si="137"/>
        <v>4.0557219577412026E-4</v>
      </c>
      <c r="AK56" s="5">
        <f t="shared" si="138"/>
        <v>1.4435579755874857E-4</v>
      </c>
      <c r="AL56" s="5">
        <f t="shared" si="139"/>
        <v>8.8939803291451709E-7</v>
      </c>
      <c r="AM56" s="5">
        <f t="shared" si="140"/>
        <v>2.3165455937396127E-3</v>
      </c>
      <c r="AN56" s="5">
        <f t="shared" si="141"/>
        <v>1.2517804482988144E-3</v>
      </c>
      <c r="AO56" s="5">
        <f t="shared" si="142"/>
        <v>3.3820924893035171E-4</v>
      </c>
      <c r="AP56" s="5">
        <f t="shared" si="143"/>
        <v>6.0918827641318952E-5</v>
      </c>
      <c r="AQ56" s="5">
        <f t="shared" si="144"/>
        <v>8.2296024715389172E-6</v>
      </c>
      <c r="AR56" s="5">
        <f t="shared" si="145"/>
        <v>7.6884864736190129E-5</v>
      </c>
      <c r="AS56" s="5">
        <f t="shared" si="146"/>
        <v>8.209716606439109E-5</v>
      </c>
      <c r="AT56" s="5">
        <f t="shared" si="147"/>
        <v>4.3831414017118502E-5</v>
      </c>
      <c r="AU56" s="5">
        <f t="shared" si="148"/>
        <v>1.5600967705618545E-5</v>
      </c>
      <c r="AV56" s="5">
        <f t="shared" si="149"/>
        <v>4.1646533452587675E-6</v>
      </c>
      <c r="AW56" s="5">
        <f t="shared" si="150"/>
        <v>1.4255034957931227E-8</v>
      </c>
      <c r="AX56" s="5">
        <f t="shared" si="151"/>
        <v>4.1226542431884458E-4</v>
      </c>
      <c r="AY56" s="5">
        <f t="shared" si="152"/>
        <v>2.2277385736183859E-4</v>
      </c>
      <c r="AZ56" s="5">
        <f t="shared" si="153"/>
        <v>6.0189611590481732E-5</v>
      </c>
      <c r="BA56" s="5">
        <f t="shared" si="154"/>
        <v>1.0841455654672468E-5</v>
      </c>
      <c r="BB56" s="5">
        <f t="shared" si="155"/>
        <v>1.4645861337990842E-6</v>
      </c>
      <c r="BC56" s="5">
        <f t="shared" si="156"/>
        <v>1.5828225372242069E-7</v>
      </c>
      <c r="BD56" s="5">
        <f t="shared" si="157"/>
        <v>6.9243165849296737E-6</v>
      </c>
      <c r="BE56" s="5">
        <f t="shared" si="158"/>
        <v>7.3937408943350637E-6</v>
      </c>
      <c r="BF56" s="5">
        <f t="shared" si="159"/>
        <v>3.9474945824648406E-6</v>
      </c>
      <c r="BG56" s="5">
        <f t="shared" si="160"/>
        <v>1.4050364762379335E-6</v>
      </c>
      <c r="BH56" s="5">
        <f t="shared" si="161"/>
        <v>3.7507223727330328E-7</v>
      </c>
      <c r="BI56" s="5">
        <f t="shared" si="162"/>
        <v>8.0099946472494617E-8</v>
      </c>
      <c r="BJ56" s="8">
        <f t="shared" si="163"/>
        <v>0.48147261043209805</v>
      </c>
      <c r="BK56" s="8">
        <f t="shared" si="164"/>
        <v>0.33380184389995754</v>
      </c>
      <c r="BL56" s="8">
        <f t="shared" si="165"/>
        <v>0.17955617644397104</v>
      </c>
      <c r="BM56" s="8">
        <f t="shared" si="166"/>
        <v>0.21862613889750127</v>
      </c>
      <c r="BN56" s="8">
        <f t="shared" si="167"/>
        <v>0.78124791867391474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1.2562277580071199</v>
      </c>
      <c r="F57">
        <f>VLOOKUP(B57,home!$B$2:$E$405,3,FALSE)</f>
        <v>1.19</v>
      </c>
      <c r="G57">
        <f>VLOOKUP(C57,away!$B$2:$E$405,4,FALSE)</f>
        <v>1.25</v>
      </c>
      <c r="H57">
        <f>VLOOKUP(A57,away!$A$2:$E$405,3,FALSE)</f>
        <v>1.09964412811388</v>
      </c>
      <c r="I57">
        <f>VLOOKUP(C57,away!$B$2:$E$405,3,FALSE)</f>
        <v>0.51</v>
      </c>
      <c r="J57">
        <f>VLOOKUP(B57,home!$B$2:$E$405,4,FALSE)</f>
        <v>0.78</v>
      </c>
      <c r="K57" s="3">
        <f t="shared" si="112"/>
        <v>1.8686387900355907</v>
      </c>
      <c r="L57" s="3">
        <f t="shared" si="113"/>
        <v>0.43743843416370154</v>
      </c>
      <c r="M57" s="5">
        <f t="shared" si="114"/>
        <v>9.9651395919337776E-2</v>
      </c>
      <c r="N57" s="5">
        <f t="shared" si="115"/>
        <v>0.18621246389606891</v>
      </c>
      <c r="O57" s="5">
        <f t="shared" si="116"/>
        <v>4.3591350593182199E-2</v>
      </c>
      <c r="P57" s="5">
        <f t="shared" si="117"/>
        <v>8.1456488628461193E-2</v>
      </c>
      <c r="Q57" s="5">
        <f t="shared" si="118"/>
        <v>0.17398191661214824</v>
      </c>
      <c r="R57" s="5">
        <f t="shared" si="119"/>
        <v>9.5342660732812799E-3</v>
      </c>
      <c r="S57" s="5">
        <f t="shared" si="120"/>
        <v>1.6645927230787162E-2</v>
      </c>
      <c r="T57" s="5">
        <f t="shared" si="121"/>
        <v>7.6106377175617829E-2</v>
      </c>
      <c r="U57" s="5">
        <f t="shared" si="122"/>
        <v>1.781609941905371E-2</v>
      </c>
      <c r="V57" s="5">
        <f t="shared" si="123"/>
        <v>1.5118467842329824E-3</v>
      </c>
      <c r="W57" s="5">
        <f t="shared" si="124"/>
        <v>0.10836978604873257</v>
      </c>
      <c r="X57" s="5">
        <f t="shared" si="125"/>
        <v>4.740510951981293E-2</v>
      </c>
      <c r="Y57" s="5">
        <f t="shared" si="126"/>
        <v>1.0368408439852872E-2</v>
      </c>
      <c r="Z57" s="5">
        <f t="shared" si="127"/>
        <v>1.3902181406654217E-3</v>
      </c>
      <c r="AA57" s="5">
        <f t="shared" si="128"/>
        <v>2.5978155442585621E-3</v>
      </c>
      <c r="AB57" s="5">
        <f t="shared" si="129"/>
        <v>2.4271894476794852E-3</v>
      </c>
      <c r="AC57" s="5">
        <f t="shared" si="130"/>
        <v>7.7237835739609508E-5</v>
      </c>
      <c r="AD57" s="5">
        <f t="shared" si="131"/>
        <v>5.0625996469629904E-2</v>
      </c>
      <c r="AE57" s="5">
        <f t="shared" si="132"/>
        <v>2.214575662365199E-2</v>
      </c>
      <c r="AF57" s="5">
        <f t="shared" si="133"/>
        <v>4.8437025504103727E-3</v>
      </c>
      <c r="AG57" s="5">
        <f t="shared" si="134"/>
        <v>7.0627388640208031E-4</v>
      </c>
      <c r="AH57" s="5">
        <f t="shared" si="135"/>
        <v>1.5203371164966366E-4</v>
      </c>
      <c r="AI57" s="5">
        <f t="shared" si="136"/>
        <v>2.8409609098164736E-4</v>
      </c>
      <c r="AJ57" s="5">
        <f t="shared" si="137"/>
        <v>2.6543648785289342E-4</v>
      </c>
      <c r="AK57" s="5">
        <f t="shared" si="138"/>
        <v>1.6533497249757585E-4</v>
      </c>
      <c r="AL57" s="5">
        <f t="shared" si="139"/>
        <v>2.5254128476847771E-6</v>
      </c>
      <c r="AM57" s="5">
        <f t="shared" si="140"/>
        <v>1.8920340157471051E-2</v>
      </c>
      <c r="AN57" s="5">
        <f t="shared" si="141"/>
        <v>8.2764839723287395E-3</v>
      </c>
      <c r="AO57" s="5">
        <f t="shared" si="142"/>
        <v>1.8102260946182276E-3</v>
      </c>
      <c r="AP57" s="5">
        <f t="shared" si="143"/>
        <v>2.6395415610402332E-4</v>
      </c>
      <c r="AQ57" s="5">
        <f t="shared" si="144"/>
        <v>2.8865923184286303E-5</v>
      </c>
      <c r="AR57" s="5">
        <f t="shared" si="145"/>
        <v>1.3301077752824914E-5</v>
      </c>
      <c r="AS57" s="5">
        <f t="shared" si="146"/>
        <v>2.4854909838208056E-5</v>
      </c>
      <c r="AT57" s="5">
        <f t="shared" si="147"/>
        <v>2.3222424323256411E-5</v>
      </c>
      <c r="AU57" s="5">
        <f t="shared" si="148"/>
        <v>1.4464774296367644E-5</v>
      </c>
      <c r="AV57" s="5">
        <f t="shared" si="149"/>
        <v>6.7573595848255918E-6</v>
      </c>
      <c r="AW57" s="5">
        <f t="shared" si="150"/>
        <v>5.7341913726069105E-8</v>
      </c>
      <c r="AX57" s="5">
        <f t="shared" si="151"/>
        <v>5.8925469231530811E-3</v>
      </c>
      <c r="AY57" s="5">
        <f t="shared" si="152"/>
        <v>2.5776264993002218E-3</v>
      </c>
      <c r="AZ57" s="5">
        <f t="shared" si="153"/>
        <v>5.637764498563761E-4</v>
      </c>
      <c r="BA57" s="5">
        <f t="shared" si="154"/>
        <v>8.2205829147847904E-5</v>
      </c>
      <c r="BB57" s="5">
        <f t="shared" si="155"/>
        <v>8.98999729539084E-6</v>
      </c>
      <c r="BC57" s="5">
        <f t="shared" si="156"/>
        <v>7.8651406800633602E-7</v>
      </c>
      <c r="BD57" s="5">
        <f t="shared" si="157"/>
        <v>9.6973377081422917E-7</v>
      </c>
      <c r="BE57" s="5">
        <f t="shared" si="158"/>
        <v>1.8120821401509516E-6</v>
      </c>
      <c r="BF57" s="5">
        <f t="shared" si="159"/>
        <v>1.6930634889083897E-6</v>
      </c>
      <c r="BG57" s="5">
        <f t="shared" si="160"/>
        <v>1.0545747031224029E-6</v>
      </c>
      <c r="BH57" s="5">
        <f t="shared" si="161"/>
        <v>4.9265479931119768E-7</v>
      </c>
      <c r="BI57" s="5">
        <f t="shared" si="162"/>
        <v>1.8411877361802052E-7</v>
      </c>
      <c r="BJ57" s="8">
        <f t="shared" si="163"/>
        <v>0.71919159373885511</v>
      </c>
      <c r="BK57" s="8">
        <f t="shared" si="164"/>
        <v>0.20192304831070662</v>
      </c>
      <c r="BL57" s="8">
        <f t="shared" si="165"/>
        <v>7.6922429113908425E-2</v>
      </c>
      <c r="BM57" s="8">
        <f t="shared" si="166"/>
        <v>0.40242183842426937</v>
      </c>
      <c r="BN57" s="8">
        <f t="shared" si="167"/>
        <v>0.59442788172247951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1.2562277580071199</v>
      </c>
      <c r="F58">
        <f>VLOOKUP(B58,home!$B$2:$E$405,3,FALSE)</f>
        <v>1.59</v>
      </c>
      <c r="G58">
        <f>VLOOKUP(C58,away!$B$2:$E$405,4,FALSE)</f>
        <v>1.1399999999999999</v>
      </c>
      <c r="H58">
        <f>VLOOKUP(A58,away!$A$2:$E$405,3,FALSE)</f>
        <v>1.09964412811388</v>
      </c>
      <c r="I58">
        <f>VLOOKUP(C58,away!$B$2:$E$405,3,FALSE)</f>
        <v>0.56999999999999995</v>
      </c>
      <c r="J58">
        <f>VLOOKUP(B58,home!$B$2:$E$405,4,FALSE)</f>
        <v>1.27</v>
      </c>
      <c r="K58" s="3">
        <f t="shared" si="112"/>
        <v>2.2770384341637055</v>
      </c>
      <c r="L58" s="3">
        <f t="shared" si="113"/>
        <v>0.7960323843416377</v>
      </c>
      <c r="M58" s="5">
        <f t="shared" si="114"/>
        <v>4.6278822566221102E-2</v>
      </c>
      <c r="N58" s="5">
        <f t="shared" si="115"/>
        <v>0.10537865767112807</v>
      </c>
      <c r="O58" s="5">
        <f t="shared" si="116"/>
        <v>3.6839441471912572E-2</v>
      </c>
      <c r="P58" s="5">
        <f t="shared" si="117"/>
        <v>8.3884824124669286E-2</v>
      </c>
      <c r="Q58" s="5">
        <f t="shared" si="118"/>
        <v>0.11997562682886931</v>
      </c>
      <c r="R58" s="5">
        <f t="shared" si="119"/>
        <v>1.4662694216350386E-2</v>
      </c>
      <c r="S58" s="5">
        <f t="shared" si="120"/>
        <v>3.8012331171335567E-2</v>
      </c>
      <c r="T58" s="5">
        <f t="shared" si="121"/>
        <v>9.5504484287467398E-2</v>
      </c>
      <c r="U58" s="5">
        <f t="shared" si="122"/>
        <v>3.3387518279019708E-2</v>
      </c>
      <c r="V58" s="5">
        <f t="shared" si="123"/>
        <v>7.6556680141535768E-3</v>
      </c>
      <c r="W58" s="5">
        <f t="shared" si="124"/>
        <v>9.1063037817405879E-2</v>
      </c>
      <c r="X58" s="5">
        <f t="shared" si="125"/>
        <v>7.2489127119182331E-2</v>
      </c>
      <c r="Y58" s="5">
        <f t="shared" si="126"/>
        <v>2.8851846349763382E-2</v>
      </c>
      <c r="Z58" s="5">
        <f t="shared" si="127"/>
        <v>3.8906598126379139E-3</v>
      </c>
      <c r="AA58" s="5">
        <f t="shared" si="128"/>
        <v>8.8591819276326918E-3</v>
      </c>
      <c r="AB58" s="5">
        <f t="shared" si="129"/>
        <v>1.0086348872234072E-2</v>
      </c>
      <c r="AC58" s="5">
        <f t="shared" si="130"/>
        <v>8.6728973604125674E-4</v>
      </c>
      <c r="AD58" s="5">
        <f t="shared" si="131"/>
        <v>5.1838509260484049E-2</v>
      </c>
      <c r="AE58" s="5">
        <f t="shared" si="132"/>
        <v>4.1265132127339184E-2</v>
      </c>
      <c r="AF58" s="5">
        <f t="shared" si="133"/>
        <v>1.642419075874926E-2</v>
      </c>
      <c r="AG58" s="5">
        <f t="shared" si="134"/>
        <v>4.3580625768563563E-3</v>
      </c>
      <c r="AH58" s="5">
        <f t="shared" si="135"/>
        <v>7.7427280182908696E-4</v>
      </c>
      <c r="AI58" s="5">
        <f t="shared" si="136"/>
        <v>1.7630489282924493E-3</v>
      </c>
      <c r="AJ58" s="5">
        <f t="shared" si="137"/>
        <v>2.007265085516519E-3</v>
      </c>
      <c r="AK58" s="5">
        <f t="shared" si="138"/>
        <v>1.5235399157586703E-3</v>
      </c>
      <c r="AL58" s="5">
        <f t="shared" si="139"/>
        <v>6.2881847842043991E-5</v>
      </c>
      <c r="AM58" s="5">
        <f t="shared" si="140"/>
        <v>2.360765559117467E-2</v>
      </c>
      <c r="AN58" s="5">
        <f t="shared" si="141"/>
        <v>1.8792458368958969E-2</v>
      </c>
      <c r="AO58" s="5">
        <f t="shared" si="142"/>
        <v>7.4797027215416836E-3</v>
      </c>
      <c r="AP58" s="5">
        <f t="shared" si="143"/>
        <v>1.9846951971984883E-3</v>
      </c>
      <c r="AQ58" s="5">
        <f t="shared" si="144"/>
        <v>3.9497041250432732E-4</v>
      </c>
      <c r="AR58" s="5">
        <f t="shared" si="145"/>
        <v>1.2326924491417769E-4</v>
      </c>
      <c r="AS58" s="5">
        <f t="shared" si="146"/>
        <v>2.8068880841992152E-4</v>
      </c>
      <c r="AT58" s="5">
        <f t="shared" si="147"/>
        <v>3.1956960240588723E-4</v>
      </c>
      <c r="AU58" s="5">
        <f t="shared" si="148"/>
        <v>2.4255742235620648E-4</v>
      </c>
      <c r="AV58" s="5">
        <f t="shared" si="149"/>
        <v>1.3807814329919025E-4</v>
      </c>
      <c r="AW58" s="5">
        <f t="shared" si="150"/>
        <v>3.1660946353523396E-6</v>
      </c>
      <c r="AX58" s="5">
        <f t="shared" si="151"/>
        <v>8.9592565202674061E-3</v>
      </c>
      <c r="AY58" s="5">
        <f t="shared" si="152"/>
        <v>7.1318583297568273E-3</v>
      </c>
      <c r="AZ58" s="5">
        <f t="shared" si="153"/>
        <v>2.8385950955115476E-3</v>
      </c>
      <c r="BA58" s="5">
        <f t="shared" si="154"/>
        <v>7.532045406868456E-4</v>
      </c>
      <c r="BB58" s="5">
        <f t="shared" si="155"/>
        <v>1.4989380160497444E-4</v>
      </c>
      <c r="BC58" s="5">
        <f t="shared" si="156"/>
        <v>2.3864064057928043E-5</v>
      </c>
      <c r="BD58" s="5">
        <f t="shared" si="157"/>
        <v>1.6354385157504363E-5</v>
      </c>
      <c r="BE58" s="5">
        <f t="shared" si="158"/>
        <v>3.723956357075388E-5</v>
      </c>
      <c r="BF58" s="5">
        <f t="shared" si="159"/>
        <v>4.2397958761044597E-5</v>
      </c>
      <c r="BG58" s="5">
        <f t="shared" si="160"/>
        <v>3.2180593876328784E-5</v>
      </c>
      <c r="BH58" s="5">
        <f t="shared" si="161"/>
        <v>1.8319112272653456E-5</v>
      </c>
      <c r="BI58" s="5">
        <f t="shared" si="162"/>
        <v>8.3426645449183894E-6</v>
      </c>
      <c r="BJ58" s="8">
        <f t="shared" si="163"/>
        <v>0.69926482944050883</v>
      </c>
      <c r="BK58" s="8">
        <f t="shared" si="164"/>
        <v>0.18389367579001964</v>
      </c>
      <c r="BL58" s="8">
        <f t="shared" si="165"/>
        <v>0.11116230899812471</v>
      </c>
      <c r="BM58" s="8">
        <f t="shared" si="166"/>
        <v>0.584062714927019</v>
      </c>
      <c r="BN58" s="8">
        <f t="shared" si="167"/>
        <v>0.40702006687915071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1.2562277580071199</v>
      </c>
      <c r="F59">
        <f>VLOOKUP(B59,home!$B$2:$E$405,3,FALSE)</f>
        <v>0.68</v>
      </c>
      <c r="G59">
        <f>VLOOKUP(C59,away!$B$2:$E$405,4,FALSE)</f>
        <v>0.74</v>
      </c>
      <c r="H59">
        <f>VLOOKUP(A59,away!$A$2:$E$405,3,FALSE)</f>
        <v>1.09964412811388</v>
      </c>
      <c r="I59">
        <f>VLOOKUP(C59,away!$B$2:$E$405,3,FALSE)</f>
        <v>1.43</v>
      </c>
      <c r="J59">
        <f>VLOOKUP(B59,home!$B$2:$E$405,4,FALSE)</f>
        <v>0.91</v>
      </c>
      <c r="K59" s="3">
        <f t="shared" si="112"/>
        <v>0.63213380782918283</v>
      </c>
      <c r="L59" s="3">
        <f t="shared" si="113"/>
        <v>1.430966903914592</v>
      </c>
      <c r="M59" s="5">
        <f t="shared" si="114"/>
        <v>0.12705938393837435</v>
      </c>
      <c r="N59" s="5">
        <f t="shared" si="115"/>
        <v>8.0318532189394679E-2</v>
      </c>
      <c r="O59" s="5">
        <f t="shared" si="116"/>
        <v>0.18181777324759099</v>
      </c>
      <c r="P59" s="5">
        <f t="shared" si="117"/>
        <v>0.11493316133402261</v>
      </c>
      <c r="Q59" s="5">
        <f t="shared" si="118"/>
        <v>2.5386029796066426E-2</v>
      </c>
      <c r="R59" s="5">
        <f t="shared" si="119"/>
        <v>0.13008760803037533</v>
      </c>
      <c r="S59" s="5">
        <f t="shared" si="120"/>
        <v>2.599105859949576E-2</v>
      </c>
      <c r="T59" s="5">
        <f t="shared" si="121"/>
        <v>3.6326568459960754E-2</v>
      </c>
      <c r="U59" s="5">
        <f t="shared" si="122"/>
        <v>8.2232775015631324E-2</v>
      </c>
      <c r="V59" s="5">
        <f t="shared" si="123"/>
        <v>2.6122820497738765E-3</v>
      </c>
      <c r="W59" s="5">
        <f t="shared" si="124"/>
        <v>5.3491225602175212E-3</v>
      </c>
      <c r="X59" s="5">
        <f t="shared" si="125"/>
        <v>7.6544173486541621E-3</v>
      </c>
      <c r="Y59" s="5">
        <f t="shared" si="126"/>
        <v>5.4766089473368938E-3</v>
      </c>
      <c r="Z59" s="5">
        <f t="shared" si="127"/>
        <v>6.2050353900293745E-2</v>
      </c>
      <c r="AA59" s="5">
        <f t="shared" si="128"/>
        <v>3.9224126488141067E-2</v>
      </c>
      <c r="AB59" s="5">
        <f t="shared" si="129"/>
        <v>1.2397448217861061E-2</v>
      </c>
      <c r="AC59" s="5">
        <f t="shared" si="130"/>
        <v>1.4768578329791643E-4</v>
      </c>
      <c r="AD59" s="5">
        <f t="shared" si="131"/>
        <v>8.4534030313382206E-4</v>
      </c>
      <c r="AE59" s="5">
        <f t="shared" si="132"/>
        <v>1.2096539963296282E-3</v>
      </c>
      <c r="AF59" s="5">
        <f t="shared" si="133"/>
        <v>8.654874169678607E-4</v>
      </c>
      <c r="AG59" s="5">
        <f t="shared" si="134"/>
        <v>4.1282794981184582E-4</v>
      </c>
      <c r="AH59" s="5">
        <f t="shared" si="135"/>
        <v>2.2198000701877021E-2</v>
      </c>
      <c r="AI59" s="5">
        <f t="shared" si="136"/>
        <v>1.4032106709872391E-2</v>
      </c>
      <c r="AJ59" s="5">
        <f t="shared" si="137"/>
        <v>4.4350845231885304E-3</v>
      </c>
      <c r="AK59" s="5">
        <f t="shared" si="138"/>
        <v>9.3452228922914716E-4</v>
      </c>
      <c r="AL59" s="5">
        <f t="shared" si="139"/>
        <v>5.3436411959162554E-6</v>
      </c>
      <c r="AM59" s="5">
        <f t="shared" si="140"/>
        <v>1.0687363694629176E-4</v>
      </c>
      <c r="AN59" s="5">
        <f t="shared" si="141"/>
        <v>1.5293263737112728E-4</v>
      </c>
      <c r="AO59" s="5">
        <f t="shared" si="142"/>
        <v>1.0942077130322754E-4</v>
      </c>
      <c r="AP59" s="5">
        <f t="shared" si="143"/>
        <v>5.2192500778575391E-5</v>
      </c>
      <c r="AQ59" s="5">
        <f t="shared" si="144"/>
        <v>1.8671435311669494E-5</v>
      </c>
      <c r="AR59" s="5">
        <f t="shared" si="145"/>
        <v>6.3529208674917795E-3</v>
      </c>
      <c r="AS59" s="5">
        <f t="shared" si="146"/>
        <v>4.0158960588050534E-3</v>
      </c>
      <c r="AT59" s="5">
        <f t="shared" si="147"/>
        <v>1.2692918337493231E-3</v>
      </c>
      <c r="AU59" s="5">
        <f t="shared" si="148"/>
        <v>2.6745409337148191E-4</v>
      </c>
      <c r="AV59" s="5">
        <f t="shared" si="149"/>
        <v>4.226669361560416E-5</v>
      </c>
      <c r="AW59" s="5">
        <f t="shared" si="150"/>
        <v>1.3426827078904599E-7</v>
      </c>
      <c r="AX59" s="5">
        <f t="shared" si="151"/>
        <v>1.1259739846568838E-5</v>
      </c>
      <c r="AY59" s="5">
        <f t="shared" si="152"/>
        <v>1.6112315067128373E-5</v>
      </c>
      <c r="AZ59" s="5">
        <f t="shared" si="153"/>
        <v>1.1528094803252563E-5</v>
      </c>
      <c r="BA59" s="5">
        <f t="shared" si="154"/>
        <v>5.4987740428814067E-6</v>
      </c>
      <c r="BB59" s="5">
        <f t="shared" si="155"/>
        <v>1.9671409168669831E-6</v>
      </c>
      <c r="BC59" s="5">
        <f t="shared" si="156"/>
        <v>5.6298270947457161E-7</v>
      </c>
      <c r="BD59" s="5">
        <f t="shared" si="157"/>
        <v>1.5151365840948526E-3</v>
      </c>
      <c r="BE59" s="5">
        <f t="shared" si="158"/>
        <v>9.5776905828517977E-4</v>
      </c>
      <c r="BF59" s="5">
        <f t="shared" si="159"/>
        <v>3.0271910091739061E-4</v>
      </c>
      <c r="BG59" s="5">
        <f t="shared" si="160"/>
        <v>6.3786325988512269E-5</v>
      </c>
      <c r="BH59" s="5">
        <f t="shared" si="161"/>
        <v>1.0080373283637955E-5</v>
      </c>
      <c r="BI59" s="5">
        <f t="shared" si="162"/>
        <v>1.2744289496251253E-6</v>
      </c>
      <c r="BJ59" s="8">
        <f t="shared" si="163"/>
        <v>0.16433160899697061</v>
      </c>
      <c r="BK59" s="8">
        <f t="shared" si="164"/>
        <v>0.27076502766122756</v>
      </c>
      <c r="BL59" s="8">
        <f t="shared" si="165"/>
        <v>0.50215804064231906</v>
      </c>
      <c r="BM59" s="8">
        <f t="shared" si="166"/>
        <v>0.33968656461819047</v>
      </c>
      <c r="BN59" s="8">
        <f t="shared" si="167"/>
        <v>0.65960248853582437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1.2562277580071199</v>
      </c>
      <c r="F60">
        <f>VLOOKUP(B60,home!$B$2:$E$405,3,FALSE)</f>
        <v>1.08</v>
      </c>
      <c r="G60">
        <f>VLOOKUP(C60,away!$B$2:$E$405,4,FALSE)</f>
        <v>0.9</v>
      </c>
      <c r="H60">
        <f>VLOOKUP(A60,away!$A$2:$E$405,3,FALSE)</f>
        <v>1.09964412811388</v>
      </c>
      <c r="I60">
        <f>VLOOKUP(C60,away!$B$2:$E$405,3,FALSE)</f>
        <v>0.69</v>
      </c>
      <c r="J60">
        <f>VLOOKUP(B60,home!$B$2:$E$405,4,FALSE)</f>
        <v>0.57999999999999996</v>
      </c>
      <c r="K60" s="3">
        <f t="shared" si="112"/>
        <v>1.2210533807829207</v>
      </c>
      <c r="L60" s="3">
        <f t="shared" si="113"/>
        <v>0.44007758007117476</v>
      </c>
      <c r="M60" s="5">
        <f t="shared" si="114"/>
        <v>0.18992406191312503</v>
      </c>
      <c r="N60" s="5">
        <f t="shared" si="115"/>
        <v>0.23190741789104602</v>
      </c>
      <c r="O60" s="5">
        <f t="shared" si="116"/>
        <v>8.3581321564016028E-2</v>
      </c>
      <c r="P60" s="5">
        <f t="shared" si="117"/>
        <v>0.1020572552660462</v>
      </c>
      <c r="Q60" s="5">
        <f t="shared" si="118"/>
        <v>0.1415856683222497</v>
      </c>
      <c r="R60" s="5">
        <f t="shared" si="119"/>
        <v>1.8391132866521435E-2</v>
      </c>
      <c r="S60" s="5">
        <f t="shared" si="120"/>
        <v>1.3710326179211633E-2</v>
      </c>
      <c r="T60" s="5">
        <f t="shared" si="121"/>
        <v>6.2308678288015638E-2</v>
      </c>
      <c r="U60" s="5">
        <f t="shared" si="122"/>
        <v>2.2456554963093883E-2</v>
      </c>
      <c r="V60" s="5">
        <f t="shared" si="123"/>
        <v>8.1859515883341537E-4</v>
      </c>
      <c r="W60" s="5">
        <f t="shared" si="124"/>
        <v>5.7627886325097431E-2</v>
      </c>
      <c r="X60" s="5">
        <f t="shared" si="125"/>
        <v>2.5360740758565623E-2</v>
      </c>
      <c r="Y60" s="5">
        <f t="shared" si="126"/>
        <v>5.5803467109209835E-3</v>
      </c>
      <c r="Z60" s="5">
        <f t="shared" si="127"/>
        <v>2.6978417488887334E-3</v>
      </c>
      <c r="AA60" s="5">
        <f t="shared" si="128"/>
        <v>3.2942087882978951E-3</v>
      </c>
      <c r="AB60" s="5">
        <f t="shared" si="129"/>
        <v>2.0112023889779771E-3</v>
      </c>
      <c r="AC60" s="5">
        <f t="shared" si="130"/>
        <v>2.7492427184800964E-5</v>
      </c>
      <c r="AD60" s="5">
        <f t="shared" si="131"/>
        <v>1.7591681356158521E-2</v>
      </c>
      <c r="AE60" s="5">
        <f t="shared" si="132"/>
        <v>7.7417045606014432E-3</v>
      </c>
      <c r="AF60" s="5">
        <f t="shared" si="133"/>
        <v>1.7034753043277302E-3</v>
      </c>
      <c r="AG60" s="5">
        <f t="shared" si="134"/>
        <v>2.4988709654651852E-4</v>
      </c>
      <c r="AH60" s="5">
        <f t="shared" si="135"/>
        <v>2.9681491706648488E-4</v>
      </c>
      <c r="AI60" s="5">
        <f t="shared" si="136"/>
        <v>3.6242685795083359E-4</v>
      </c>
      <c r="AJ60" s="5">
        <f t="shared" si="137"/>
        <v>2.212712700936984E-4</v>
      </c>
      <c r="AK60" s="5">
        <f t="shared" si="138"/>
        <v>9.0061344139347082E-5</v>
      </c>
      <c r="AL60" s="5">
        <f t="shared" si="139"/>
        <v>5.9093126606903525E-7</v>
      </c>
      <c r="AM60" s="5">
        <f t="shared" si="140"/>
        <v>4.2960763987186451E-3</v>
      </c>
      <c r="AN60" s="5">
        <f t="shared" si="141"/>
        <v>1.8906069053489889E-3</v>
      </c>
      <c r="AO60" s="5">
        <f t="shared" si="142"/>
        <v>4.1600685588591776E-4</v>
      </c>
      <c r="AP60" s="5">
        <f t="shared" si="143"/>
        <v>6.102509681043088E-5</v>
      </c>
      <c r="AQ60" s="5">
        <f t="shared" si="144"/>
        <v>6.7139442319858958E-6</v>
      </c>
      <c r="AR60" s="5">
        <f t="shared" si="145"/>
        <v>2.6124318086329028E-5</v>
      </c>
      <c r="AS60" s="5">
        <f t="shared" si="146"/>
        <v>3.1899186919960461E-5</v>
      </c>
      <c r="AT60" s="5">
        <f t="shared" si="147"/>
        <v>1.9475305016422024E-5</v>
      </c>
      <c r="AU60" s="5">
        <f t="shared" si="148"/>
        <v>7.9267956773602299E-6</v>
      </c>
      <c r="AV60" s="5">
        <f t="shared" si="149"/>
        <v>2.4197601651540384E-6</v>
      </c>
      <c r="AW60" s="5">
        <f t="shared" si="150"/>
        <v>8.8206047632345314E-9</v>
      </c>
      <c r="AX60" s="5">
        <f t="shared" si="151"/>
        <v>8.7428976845951986E-4</v>
      </c>
      <c r="AY60" s="5">
        <f t="shared" si="152"/>
        <v>3.8475532558465318E-4</v>
      </c>
      <c r="AZ60" s="5">
        <f t="shared" si="153"/>
        <v>8.4661096301395563E-5</v>
      </c>
      <c r="BA60" s="5">
        <f t="shared" si="154"/>
        <v>1.2419150128830282E-5</v>
      </c>
      <c r="BB60" s="5">
        <f t="shared" si="155"/>
        <v>1.3663473838090619E-6</v>
      </c>
      <c r="BC60" s="5">
        <f t="shared" si="156"/>
        <v>1.2025977004065457E-7</v>
      </c>
      <c r="BD60" s="5">
        <f t="shared" si="157"/>
        <v>1.9161211140735495E-6</v>
      </c>
      <c r="BE60" s="5">
        <f t="shared" si="158"/>
        <v>2.3396861643290435E-6</v>
      </c>
      <c r="BF60" s="5">
        <f t="shared" si="159"/>
        <v>1.4284408504625017E-6</v>
      </c>
      <c r="BG60" s="5">
        <f t="shared" si="160"/>
        <v>5.8140084323522279E-7</v>
      </c>
      <c r="BH60" s="5">
        <f t="shared" si="161"/>
        <v>1.7748036630560248E-7</v>
      </c>
      <c r="BI60" s="5">
        <f t="shared" si="162"/>
        <v>4.3342600260009394E-8</v>
      </c>
      <c r="BJ60" s="8">
        <f t="shared" si="163"/>
        <v>0.55968552776215363</v>
      </c>
      <c r="BK60" s="8">
        <f t="shared" si="164"/>
        <v>0.30692307720125178</v>
      </c>
      <c r="BL60" s="8">
        <f t="shared" si="165"/>
        <v>0.13079932679796147</v>
      </c>
      <c r="BM60" s="8">
        <f t="shared" si="166"/>
        <v>0.23227416918227153</v>
      </c>
      <c r="BN60" s="8">
        <f t="shared" si="167"/>
        <v>0.76744685782300437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1.2562277580071199</v>
      </c>
      <c r="F61">
        <f>VLOOKUP(B61,home!$B$2:$E$405,3,FALSE)</f>
        <v>0.97</v>
      </c>
      <c r="G61">
        <f>VLOOKUP(C61,away!$B$2:$E$405,4,FALSE)</f>
        <v>1.1000000000000001</v>
      </c>
      <c r="H61">
        <f>VLOOKUP(A61,away!$A$2:$E$405,3,FALSE)</f>
        <v>1.09964412811388</v>
      </c>
      <c r="I61">
        <f>VLOOKUP(C61,away!$B$2:$E$405,3,FALSE)</f>
        <v>0.86</v>
      </c>
      <c r="J61">
        <f>VLOOKUP(B61,home!$B$2:$E$405,4,FALSE)</f>
        <v>1.17</v>
      </c>
      <c r="K61" s="3">
        <f t="shared" si="112"/>
        <v>1.340395017793597</v>
      </c>
      <c r="L61" s="3">
        <f t="shared" si="113"/>
        <v>1.1064619217081859</v>
      </c>
      <c r="M61" s="5">
        <f t="shared" si="114"/>
        <v>8.656523914906826E-2</v>
      </c>
      <c r="N61" s="5">
        <f t="shared" si="115"/>
        <v>0.11603161526952234</v>
      </c>
      <c r="O61" s="5">
        <f t="shared" si="116"/>
        <v>9.5781140862006758E-2</v>
      </c>
      <c r="P61" s="5">
        <f t="shared" si="117"/>
        <v>0.12838456401002057</v>
      </c>
      <c r="Q61" s="5">
        <f t="shared" si="118"/>
        <v>7.7764099506905618E-2</v>
      </c>
      <c r="R61" s="5">
        <f t="shared" si="119"/>
        <v>5.2989092590789245E-2</v>
      </c>
      <c r="S61" s="5">
        <f t="shared" si="120"/>
        <v>4.7601659852344116E-2</v>
      </c>
      <c r="T61" s="5">
        <f t="shared" si="121"/>
        <v>8.6043014980317384E-2</v>
      </c>
      <c r="U61" s="5">
        <f t="shared" si="122"/>
        <v>7.1026315706097506E-2</v>
      </c>
      <c r="V61" s="5">
        <f t="shared" si="123"/>
        <v>7.8442037298759194E-3</v>
      </c>
      <c r="W61" s="5">
        <f t="shared" si="124"/>
        <v>3.474487051408727E-2</v>
      </c>
      <c r="X61" s="5">
        <f t="shared" si="125"/>
        <v>3.8443876198519085E-2</v>
      </c>
      <c r="Y61" s="5">
        <f t="shared" si="126"/>
        <v>2.1268342568262516E-2</v>
      </c>
      <c r="Z61" s="5">
        <f t="shared" si="127"/>
        <v>1.9543471072525888E-2</v>
      </c>
      <c r="AA61" s="5">
        <f t="shared" si="128"/>
        <v>2.6195971256006985E-2</v>
      </c>
      <c r="AB61" s="5">
        <f t="shared" si="129"/>
        <v>1.7556474678908023E-2</v>
      </c>
      <c r="AC61" s="5">
        <f t="shared" si="130"/>
        <v>7.2710672159329547E-4</v>
      </c>
      <c r="AD61" s="5">
        <f t="shared" si="131"/>
        <v>1.1642962832741561E-2</v>
      </c>
      <c r="AE61" s="5">
        <f t="shared" si="132"/>
        <v>1.2882495030292212E-2</v>
      </c>
      <c r="AF61" s="5">
        <f t="shared" si="133"/>
        <v>7.1269951038066401E-3</v>
      </c>
      <c r="AG61" s="5">
        <f t="shared" si="134"/>
        <v>2.6285828995209091E-3</v>
      </c>
      <c r="AH61" s="5">
        <f t="shared" si="135"/>
        <v>5.4060266399388367E-3</v>
      </c>
      <c r="AI61" s="5">
        <f t="shared" si="136"/>
        <v>7.2462111742334764E-3</v>
      </c>
      <c r="AJ61" s="5">
        <f t="shared" si="137"/>
        <v>4.8563926779114225E-3</v>
      </c>
      <c r="AK61" s="5">
        <f t="shared" si="138"/>
        <v>2.1698281833072586E-3</v>
      </c>
      <c r="AL61" s="5">
        <f t="shared" si="139"/>
        <v>4.3134764188549094E-5</v>
      </c>
      <c r="AM61" s="5">
        <f t="shared" si="140"/>
        <v>3.1212338746725598E-3</v>
      </c>
      <c r="AN61" s="5">
        <f t="shared" si="141"/>
        <v>3.4535264310708879E-3</v>
      </c>
      <c r="AO61" s="5">
        <f t="shared" si="142"/>
        <v>1.9105977457963544E-3</v>
      </c>
      <c r="AP61" s="5">
        <f t="shared" si="143"/>
        <v>7.0466788447505414E-4</v>
      </c>
      <c r="AQ61" s="5">
        <f t="shared" si="144"/>
        <v>1.9492204540557767E-4</v>
      </c>
      <c r="AR61" s="5">
        <f t="shared" si="145"/>
        <v>1.1963125249664728E-3</v>
      </c>
      <c r="AS61" s="5">
        <f t="shared" si="146"/>
        <v>1.6035313481891384E-3</v>
      </c>
      <c r="AT61" s="5">
        <f t="shared" si="147"/>
        <v>1.0746827149942855E-3</v>
      </c>
      <c r="AU61" s="5">
        <f t="shared" si="148"/>
        <v>4.8016645229574553E-4</v>
      </c>
      <c r="AV61" s="5">
        <f t="shared" si="149"/>
        <v>1.6090318009221111E-4</v>
      </c>
      <c r="AW61" s="5">
        <f t="shared" si="150"/>
        <v>1.777027729624817E-6</v>
      </c>
      <c r="AX61" s="5">
        <f t="shared" si="151"/>
        <v>6.9728105582995124E-4</v>
      </c>
      <c r="AY61" s="5">
        <f t="shared" si="152"/>
        <v>7.7151493700432076E-4</v>
      </c>
      <c r="AZ61" s="5">
        <f t="shared" si="153"/>
        <v>4.2682594991218557E-4</v>
      </c>
      <c r="BA61" s="5">
        <f t="shared" si="154"/>
        <v>1.5742222025825291E-4</v>
      </c>
      <c r="BB61" s="5">
        <f t="shared" si="155"/>
        <v>4.3545423086628981E-5</v>
      </c>
      <c r="BC61" s="5">
        <f t="shared" si="156"/>
        <v>9.6362705020054882E-6</v>
      </c>
      <c r="BD61" s="5">
        <f t="shared" si="157"/>
        <v>2.2061237588966271E-4</v>
      </c>
      <c r="BE61" s="5">
        <f t="shared" si="158"/>
        <v>2.9570772950611213E-4</v>
      </c>
      <c r="BF61" s="5">
        <f t="shared" si="159"/>
        <v>1.9818258367652474E-4</v>
      </c>
      <c r="BG61" s="5">
        <f t="shared" si="160"/>
        <v>8.8547649257825472E-5</v>
      </c>
      <c r="BH61" s="5">
        <f t="shared" si="161"/>
        <v>2.9672206975631048E-5</v>
      </c>
      <c r="BI61" s="5">
        <f t="shared" si="162"/>
        <v>7.9544956794152485E-6</v>
      </c>
      <c r="BJ61" s="8">
        <f t="shared" si="163"/>
        <v>0.42006802874198929</v>
      </c>
      <c r="BK61" s="8">
        <f t="shared" si="164"/>
        <v>0.27193742316409508</v>
      </c>
      <c r="BL61" s="8">
        <f t="shared" si="165"/>
        <v>0.28858372703072255</v>
      </c>
      <c r="BM61" s="8">
        <f t="shared" si="166"/>
        <v>0.44184716071174529</v>
      </c>
      <c r="BN61" s="8">
        <f t="shared" si="167"/>
        <v>0.55751575138831277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1.6145833333333299</v>
      </c>
      <c r="F62">
        <f>VLOOKUP(B62,home!$B$2:$E$405,3,FALSE)</f>
        <v>1.24</v>
      </c>
      <c r="G62">
        <f>VLOOKUP(C62,away!$B$2:$E$405,4,FALSE)</f>
        <v>0.89</v>
      </c>
      <c r="H62">
        <f>VLOOKUP(A62,away!$A$2:$E$405,3,FALSE)</f>
        <v>1.2708333333333299</v>
      </c>
      <c r="I62">
        <f>VLOOKUP(C62,away!$B$2:$E$405,3,FALSE)</f>
        <v>0.89</v>
      </c>
      <c r="J62">
        <f>VLOOKUP(B62,home!$B$2:$E$405,4,FALSE)</f>
        <v>0.87</v>
      </c>
      <c r="K62" s="3">
        <f t="shared" si="112"/>
        <v>1.781854166666663</v>
      </c>
      <c r="L62" s="3">
        <f t="shared" si="113"/>
        <v>0.98400624999999731</v>
      </c>
      <c r="M62" s="5">
        <f t="shared" si="114"/>
        <v>6.2921936966983921E-2</v>
      </c>
      <c r="N62" s="5">
        <f t="shared" si="115"/>
        <v>0.11211771555935741</v>
      </c>
      <c r="O62" s="5">
        <f t="shared" si="116"/>
        <v>6.1915579237618042E-2</v>
      </c>
      <c r="P62" s="5">
        <f t="shared" si="117"/>
        <v>0.11032453284612964</v>
      </c>
      <c r="Q62" s="5">
        <f t="shared" si="118"/>
        <v>9.9888709313294397E-2</v>
      </c>
      <c r="R62" s="5">
        <f t="shared" si="119"/>
        <v>3.0462658471093109E-2</v>
      </c>
      <c r="S62" s="5">
        <f t="shared" si="120"/>
        <v>4.8359535379939547E-2</v>
      </c>
      <c r="T62" s="5">
        <f t="shared" si="121"/>
        <v>9.8291114268714619E-2</v>
      </c>
      <c r="U62" s="5">
        <f t="shared" si="122"/>
        <v>5.4280014924460773E-2</v>
      </c>
      <c r="V62" s="5">
        <f t="shared" si="123"/>
        <v>9.421273771246623E-3</v>
      </c>
      <c r="W62" s="5">
        <f t="shared" si="124"/>
        <v>5.9329037630949578E-2</v>
      </c>
      <c r="X62" s="5">
        <f t="shared" si="125"/>
        <v>5.8380143835339411E-2</v>
      </c>
      <c r="Y62" s="5">
        <f t="shared" si="126"/>
        <v>2.8723213204936395E-2</v>
      </c>
      <c r="Z62" s="5">
        <f t="shared" si="127"/>
        <v>9.9918154423903286E-3</v>
      </c>
      <c r="AA62" s="5">
        <f t="shared" si="128"/>
        <v>1.7803957978587512E-2</v>
      </c>
      <c r="AB62" s="5">
        <f t="shared" si="129"/>
        <v>1.586202835365217E-2</v>
      </c>
      <c r="AC62" s="5">
        <f t="shared" si="130"/>
        <v>1.032427716916186E-3</v>
      </c>
      <c r="AD62" s="5">
        <f t="shared" si="131"/>
        <v>2.6428923226757689E-2</v>
      </c>
      <c r="AE62" s="5">
        <f t="shared" si="132"/>
        <v>2.6006225635899664E-2</v>
      </c>
      <c r="AF62" s="5">
        <f t="shared" si="133"/>
        <v>1.279514428231771E-2</v>
      </c>
      <c r="AG62" s="5">
        <f t="shared" si="134"/>
        <v>4.1968339811507861E-3</v>
      </c>
      <c r="AH62" s="5">
        <f t="shared" si="135"/>
        <v>2.4580022110396423E-3</v>
      </c>
      <c r="AI62" s="5">
        <f t="shared" si="136"/>
        <v>4.3798014814168569E-3</v>
      </c>
      <c r="AJ62" s="5">
        <f t="shared" si="137"/>
        <v>3.9020837594177255E-3</v>
      </c>
      <c r="AK62" s="5">
        <f t="shared" si="138"/>
        <v>2.3176480684669303E-3</v>
      </c>
      <c r="AL62" s="5">
        <f t="shared" si="139"/>
        <v>7.2408518273009011E-5</v>
      </c>
      <c r="AM62" s="5">
        <f t="shared" si="140"/>
        <v>9.4184973944223052E-3</v>
      </c>
      <c r="AN62" s="5">
        <f t="shared" si="141"/>
        <v>9.2678603017202384E-3</v>
      </c>
      <c r="AO62" s="5">
        <f t="shared" si="142"/>
        <v>4.559816230509787E-3</v>
      </c>
      <c r="AP62" s="5">
        <f t="shared" si="143"/>
        <v>1.4956292232243531E-3</v>
      </c>
      <c r="AQ62" s="5">
        <f t="shared" si="144"/>
        <v>3.6792712583385109E-4</v>
      </c>
      <c r="AR62" s="5">
        <f t="shared" si="145"/>
        <v>4.8373790763536425E-4</v>
      </c>
      <c r="AS62" s="5">
        <f t="shared" si="146"/>
        <v>8.6195040629468713E-4</v>
      </c>
      <c r="AT62" s="5">
        <f t="shared" si="147"/>
        <v>7.6793496145810579E-4</v>
      </c>
      <c r="AU62" s="5">
        <f t="shared" si="148"/>
        <v>4.561160369343763E-4</v>
      </c>
      <c r="AV62" s="5">
        <f t="shared" si="149"/>
        <v>2.0318306522375102E-4</v>
      </c>
      <c r="AW62" s="5">
        <f t="shared" si="150"/>
        <v>3.5266078791945573E-6</v>
      </c>
      <c r="AX62" s="5">
        <f t="shared" si="151"/>
        <v>2.7970648043317481E-3</v>
      </c>
      <c r="AY62" s="5">
        <f t="shared" si="152"/>
        <v>2.7523292491174593E-3</v>
      </c>
      <c r="AZ62" s="5">
        <f t="shared" si="153"/>
        <v>1.3541545915946897E-3</v>
      </c>
      <c r="BA62" s="5">
        <f t="shared" si="154"/>
        <v>4.4416552719845622E-4</v>
      </c>
      <c r="BB62" s="5">
        <f t="shared" si="155"/>
        <v>1.0926541369945615E-4</v>
      </c>
      <c r="BC62" s="5">
        <f t="shared" si="156"/>
        <v>2.1503569997820042E-5</v>
      </c>
      <c r="BD62" s="5">
        <f t="shared" si="157"/>
        <v>7.9333520745853279E-5</v>
      </c>
      <c r="BE62" s="5">
        <f t="shared" si="158"/>
        <v>1.4136076449733478E-4</v>
      </c>
      <c r="BF62" s="5">
        <f t="shared" si="159"/>
        <v>1.2594213361138046E-4</v>
      </c>
      <c r="BG62" s="5">
        <f t="shared" si="160"/>
        <v>7.4803505178109287E-5</v>
      </c>
      <c r="BH62" s="5">
        <f t="shared" si="161"/>
        <v>3.332223434572134E-5</v>
      </c>
      <c r="BI62" s="5">
        <f t="shared" si="162"/>
        <v>1.1875072422313308E-5</v>
      </c>
      <c r="BJ62" s="8">
        <f t="shared" si="163"/>
        <v>0.55874527437036814</v>
      </c>
      <c r="BK62" s="8">
        <f t="shared" si="164"/>
        <v>0.2348844444486064</v>
      </c>
      <c r="BL62" s="8">
        <f t="shared" si="165"/>
        <v>0.19662133409409974</v>
      </c>
      <c r="BM62" s="8">
        <f t="shared" si="166"/>
        <v>0.51986293331974953</v>
      </c>
      <c r="BN62" s="8">
        <f t="shared" si="167"/>
        <v>0.47763113239447652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1.45333333333333</v>
      </c>
      <c r="F63">
        <f>VLOOKUP(B63,home!$B$2:$E$405,3,FALSE)</f>
        <v>1.24</v>
      </c>
      <c r="G63">
        <f>VLOOKUP(C63,away!$B$2:$E$405,4,FALSE)</f>
        <v>1.28</v>
      </c>
      <c r="H63">
        <f>VLOOKUP(A63,away!$A$2:$E$405,3,FALSE)</f>
        <v>1.16333333333333</v>
      </c>
      <c r="I63">
        <f>VLOOKUP(C63,away!$B$2:$E$405,3,FALSE)</f>
        <v>0.44</v>
      </c>
      <c r="J63">
        <f>VLOOKUP(B63,home!$B$2:$E$405,4,FALSE)</f>
        <v>0.74</v>
      </c>
      <c r="K63" s="3">
        <f t="shared" si="112"/>
        <v>2.3067306666666614</v>
      </c>
      <c r="L63" s="3">
        <f t="shared" si="113"/>
        <v>0.3787813333333323</v>
      </c>
      <c r="M63" s="5">
        <f t="shared" si="114"/>
        <v>6.8186273685354903E-2</v>
      </c>
      <c r="N63" s="5">
        <f t="shared" si="115"/>
        <v>0.15728736855573414</v>
      </c>
      <c r="O63" s="5">
        <f t="shared" si="116"/>
        <v>2.5827687661570238E-2</v>
      </c>
      <c r="P63" s="5">
        <f t="shared" si="117"/>
        <v>5.9577519178032216E-2</v>
      </c>
      <c r="Q63" s="5">
        <f t="shared" si="118"/>
        <v>0.18140979826340678</v>
      </c>
      <c r="R63" s="5">
        <f t="shared" si="119"/>
        <v>4.8915229846832149E-3</v>
      </c>
      <c r="S63" s="5">
        <f t="shared" si="120"/>
        <v>1.3013912476680618E-2</v>
      </c>
      <c r="T63" s="5">
        <f t="shared" si="121"/>
        <v>6.8714645265944049E-2</v>
      </c>
      <c r="U63" s="5">
        <f t="shared" si="122"/>
        <v>1.1283426075473607E-2</v>
      </c>
      <c r="V63" s="5">
        <f t="shared" si="123"/>
        <v>1.2634289673713155E-3</v>
      </c>
      <c r="W63" s="5">
        <f t="shared" si="124"/>
        <v>0.1394878482960043</v>
      </c>
      <c r="X63" s="5">
        <f t="shared" si="125"/>
        <v>5.2835393161358088E-2</v>
      </c>
      <c r="Y63" s="5">
        <f t="shared" si="126"/>
        <v>1.000653033442502E-2</v>
      </c>
      <c r="Z63" s="5">
        <f t="shared" si="127"/>
        <v>6.1760586605631663E-4</v>
      </c>
      <c r="AA63" s="5">
        <f t="shared" si="128"/>
        <v>1.4246503911453279E-3</v>
      </c>
      <c r="AB63" s="5">
        <f t="shared" si="129"/>
        <v>1.6431423732667914E-3</v>
      </c>
      <c r="AC63" s="5">
        <f t="shared" si="130"/>
        <v>6.899479127663941E-5</v>
      </c>
      <c r="AD63" s="5">
        <f t="shared" si="131"/>
        <v>8.0440224322935017E-2</v>
      </c>
      <c r="AE63" s="5">
        <f t="shared" si="132"/>
        <v>3.0469255422673668E-2</v>
      </c>
      <c r="AF63" s="5">
        <f t="shared" si="133"/>
        <v>5.7705925973370979E-3</v>
      </c>
      <c r="AG63" s="5">
        <f t="shared" si="134"/>
        <v>7.2859758604760128E-4</v>
      </c>
      <c r="AH63" s="5">
        <f t="shared" si="135"/>
        <v>5.8484393354824744E-5</v>
      </c>
      <c r="AI63" s="5">
        <f t="shared" si="136"/>
        <v>1.3490774367297013E-4</v>
      </c>
      <c r="AJ63" s="5">
        <f t="shared" si="137"/>
        <v>1.5559791475062276E-4</v>
      </c>
      <c r="AK63" s="5">
        <f t="shared" si="138"/>
        <v>1.1964082720821547E-4</v>
      </c>
      <c r="AL63" s="5">
        <f t="shared" si="139"/>
        <v>2.4113583443121537E-6</v>
      </c>
      <c r="AM63" s="5">
        <f t="shared" si="140"/>
        <v>3.7110786455851946E-2</v>
      </c>
      <c r="AN63" s="5">
        <f t="shared" si="141"/>
        <v>1.4056873174796168E-2</v>
      </c>
      <c r="AO63" s="5">
        <f t="shared" si="142"/>
        <v>2.6622405818234221E-3</v>
      </c>
      <c r="AP63" s="5">
        <f t="shared" si="143"/>
        <v>3.3613567907906083E-4</v>
      </c>
      <c r="AQ63" s="5">
        <f t="shared" si="144"/>
        <v>3.1830480175617928E-5</v>
      </c>
      <c r="AR63" s="5">
        <f t="shared" si="145"/>
        <v>4.4305592988263221E-6</v>
      </c>
      <c r="AS63" s="5">
        <f t="shared" si="146"/>
        <v>1.0220107005087817E-5</v>
      </c>
      <c r="AT63" s="5">
        <f t="shared" si="147"/>
        <v>1.1787517122625421E-5</v>
      </c>
      <c r="AU63" s="5">
        <f t="shared" si="148"/>
        <v>9.0635424102061407E-6</v>
      </c>
      <c r="AV63" s="5">
        <f t="shared" si="149"/>
        <v>5.2267878065640914E-6</v>
      </c>
      <c r="AW63" s="5">
        <f t="shared" si="150"/>
        <v>5.8525443220392297E-8</v>
      </c>
      <c r="AX63" s="5">
        <f t="shared" si="151"/>
        <v>1.426743153030524E-2</v>
      </c>
      <c r="AY63" s="5">
        <f t="shared" si="152"/>
        <v>5.4042367382910444E-3</v>
      </c>
      <c r="AZ63" s="5">
        <f t="shared" si="153"/>
        <v>1.0235119986894302E-3</v>
      </c>
      <c r="BA63" s="5">
        <f t="shared" si="154"/>
        <v>1.2922907984874878E-4</v>
      </c>
      <c r="BB63" s="5">
        <f t="shared" si="155"/>
        <v>1.2237390792637178E-5</v>
      </c>
      <c r="BC63" s="5">
        <f t="shared" si="156"/>
        <v>9.2705904019123151E-7</v>
      </c>
      <c r="BD63" s="5">
        <f t="shared" si="157"/>
        <v>2.7970219310363788E-7</v>
      </c>
      <c r="BE63" s="5">
        <f t="shared" si="158"/>
        <v>6.4519762636608187E-7</v>
      </c>
      <c r="BF63" s="5">
        <f t="shared" si="159"/>
        <v>7.4414857539958993E-7</v>
      </c>
      <c r="BG63" s="5">
        <f t="shared" si="160"/>
        <v>5.7218344647684745E-7</v>
      </c>
      <c r="BH63" s="5">
        <f t="shared" si="161"/>
        <v>3.2996827573679148E-7</v>
      </c>
      <c r="BI63" s="5">
        <f t="shared" si="162"/>
        <v>1.5222958813383559E-7</v>
      </c>
      <c r="BJ63" s="8">
        <f t="shared" si="163"/>
        <v>0.80218569397455941</v>
      </c>
      <c r="BK63" s="8">
        <f t="shared" si="164"/>
        <v>0.14751677719535106</v>
      </c>
      <c r="BL63" s="8">
        <f t="shared" si="165"/>
        <v>4.5582512308474356E-2</v>
      </c>
      <c r="BM63" s="8">
        <f t="shared" si="166"/>
        <v>0.49331824080281172</v>
      </c>
      <c r="BN63" s="8">
        <f t="shared" si="167"/>
        <v>0.49718017032878148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1.45333333333333</v>
      </c>
      <c r="F64">
        <f>VLOOKUP(B64,home!$B$2:$E$405,3,FALSE)</f>
        <v>0.88</v>
      </c>
      <c r="G64">
        <f>VLOOKUP(C64,away!$B$2:$E$405,4,FALSE)</f>
        <v>1.03</v>
      </c>
      <c r="H64">
        <f>VLOOKUP(A64,away!$A$2:$E$405,3,FALSE)</f>
        <v>1.16333333333333</v>
      </c>
      <c r="I64">
        <f>VLOOKUP(C64,away!$B$2:$E$405,3,FALSE)</f>
        <v>1.47</v>
      </c>
      <c r="J64">
        <f>VLOOKUP(B64,home!$B$2:$E$405,4,FALSE)</f>
        <v>0.98</v>
      </c>
      <c r="K64" s="3">
        <f t="shared" si="112"/>
        <v>1.3173013333333303</v>
      </c>
      <c r="L64" s="3">
        <f t="shared" si="113"/>
        <v>1.6758979999999952</v>
      </c>
      <c r="M64" s="5">
        <f t="shared" si="114"/>
        <v>5.0126807541196458E-2</v>
      </c>
      <c r="N64" s="5">
        <f t="shared" si="115"/>
        <v>6.6032110409761341E-2</v>
      </c>
      <c r="O64" s="5">
        <f t="shared" si="116"/>
        <v>8.4007416504675803E-2</v>
      </c>
      <c r="P64" s="5">
        <f t="shared" si="117"/>
        <v>0.11066308177149786</v>
      </c>
      <c r="Q64" s="5">
        <f t="shared" si="118"/>
        <v>4.3492093542796151E-2</v>
      </c>
      <c r="R64" s="5">
        <f t="shared" si="119"/>
        <v>7.0393930652676406E-2</v>
      </c>
      <c r="S64" s="5">
        <f t="shared" si="120"/>
        <v>6.1076688641604877E-2</v>
      </c>
      <c r="T64" s="5">
        <f t="shared" si="121"/>
        <v>7.2888312584184753E-2</v>
      </c>
      <c r="U64" s="5">
        <f t="shared" si="122"/>
        <v>9.2730018707344625E-2</v>
      </c>
      <c r="V64" s="5">
        <f t="shared" si="123"/>
        <v>1.4981858390783196E-2</v>
      </c>
      <c r="W64" s="5">
        <f t="shared" si="124"/>
        <v>1.9097397604461101E-2</v>
      </c>
      <c r="X64" s="5">
        <f t="shared" si="125"/>
        <v>3.200529045052105E-2</v>
      </c>
      <c r="Y64" s="5">
        <f t="shared" si="126"/>
        <v>2.6818801127723595E-2</v>
      </c>
      <c r="Z64" s="5">
        <f t="shared" si="127"/>
        <v>3.9324349197652916E-2</v>
      </c>
      <c r="AA64" s="5">
        <f t="shared" si="128"/>
        <v>5.1802017630533666E-2</v>
      </c>
      <c r="AB64" s="5">
        <f t="shared" si="129"/>
        <v>3.4119433447029342E-2</v>
      </c>
      <c r="AC64" s="5">
        <f t="shared" si="130"/>
        <v>2.0671805934699655E-3</v>
      </c>
      <c r="AD64" s="5">
        <f t="shared" si="131"/>
        <v>6.2892568318883403E-3</v>
      </c>
      <c r="AE64" s="5">
        <f t="shared" si="132"/>
        <v>1.0540152946047973E-2</v>
      </c>
      <c r="AF64" s="5">
        <f t="shared" si="133"/>
        <v>8.8321106209879319E-3</v>
      </c>
      <c r="AG64" s="5">
        <f t="shared" si="134"/>
        <v>4.9339055084974626E-3</v>
      </c>
      <c r="AH64" s="5">
        <f t="shared" si="135"/>
        <v>1.6475899542911995E-2</v>
      </c>
      <c r="AI64" s="5">
        <f t="shared" si="136"/>
        <v>2.1703724435743976E-2</v>
      </c>
      <c r="AJ64" s="5">
        <f t="shared" si="137"/>
        <v>1.4295172568752363E-2</v>
      </c>
      <c r="AK64" s="5">
        <f t="shared" si="138"/>
        <v>6.2770166283491798E-3</v>
      </c>
      <c r="AL64" s="5">
        <f t="shared" si="139"/>
        <v>1.8254549712834928E-4</v>
      </c>
      <c r="AM64" s="5">
        <f t="shared" si="140"/>
        <v>1.6569692820644518E-3</v>
      </c>
      <c r="AN64" s="5">
        <f t="shared" si="141"/>
        <v>2.7769115058732421E-3</v>
      </c>
      <c r="AO64" s="5">
        <f t="shared" si="142"/>
        <v>2.3269102194349712E-3</v>
      </c>
      <c r="AP64" s="5">
        <f t="shared" si="143"/>
        <v>1.2998880609768728E-3</v>
      </c>
      <c r="AQ64" s="5">
        <f t="shared" si="144"/>
        <v>5.4461995040375351E-4</v>
      </c>
      <c r="AR64" s="5">
        <f t="shared" si="145"/>
        <v>5.5223854184334046E-3</v>
      </c>
      <c r="AS64" s="5">
        <f t="shared" si="146"/>
        <v>7.2746456748828655E-3</v>
      </c>
      <c r="AT64" s="5">
        <f t="shared" si="147"/>
        <v>4.7914502235253719E-3</v>
      </c>
      <c r="AU64" s="5">
        <f t="shared" si="148"/>
        <v>2.103927922683419E-3</v>
      </c>
      <c r="AV64" s="5">
        <f t="shared" si="149"/>
        <v>6.9287676444702308E-4</v>
      </c>
      <c r="AW64" s="5">
        <f t="shared" si="150"/>
        <v>1.1194413321505316E-5</v>
      </c>
      <c r="AX64" s="5">
        <f t="shared" si="151"/>
        <v>3.6378797409264586E-4</v>
      </c>
      <c r="AY64" s="5">
        <f t="shared" si="152"/>
        <v>6.0967153820591505E-4</v>
      </c>
      <c r="AZ64" s="5">
        <f t="shared" si="153"/>
        <v>5.1087365576810704E-4</v>
      </c>
      <c r="BA64" s="5">
        <f t="shared" si="154"/>
        <v>2.8539071265148552E-4</v>
      </c>
      <c r="BB64" s="5">
        <f t="shared" si="155"/>
        <v>1.1957143113779956E-4</v>
      </c>
      <c r="BC64" s="5">
        <f t="shared" si="156"/>
        <v>4.0077904460195049E-5</v>
      </c>
      <c r="BD64" s="5">
        <f t="shared" si="157"/>
        <v>1.5424924463302828E-3</v>
      </c>
      <c r="BE64" s="5">
        <f t="shared" si="158"/>
        <v>2.0319273562074722E-3</v>
      </c>
      <c r="BF64" s="5">
        <f t="shared" si="159"/>
        <v>1.3383303077842859E-3</v>
      </c>
      <c r="BG64" s="5">
        <f t="shared" si="160"/>
        <v>5.8766143296154884E-4</v>
      </c>
      <c r="BH64" s="5">
        <f t="shared" si="161"/>
        <v>1.93531797297206E-4</v>
      </c>
      <c r="BI64" s="5">
        <f t="shared" si="162"/>
        <v>5.0987938924400995E-5</v>
      </c>
      <c r="BJ64" s="8">
        <f t="shared" si="163"/>
        <v>0.30146410386193917</v>
      </c>
      <c r="BK64" s="8">
        <f t="shared" si="164"/>
        <v>0.23970783397388662</v>
      </c>
      <c r="BL64" s="8">
        <f t="shared" si="165"/>
        <v>0.41793484740149467</v>
      </c>
      <c r="BM64" s="8">
        <f t="shared" si="166"/>
        <v>0.57311721688748518</v>
      </c>
      <c r="BN64" s="8">
        <f t="shared" si="167"/>
        <v>0.42471544042260401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1.3216783216783199</v>
      </c>
      <c r="F65">
        <f>VLOOKUP(B65,home!$B$2:$E$405,3,FALSE)</f>
        <v>0.61</v>
      </c>
      <c r="G65">
        <f>VLOOKUP(C65,away!$B$2:$E$405,4,FALSE)</f>
        <v>0.66</v>
      </c>
      <c r="H65">
        <f>VLOOKUP(A65,away!$A$2:$E$405,3,FALSE)</f>
        <v>1.28321678321678</v>
      </c>
      <c r="I65">
        <f>VLOOKUP(C65,away!$B$2:$E$405,3,FALSE)</f>
        <v>1.41</v>
      </c>
      <c r="J65">
        <f>VLOOKUP(B65,home!$B$2:$E$405,4,FALSE)</f>
        <v>0.83</v>
      </c>
      <c r="K65" s="3">
        <f t="shared" si="112"/>
        <v>0.53210769230769162</v>
      </c>
      <c r="L65" s="3">
        <f t="shared" si="113"/>
        <v>1.5017486013985974</v>
      </c>
      <c r="M65" s="5">
        <f t="shared" si="114"/>
        <v>0.13083002809614627</v>
      </c>
      <c r="N65" s="5">
        <f t="shared" si="115"/>
        <v>6.9615664334790855E-2</v>
      </c>
      <c r="O65" s="5">
        <f t="shared" si="116"/>
        <v>0.19647381171432685</v>
      </c>
      <c r="P65" s="5">
        <f t="shared" si="117"/>
        <v>0.10454522655020637</v>
      </c>
      <c r="Q65" s="5">
        <f t="shared" si="118"/>
        <v>1.8521515248826215E-2</v>
      </c>
      <c r="R65" s="5">
        <f t="shared" si="119"/>
        <v>0.1475271359767209</v>
      </c>
      <c r="S65" s="5">
        <f t="shared" si="120"/>
        <v>2.0885313091887816E-2</v>
      </c>
      <c r="T65" s="5">
        <f t="shared" si="121"/>
        <v>2.781465962070756E-2</v>
      </c>
      <c r="U65" s="5">
        <f t="shared" si="122"/>
        <v>7.8500323877335992E-2</v>
      </c>
      <c r="V65" s="5">
        <f t="shared" si="123"/>
        <v>1.8543651386946384E-3</v>
      </c>
      <c r="W65" s="5">
        <f t="shared" si="124"/>
        <v>3.2851469123648799E-3</v>
      </c>
      <c r="X65" s="5">
        <f t="shared" si="125"/>
        <v>4.9334647810328784E-3</v>
      </c>
      <c r="Y65" s="5">
        <f t="shared" si="126"/>
        <v>3.7044119174826826E-3</v>
      </c>
      <c r="Z65" s="5">
        <f t="shared" si="127"/>
        <v>7.3849556707127104E-2</v>
      </c>
      <c r="AA65" s="5">
        <f t="shared" si="128"/>
        <v>3.9295917197375414E-2</v>
      </c>
      <c r="AB65" s="5">
        <f t="shared" si="129"/>
        <v>1.0454829908504782E-2</v>
      </c>
      <c r="AC65" s="5">
        <f t="shared" si="130"/>
        <v>9.2613019709992226E-5</v>
      </c>
      <c r="AD65" s="5">
        <f t="shared" si="131"/>
        <v>4.3701298560755355E-4</v>
      </c>
      <c r="AE65" s="5">
        <f t="shared" si="132"/>
        <v>6.5628363992916892E-4</v>
      </c>
      <c r="AF65" s="5">
        <f t="shared" si="133"/>
        <v>4.9278651919220523E-4</v>
      </c>
      <c r="AG65" s="5">
        <f t="shared" si="134"/>
        <v>2.4668048866165909E-4</v>
      </c>
      <c r="AH65" s="5">
        <f t="shared" si="135"/>
        <v>2.772586712470862E-2</v>
      </c>
      <c r="AI65" s="5">
        <f t="shared" si="136"/>
        <v>1.4753147172958397E-2</v>
      </c>
      <c r="AJ65" s="5">
        <f t="shared" si="137"/>
        <v>3.9251315482393186E-3</v>
      </c>
      <c r="AK65" s="5">
        <f t="shared" si="138"/>
        <v>6.9619756337924697E-4</v>
      </c>
      <c r="AL65" s="5">
        <f t="shared" si="139"/>
        <v>2.9602528618168416E-6</v>
      </c>
      <c r="AM65" s="5">
        <f t="shared" si="140"/>
        <v>4.6507594256025959E-5</v>
      </c>
      <c r="AN65" s="5">
        <f t="shared" si="141"/>
        <v>6.9842714628400428E-5</v>
      </c>
      <c r="AO65" s="5">
        <f t="shared" si="142"/>
        <v>5.2443099505540864E-5</v>
      </c>
      <c r="AP65" s="5">
        <f t="shared" si="143"/>
        <v>2.6252117111817824E-5</v>
      </c>
      <c r="AQ65" s="5">
        <f t="shared" si="144"/>
        <v>9.8560200391061456E-6</v>
      </c>
      <c r="AR65" s="5">
        <f t="shared" si="145"/>
        <v>8.327456435418908E-3</v>
      </c>
      <c r="AS65" s="5">
        <f t="shared" si="146"/>
        <v>4.4311036266435908E-3</v>
      </c>
      <c r="AT65" s="5">
        <f t="shared" si="147"/>
        <v>1.178912162574782E-3</v>
      </c>
      <c r="AU65" s="5">
        <f t="shared" si="148"/>
        <v>2.0910274342037918E-4</v>
      </c>
      <c r="AV65" s="5">
        <f t="shared" si="149"/>
        <v>2.781629456415632E-5</v>
      </c>
      <c r="AW65" s="5">
        <f t="shared" si="150"/>
        <v>6.5708731352540195E-8</v>
      </c>
      <c r="AX65" s="5">
        <f t="shared" si="151"/>
        <v>4.1245081090594047E-6</v>
      </c>
      <c r="AY65" s="5">
        <f t="shared" si="152"/>
        <v>6.1939742842371334E-6</v>
      </c>
      <c r="AZ65" s="5">
        <f t="shared" si="153"/>
        <v>4.6508961092259985E-6</v>
      </c>
      <c r="BA65" s="5">
        <f t="shared" si="154"/>
        <v>2.3281589090934404E-6</v>
      </c>
      <c r="BB65" s="5">
        <f t="shared" si="155"/>
        <v>8.7407734639118915E-7</v>
      </c>
      <c r="BC65" s="5">
        <f t="shared" si="156"/>
        <v>2.6252888649143326E-7</v>
      </c>
      <c r="BD65" s="5">
        <f t="shared" si="157"/>
        <v>2.0842910091830166E-3</v>
      </c>
      <c r="BE65" s="5">
        <f t="shared" si="158"/>
        <v>1.1090672789940447E-3</v>
      </c>
      <c r="BF65" s="5">
        <f t="shared" si="159"/>
        <v>2.9507161521974591E-4</v>
      </c>
      <c r="BG65" s="5">
        <f t="shared" si="160"/>
        <v>5.2336625413360723E-5</v>
      </c>
      <c r="BH65" s="5">
        <f t="shared" si="161"/>
        <v>6.9621802429688635E-6</v>
      </c>
      <c r="BI65" s="5">
        <f t="shared" si="162"/>
        <v>7.4092593250327322E-7</v>
      </c>
      <c r="BJ65" s="8">
        <f t="shared" si="163"/>
        <v>0.12993096213778108</v>
      </c>
      <c r="BK65" s="8">
        <f t="shared" si="164"/>
        <v>0.25821670012379117</v>
      </c>
      <c r="BL65" s="8">
        <f t="shared" si="165"/>
        <v>0.53707522298115706</v>
      </c>
      <c r="BM65" s="8">
        <f t="shared" si="166"/>
        <v>0.33155293176328599</v>
      </c>
      <c r="BN65" s="8">
        <f t="shared" si="167"/>
        <v>0.6675133819210175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1.3216783216783199</v>
      </c>
      <c r="F66">
        <f>VLOOKUP(B66,home!$B$2:$E$405,3,FALSE)</f>
        <v>0.5</v>
      </c>
      <c r="G66">
        <f>VLOOKUP(C66,away!$B$2:$E$405,4,FALSE)</f>
        <v>0.61</v>
      </c>
      <c r="H66">
        <f>VLOOKUP(A66,away!$A$2:$E$405,3,FALSE)</f>
        <v>1.28321678321678</v>
      </c>
      <c r="I66">
        <f>VLOOKUP(C66,away!$B$2:$E$405,3,FALSE)</f>
        <v>0.96</v>
      </c>
      <c r="J66">
        <f>VLOOKUP(B66,home!$B$2:$E$405,4,FALSE)</f>
        <v>1.1399999999999999</v>
      </c>
      <c r="K66" s="3">
        <f t="shared" si="112"/>
        <v>0.40311188811188758</v>
      </c>
      <c r="L66" s="3">
        <f t="shared" si="113"/>
        <v>1.404352447552444</v>
      </c>
      <c r="M66" s="5">
        <f t="shared" si="114"/>
        <v>0.16406963532054203</v>
      </c>
      <c r="N66" s="5">
        <f t="shared" si="115"/>
        <v>6.6138420475892523E-2</v>
      </c>
      <c r="O66" s="5">
        <f t="shared" si="116"/>
        <v>0.23041159393144009</v>
      </c>
      <c r="P66" s="5">
        <f t="shared" si="117"/>
        <v>9.288165267257234E-2</v>
      </c>
      <c r="Q66" s="5">
        <f t="shared" si="118"/>
        <v>1.3330591777387482E-2</v>
      </c>
      <c r="R66" s="5">
        <f t="shared" si="119"/>
        <v>0.16178954294103889</v>
      </c>
      <c r="S66" s="5">
        <f t="shared" si="120"/>
        <v>1.3145335190045737E-2</v>
      </c>
      <c r="T66" s="5">
        <f t="shared" si="121"/>
        <v>1.8720849189896593E-2</v>
      </c>
      <c r="U66" s="5">
        <f t="shared" si="122"/>
        <v>6.5219288131721495E-2</v>
      </c>
      <c r="V66" s="5">
        <f t="shared" si="123"/>
        <v>8.268578934663163E-4</v>
      </c>
      <c r="W66" s="5">
        <f t="shared" si="124"/>
        <v>1.7912400070104902E-3</v>
      </c>
      <c r="X66" s="5">
        <f t="shared" si="125"/>
        <v>2.5155322879990387E-3</v>
      </c>
      <c r="Y66" s="5">
        <f t="shared" si="126"/>
        <v>1.7663469627743251E-3</v>
      </c>
      <c r="Z66" s="5">
        <f t="shared" si="127"/>
        <v>7.5736513539213068E-2</v>
      </c>
      <c r="AA66" s="5">
        <f t="shared" si="128"/>
        <v>3.0530288971803713E-2</v>
      </c>
      <c r="AB66" s="5">
        <f t="shared" si="129"/>
        <v>6.1535612160126662E-3</v>
      </c>
      <c r="AC66" s="5">
        <f t="shared" si="130"/>
        <v>2.9255842923215792E-5</v>
      </c>
      <c r="AD66" s="5">
        <f t="shared" si="131"/>
        <v>1.8051753532188734E-4</v>
      </c>
      <c r="AE66" s="5">
        <f t="shared" si="132"/>
        <v>2.5351024255542722E-4</v>
      </c>
      <c r="AF66" s="5">
        <f t="shared" si="133"/>
        <v>1.7800886480616403E-4</v>
      </c>
      <c r="AG66" s="5">
        <f t="shared" si="134"/>
        <v>8.3329061658856177E-5</v>
      </c>
      <c r="AH66" s="5">
        <f t="shared" si="135"/>
        <v>2.6590189539470663E-2</v>
      </c>
      <c r="AI66" s="5">
        <f t="shared" si="136"/>
        <v>1.071882151050898E-2</v>
      </c>
      <c r="AJ66" s="5">
        <f t="shared" si="137"/>
        <v>2.1604421887177951E-3</v>
      </c>
      <c r="AK66" s="5">
        <f t="shared" si="138"/>
        <v>2.9029997661686972E-4</v>
      </c>
      <c r="AL66" s="5">
        <f t="shared" si="139"/>
        <v>6.624823748108239E-7</v>
      </c>
      <c r="AM66" s="5">
        <f t="shared" si="140"/>
        <v>1.4553752900182077E-5</v>
      </c>
      <c r="AN66" s="5">
        <f t="shared" si="141"/>
        <v>2.043859850644418E-5</v>
      </c>
      <c r="AO66" s="5">
        <f t="shared" si="142"/>
        <v>1.4351497918533309E-5</v>
      </c>
      <c r="AP66" s="5">
        <f t="shared" si="143"/>
        <v>6.7181870759786849E-6</v>
      </c>
      <c r="AQ66" s="5">
        <f t="shared" si="144"/>
        <v>2.3586756158164654E-6</v>
      </c>
      <c r="AR66" s="5">
        <f t="shared" si="145"/>
        <v>7.4683995521278006E-3</v>
      </c>
      <c r="AS66" s="5">
        <f t="shared" si="146"/>
        <v>3.0106006446322131E-3</v>
      </c>
      <c r="AT66" s="5">
        <f t="shared" si="147"/>
        <v>6.0680445510427866E-4</v>
      </c>
      <c r="AU66" s="5">
        <f t="shared" si="148"/>
        <v>8.1536696537263617E-5</v>
      </c>
      <c r="AV66" s="5">
        <f t="shared" si="149"/>
        <v>8.2171029228855847E-6</v>
      </c>
      <c r="AW66" s="5">
        <f t="shared" si="150"/>
        <v>1.041774083686819E-8</v>
      </c>
      <c r="AX66" s="5">
        <f t="shared" si="151"/>
        <v>9.7779846845104222E-7</v>
      </c>
      <c r="AY66" s="5">
        <f t="shared" si="152"/>
        <v>1.3731736723822522E-6</v>
      </c>
      <c r="AZ66" s="5">
        <f t="shared" si="153"/>
        <v>9.6420990386229716E-7</v>
      </c>
      <c r="BA66" s="5">
        <f t="shared" si="154"/>
        <v>4.513635128144412E-7</v>
      </c>
      <c r="BB66" s="5">
        <f t="shared" si="155"/>
        <v>1.5846836348920733E-7</v>
      </c>
      <c r="BC66" s="5">
        <f t="shared" si="156"/>
        <v>4.4509086825139706E-8</v>
      </c>
      <c r="BD66" s="5">
        <f t="shared" si="157"/>
        <v>1.7480441983883743E-3</v>
      </c>
      <c r="BE66" s="5">
        <f t="shared" si="158"/>
        <v>7.0465739731536857E-4</v>
      </c>
      <c r="BF66" s="5">
        <f t="shared" si="159"/>
        <v>1.4202788695190336E-4</v>
      </c>
      <c r="BG66" s="5">
        <f t="shared" si="160"/>
        <v>1.908437655790783E-5</v>
      </c>
      <c r="BH66" s="5">
        <f t="shared" si="161"/>
        <v>1.9232847669241175E-6</v>
      </c>
      <c r="BI66" s="5">
        <f t="shared" si="162"/>
        <v>1.5505979075432259E-7</v>
      </c>
      <c r="BJ66" s="8">
        <f t="shared" si="163"/>
        <v>0.10502073664032759</v>
      </c>
      <c r="BK66" s="8">
        <f t="shared" si="164"/>
        <v>0.27095477257559686</v>
      </c>
      <c r="BL66" s="8">
        <f t="shared" si="165"/>
        <v>0.54765547906242684</v>
      </c>
      <c r="BM66" s="8">
        <f t="shared" si="166"/>
        <v>0.27074470194275924</v>
      </c>
      <c r="BN66" s="8">
        <f t="shared" si="167"/>
        <v>0.72862143711887328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1.3216783216783199</v>
      </c>
      <c r="F67">
        <f>VLOOKUP(B67,home!$B$2:$E$405,3,FALSE)</f>
        <v>0.76</v>
      </c>
      <c r="G67">
        <f>VLOOKUP(C67,away!$B$2:$E$405,4,FALSE)</f>
        <v>0.66</v>
      </c>
      <c r="H67">
        <f>VLOOKUP(A67,away!$A$2:$E$405,3,FALSE)</f>
        <v>1.28321678321678</v>
      </c>
      <c r="I67">
        <f>VLOOKUP(C67,away!$B$2:$E$405,3,FALSE)</f>
        <v>1.36</v>
      </c>
      <c r="J67">
        <f>VLOOKUP(B67,home!$B$2:$E$405,4,FALSE)</f>
        <v>1.0900000000000001</v>
      </c>
      <c r="K67" s="3">
        <f t="shared" si="112"/>
        <v>0.66295384615384523</v>
      </c>
      <c r="L67" s="3">
        <f t="shared" si="113"/>
        <v>1.9022405594405549</v>
      </c>
      <c r="M67" s="5">
        <f t="shared" si="114"/>
        <v>7.6904229376075231E-2</v>
      </c>
      <c r="N67" s="5">
        <f t="shared" si="115"/>
        <v>5.0983954650366599E-2</v>
      </c>
      <c r="O67" s="5">
        <f t="shared" si="116"/>
        <v>0.14629034431169011</v>
      </c>
      <c r="P67" s="5">
        <f t="shared" si="117"/>
        <v>9.6983746416605232E-2</v>
      </c>
      <c r="Q67" s="5">
        <f t="shared" si="118"/>
        <v>1.6900004413796878E-2</v>
      </c>
      <c r="R67" s="5">
        <f t="shared" si="119"/>
        <v>0.13913971320211041</v>
      </c>
      <c r="S67" s="5">
        <f t="shared" si="120"/>
        <v>3.0576494769241305E-2</v>
      </c>
      <c r="T67" s="5">
        <f t="shared" si="121"/>
        <v>3.2147873850648823E-2</v>
      </c>
      <c r="U67" s="5">
        <f t="shared" si="122"/>
        <v>9.2243208020082026E-2</v>
      </c>
      <c r="V67" s="5">
        <f t="shared" si="123"/>
        <v>4.2844385645009553E-3</v>
      </c>
      <c r="W67" s="5">
        <f t="shared" si="124"/>
        <v>3.7346409753812012E-3</v>
      </c>
      <c r="X67" s="5">
        <f t="shared" si="125"/>
        <v>7.1041855383187549E-3</v>
      </c>
      <c r="Y67" s="5">
        <f t="shared" si="126"/>
        <v>6.7569349363904851E-3</v>
      </c>
      <c r="Z67" s="5">
        <f t="shared" si="127"/>
        <v>8.8225735293993621E-2</v>
      </c>
      <c r="AA67" s="5">
        <f t="shared" si="128"/>
        <v>5.8489590542904112E-2</v>
      </c>
      <c r="AB67" s="5">
        <f t="shared" si="129"/>
        <v>1.9387949505190925E-2</v>
      </c>
      <c r="AC67" s="5">
        <f t="shared" si="130"/>
        <v>3.3769347492996322E-4</v>
      </c>
      <c r="AD67" s="5">
        <f t="shared" si="131"/>
        <v>6.1897364965817869E-4</v>
      </c>
      <c r="AE67" s="5">
        <f t="shared" si="132"/>
        <v>1.1774367816047358E-3</v>
      </c>
      <c r="AF67" s="5">
        <f t="shared" si="133"/>
        <v>1.1198840010728395E-3</v>
      </c>
      <c r="AG67" s="5">
        <f t="shared" si="134"/>
        <v>7.100962562364418E-4</v>
      </c>
      <c r="AH67" s="5">
        <f t="shared" si="135"/>
        <v>4.1956643015675185E-2</v>
      </c>
      <c r="AI67" s="5">
        <f t="shared" si="136"/>
        <v>2.7815317858945726E-2</v>
      </c>
      <c r="AJ67" s="5">
        <f t="shared" si="137"/>
        <v>9.2201359782899048E-3</v>
      </c>
      <c r="AK67" s="5">
        <f t="shared" si="138"/>
        <v>2.0375082029562464E-3</v>
      </c>
      <c r="AL67" s="5">
        <f t="shared" si="139"/>
        <v>1.7034578516608082E-5</v>
      </c>
      <c r="AM67" s="5">
        <f t="shared" si="140"/>
        <v>8.2070192341754467E-5</v>
      </c>
      <c r="AN67" s="5">
        <f t="shared" si="141"/>
        <v>1.5611724859357297E-4</v>
      </c>
      <c r="AO67" s="5">
        <f t="shared" si="142"/>
        <v>1.4848628115147921E-4</v>
      </c>
      <c r="AP67" s="5">
        <f t="shared" si="143"/>
        <v>9.4152208842279125E-5</v>
      </c>
      <c r="AQ67" s="5">
        <f t="shared" si="144"/>
        <v>4.4775037605175251E-5</v>
      </c>
      <c r="AR67" s="5">
        <f t="shared" si="145"/>
        <v>1.5962325616477115E-2</v>
      </c>
      <c r="AS67" s="5">
        <f t="shared" si="146"/>
        <v>1.0582285161003549E-2</v>
      </c>
      <c r="AT67" s="5">
        <f t="shared" si="147"/>
        <v>3.5077833242920333E-3</v>
      </c>
      <c r="AU67" s="5">
        <f t="shared" si="148"/>
        <v>7.7516614877124151E-4</v>
      </c>
      <c r="AV67" s="5">
        <f t="shared" si="149"/>
        <v>1.2847484493403957E-4</v>
      </c>
      <c r="AW67" s="5">
        <f t="shared" si="150"/>
        <v>5.9672965849566309E-7</v>
      </c>
      <c r="AX67" s="5">
        <f t="shared" si="151"/>
        <v>9.0681249445919942E-6</v>
      </c>
      <c r="AY67" s="5">
        <f t="shared" si="152"/>
        <v>1.7249755067677528E-5</v>
      </c>
      <c r="AZ67" s="5">
        <f t="shared" si="153"/>
        <v>1.6406591865075723E-5</v>
      </c>
      <c r="BA67" s="5">
        <f t="shared" si="154"/>
        <v>1.0403094829311501E-5</v>
      </c>
      <c r="BB67" s="5">
        <f t="shared" si="155"/>
        <v>4.9472972320056634E-6</v>
      </c>
      <c r="BC67" s="5">
        <f t="shared" si="156"/>
        <v>1.8821898908658315E-6</v>
      </c>
      <c r="BD67" s="5">
        <f t="shared" si="157"/>
        <v>5.0606972017766243E-3</v>
      </c>
      <c r="BE67" s="5">
        <f t="shared" si="158"/>
        <v>3.3550086741378146E-3</v>
      </c>
      <c r="BF67" s="5">
        <f t="shared" si="159"/>
        <v>1.1121079521995885E-3</v>
      </c>
      <c r="BG67" s="5">
        <f t="shared" si="160"/>
        <v>2.45758748082998E-4</v>
      </c>
      <c r="BH67" s="5">
        <f t="shared" si="161"/>
        <v>4.0731676816894352E-5</v>
      </c>
      <c r="BI67" s="5">
        <f t="shared" si="162"/>
        <v>5.4006443612111059E-6</v>
      </c>
      <c r="BJ67" s="8">
        <f t="shared" si="163"/>
        <v>0.12183954307583873</v>
      </c>
      <c r="BK67" s="8">
        <f t="shared" si="164"/>
        <v>0.20912088693493691</v>
      </c>
      <c r="BL67" s="8">
        <f t="shared" si="165"/>
        <v>0.57735615063069767</v>
      </c>
      <c r="BM67" s="8">
        <f t="shared" si="166"/>
        <v>0.46932367053941343</v>
      </c>
      <c r="BN67" s="8">
        <f t="shared" si="167"/>
        <v>0.52720199237064447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1.21311475409836</v>
      </c>
      <c r="F68">
        <f>VLOOKUP(B68,home!$B$2:$E$405,3,FALSE)</f>
        <v>1.19</v>
      </c>
      <c r="G68">
        <f>VLOOKUP(C68,away!$B$2:$E$405,4,FALSE)</f>
        <v>0.82</v>
      </c>
      <c r="H68">
        <f>VLOOKUP(A68,away!$A$2:$E$405,3,FALSE)</f>
        <v>1.02341920374707</v>
      </c>
      <c r="I68">
        <f>VLOOKUP(C68,away!$B$2:$E$405,3,FALSE)</f>
        <v>1.28</v>
      </c>
      <c r="J68">
        <f>VLOOKUP(B68,home!$B$2:$E$405,4,FALSE)</f>
        <v>0.49</v>
      </c>
      <c r="K68" s="3">
        <f t="shared" si="112"/>
        <v>1.1837573770491794</v>
      </c>
      <c r="L68" s="3">
        <f t="shared" si="113"/>
        <v>0.64188852459016232</v>
      </c>
      <c r="M68" s="5">
        <f t="shared" si="114"/>
        <v>0.16111354701101138</v>
      </c>
      <c r="N68" s="5">
        <f t="shared" si="115"/>
        <v>0.19071934981684446</v>
      </c>
      <c r="O68" s="5">
        <f t="shared" si="116"/>
        <v>0.10341693698238585</v>
      </c>
      <c r="P68" s="5">
        <f t="shared" si="117"/>
        <v>0.12242056206472934</v>
      </c>
      <c r="Q68" s="5">
        <f t="shared" si="118"/>
        <v>0.11288271864585636</v>
      </c>
      <c r="R68" s="5">
        <f t="shared" si="119"/>
        <v>3.3191072548628714E-2</v>
      </c>
      <c r="S68" s="5">
        <f t="shared" si="120"/>
        <v>2.3255018423776568E-2</v>
      </c>
      <c r="T68" s="5">
        <f t="shared" si="121"/>
        <v>7.2458121723315144E-2</v>
      </c>
      <c r="U68" s="5">
        <f t="shared" si="122"/>
        <v>3.9290176981613745E-2</v>
      </c>
      <c r="V68" s="5">
        <f t="shared" si="123"/>
        <v>1.9633444025313486E-3</v>
      </c>
      <c r="W68" s="5">
        <f t="shared" si="124"/>
        <v>4.4541916979466467E-2</v>
      </c>
      <c r="X68" s="5">
        <f t="shared" si="125"/>
        <v>2.859094537236723E-2</v>
      </c>
      <c r="Y68" s="5">
        <f t="shared" si="126"/>
        <v>9.1760998708533634E-3</v>
      </c>
      <c r="Z68" s="5">
        <f t="shared" si="127"/>
        <v>7.1016561959347775E-3</v>
      </c>
      <c r="AA68" s="5">
        <f t="shared" si="128"/>
        <v>8.4066379112048041E-3</v>
      </c>
      <c r="AB68" s="5">
        <f t="shared" si="129"/>
        <v>4.9757098217849969E-3</v>
      </c>
      <c r="AC68" s="5">
        <f t="shared" si="130"/>
        <v>9.3239259571737307E-5</v>
      </c>
      <c r="AD68" s="5">
        <f t="shared" si="131"/>
        <v>1.3181705703088881E-2</v>
      </c>
      <c r="AE68" s="5">
        <f t="shared" si="132"/>
        <v>8.4611856253374498E-3</v>
      </c>
      <c r="AF68" s="5">
        <f t="shared" si="133"/>
        <v>2.7155689786656722E-3</v>
      </c>
      <c r="AG68" s="5">
        <f t="shared" si="134"/>
        <v>5.8103085504617434E-4</v>
      </c>
      <c r="AH68" s="5">
        <f t="shared" si="135"/>
        <v>1.1396179044387894E-3</v>
      </c>
      <c r="AI68" s="5">
        <f t="shared" si="136"/>
        <v>1.3490311013967438E-3</v>
      </c>
      <c r="AJ68" s="5">
        <f t="shared" si="137"/>
        <v>7.9846275907358751E-4</v>
      </c>
      <c r="AK68" s="5">
        <f t="shared" si="138"/>
        <v>3.1506206045080025E-4</v>
      </c>
      <c r="AL68" s="5">
        <f t="shared" si="139"/>
        <v>2.833877789926914E-6</v>
      </c>
      <c r="AM68" s="5">
        <f t="shared" si="140"/>
        <v>3.120788273624539E-3</v>
      </c>
      <c r="AN68" s="5">
        <f t="shared" si="141"/>
        <v>2.0031981805151353E-3</v>
      </c>
      <c r="AO68" s="5">
        <f t="shared" si="142"/>
        <v>6.429149622762787E-4</v>
      </c>
      <c r="AP68" s="5">
        <f t="shared" si="143"/>
        <v>1.3755991219082018E-4</v>
      </c>
      <c r="AQ68" s="5">
        <f t="shared" si="144"/>
        <v>2.2074532269729457E-5</v>
      </c>
      <c r="AR68" s="5">
        <f t="shared" si="145"/>
        <v>1.4630153105534946E-4</v>
      </c>
      <c r="AS68" s="5">
        <f t="shared" si="146"/>
        <v>1.731855166603595E-4</v>
      </c>
      <c r="AT68" s="5">
        <f t="shared" si="147"/>
        <v>1.0250481647238709E-4</v>
      </c>
      <c r="AU68" s="5">
        <f t="shared" si="148"/>
        <v>4.0446944227420141E-5</v>
      </c>
      <c r="AV68" s="5">
        <f t="shared" si="149"/>
        <v>1.1969842152076326E-5</v>
      </c>
      <c r="AW68" s="5">
        <f t="shared" si="150"/>
        <v>5.9813735630308689E-8</v>
      </c>
      <c r="AX68" s="5">
        <f t="shared" si="151"/>
        <v>6.1570935685193709E-4</v>
      </c>
      <c r="AY68" s="5">
        <f t="shared" si="152"/>
        <v>3.9521677064604773E-4</v>
      </c>
      <c r="AZ68" s="5">
        <f t="shared" si="153"/>
        <v>1.2684255490164005E-4</v>
      </c>
      <c r="BA68" s="5">
        <f t="shared" si="154"/>
        <v>2.7139593473686805E-5</v>
      </c>
      <c r="BB68" s="5">
        <f t="shared" si="155"/>
        <v>4.3551484032004041E-6</v>
      </c>
      <c r="BC68" s="5">
        <f t="shared" si="156"/>
        <v>5.5910395658030188E-7</v>
      </c>
      <c r="BD68" s="5">
        <f t="shared" si="157"/>
        <v>1.5651545652400013E-5</v>
      </c>
      <c r="BE68" s="5">
        <f t="shared" si="158"/>
        <v>1.8527632628250523E-5</v>
      </c>
      <c r="BF68" s="5">
        <f t="shared" si="159"/>
        <v>1.0966110901474319E-5</v>
      </c>
      <c r="BG68" s="5">
        <f t="shared" si="160"/>
        <v>4.3270715590532169E-6</v>
      </c>
      <c r="BH68" s="5">
        <f t="shared" si="161"/>
        <v>1.2805507197622345E-6</v>
      </c>
      <c r="BI68" s="5">
        <f t="shared" si="162"/>
        <v>3.0317227224083615E-7</v>
      </c>
      <c r="BJ68" s="8">
        <f t="shared" si="163"/>
        <v>0.49040500195995079</v>
      </c>
      <c r="BK68" s="8">
        <f t="shared" si="164"/>
        <v>0.30924376181005636</v>
      </c>
      <c r="BL68" s="8">
        <f t="shared" si="165"/>
        <v>0.19340817280527878</v>
      </c>
      <c r="BM68" s="8">
        <f t="shared" si="166"/>
        <v>0.27601924874485406</v>
      </c>
      <c r="BN68" s="8">
        <f t="shared" si="167"/>
        <v>0.7237441870694562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1.21311475409836</v>
      </c>
      <c r="F69">
        <f>VLOOKUP(B69,home!$B$2:$E$405,3,FALSE)</f>
        <v>0.82</v>
      </c>
      <c r="G69">
        <f>VLOOKUP(C69,away!$B$2:$E$405,4,FALSE)</f>
        <v>1.01</v>
      </c>
      <c r="H69">
        <f>VLOOKUP(A69,away!$A$2:$E$405,3,FALSE)</f>
        <v>1.02341920374707</v>
      </c>
      <c r="I69">
        <f>VLOOKUP(C69,away!$B$2:$E$405,3,FALSE)</f>
        <v>1.01</v>
      </c>
      <c r="J69">
        <f>VLOOKUP(B69,home!$B$2:$E$405,4,FALSE)</f>
        <v>1.0900000000000001</v>
      </c>
      <c r="K69" s="3">
        <f t="shared" si="112"/>
        <v>1.0047016393442616</v>
      </c>
      <c r="L69" s="3">
        <f t="shared" si="113"/>
        <v>1.1266822014051494</v>
      </c>
      <c r="M69" s="5">
        <f t="shared" si="114"/>
        <v>0.11867295569777032</v>
      </c>
      <c r="N69" s="5">
        <f t="shared" si="115"/>
        <v>0.11923091313537877</v>
      </c>
      <c r="O69" s="5">
        <f t="shared" si="116"/>
        <v>0.13370670697281964</v>
      </c>
      <c r="P69" s="5">
        <f t="shared" si="117"/>
        <v>0.13433534768691471</v>
      </c>
      <c r="Q69" s="5">
        <f t="shared" si="118"/>
        <v>5.9895746943814152E-2</v>
      </c>
      <c r="R69" s="5">
        <f t="shared" si="119"/>
        <v>7.5322483477384863E-2</v>
      </c>
      <c r="S69" s="5">
        <f t="shared" si="120"/>
        <v>3.8016213407801973E-2</v>
      </c>
      <c r="T69" s="5">
        <f t="shared" si="121"/>
        <v>6.7483472021462279E-2</v>
      </c>
      <c r="U69" s="5">
        <f t="shared" si="122"/>
        <v>7.5676622629209614E-2</v>
      </c>
      <c r="V69" s="5">
        <f t="shared" si="123"/>
        <v>4.7815080584278158E-3</v>
      </c>
      <c r="W69" s="5">
        <f t="shared" si="124"/>
        <v>2.0059118381399704E-2</v>
      </c>
      <c r="X69" s="5">
        <f t="shared" si="125"/>
        <v>2.2600251656201921E-2</v>
      </c>
      <c r="Y69" s="5">
        <f t="shared" si="126"/>
        <v>1.2731650644159979E-2</v>
      </c>
      <c r="Z69" s="5">
        <f t="shared" si="127"/>
        <v>2.8288167166534307E-2</v>
      </c>
      <c r="AA69" s="5">
        <f t="shared" si="128"/>
        <v>2.842116792626153E-2</v>
      </c>
      <c r="AB69" s="5">
        <f t="shared" si="129"/>
        <v>1.4277397003796755E-2</v>
      </c>
      <c r="AC69" s="5">
        <f t="shared" si="130"/>
        <v>3.3828555531036731E-4</v>
      </c>
      <c r="AD69" s="5">
        <f t="shared" si="131"/>
        <v>5.038357280398224E-3</v>
      </c>
      <c r="AE69" s="5">
        <f t="shared" si="132"/>
        <v>5.6766274721447331E-3</v>
      </c>
      <c r="AF69" s="5">
        <f t="shared" si="133"/>
        <v>3.1978775684364893E-3</v>
      </c>
      <c r="AG69" s="5">
        <f t="shared" si="134"/>
        <v>1.2009972462100559E-3</v>
      </c>
      <c r="AH69" s="5">
        <f t="shared" si="135"/>
        <v>7.9679436142269418E-3</v>
      </c>
      <c r="AI69" s="5">
        <f t="shared" si="136"/>
        <v>8.005406011416449E-3</v>
      </c>
      <c r="AJ69" s="5">
        <f t="shared" si="137"/>
        <v>4.021522271643257E-3</v>
      </c>
      <c r="AK69" s="5">
        <f t="shared" si="138"/>
        <v>1.3468100063264794E-3</v>
      </c>
      <c r="AL69" s="5">
        <f t="shared" si="139"/>
        <v>1.5317291938295589E-5</v>
      </c>
      <c r="AM69" s="5">
        <f t="shared" si="140"/>
        <v>1.0124091638436384E-3</v>
      </c>
      <c r="AN69" s="5">
        <f t="shared" si="141"/>
        <v>1.1406633854420972E-3</v>
      </c>
      <c r="AO69" s="5">
        <f t="shared" si="142"/>
        <v>6.4258256708607639E-4</v>
      </c>
      <c r="AP69" s="5">
        <f t="shared" si="143"/>
        <v>2.4132878042303744E-4</v>
      </c>
      <c r="AQ69" s="5">
        <f t="shared" si="144"/>
        <v>6.7975210397361994E-5</v>
      </c>
      <c r="AR69" s="5">
        <f t="shared" si="145"/>
        <v>1.7954680503898613E-3</v>
      </c>
      <c r="AS69" s="5">
        <f t="shared" si="146"/>
        <v>1.8039096936169386E-3</v>
      </c>
      <c r="AT69" s="5">
        <f t="shared" si="147"/>
        <v>9.0619551320297149E-4</v>
      </c>
      <c r="AU69" s="5">
        <f t="shared" si="148"/>
        <v>3.0348537256047996E-4</v>
      </c>
      <c r="AV69" s="5">
        <f t="shared" si="149"/>
        <v>7.6228062832129557E-5</v>
      </c>
      <c r="AW69" s="5">
        <f t="shared" si="150"/>
        <v>4.8163499380254589E-7</v>
      </c>
      <c r="AX69" s="5">
        <f t="shared" si="151"/>
        <v>1.6952819110014272E-4</v>
      </c>
      <c r="AY69" s="5">
        <f t="shared" si="152"/>
        <v>1.9100439554894168E-4</v>
      </c>
      <c r="AZ69" s="5">
        <f t="shared" si="153"/>
        <v>1.0760062642757079E-4</v>
      </c>
      <c r="BA69" s="5">
        <f t="shared" si="154"/>
        <v>4.041057021866283E-5</v>
      </c>
      <c r="BB69" s="5">
        <f t="shared" si="155"/>
        <v>1.1382467553500111E-5</v>
      </c>
      <c r="BC69" s="5">
        <f t="shared" si="156"/>
        <v>2.5648847201200363E-6</v>
      </c>
      <c r="BD69" s="5">
        <f t="shared" si="157"/>
        <v>3.371536492609771E-4</v>
      </c>
      <c r="BE69" s="5">
        <f t="shared" si="158"/>
        <v>3.3873882412340385E-4</v>
      </c>
      <c r="BF69" s="5">
        <f t="shared" si="159"/>
        <v>1.7016572595316567E-4</v>
      </c>
      <c r="BG69" s="5">
        <f t="shared" si="160"/>
        <v>5.6988594608450636E-5</v>
      </c>
      <c r="BH69" s="5">
        <f t="shared" si="161"/>
        <v>1.4314133606758976E-5</v>
      </c>
      <c r="BI69" s="5">
        <f t="shared" si="162"/>
        <v>2.8762867001007066E-6</v>
      </c>
      <c r="BJ69" s="8">
        <f t="shared" si="163"/>
        <v>0.32074246259236749</v>
      </c>
      <c r="BK69" s="8">
        <f t="shared" si="164"/>
        <v>0.29635063209371243</v>
      </c>
      <c r="BL69" s="8">
        <f t="shared" si="165"/>
        <v>0.35455158381994079</v>
      </c>
      <c r="BM69" s="8">
        <f t="shared" si="166"/>
        <v>0.35857816899791733</v>
      </c>
      <c r="BN69" s="8">
        <f t="shared" si="167"/>
        <v>0.64116415391408255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1.21311475409836</v>
      </c>
      <c r="F70">
        <f>VLOOKUP(B70,home!$B$2:$E$405,3,FALSE)</f>
        <v>1.6</v>
      </c>
      <c r="G70">
        <f>VLOOKUP(C70,away!$B$2:$E$405,4,FALSE)</f>
        <v>1.69</v>
      </c>
      <c r="H70">
        <f>VLOOKUP(A70,away!$A$2:$E$405,3,FALSE)</f>
        <v>1.02341920374707</v>
      </c>
      <c r="I70">
        <f>VLOOKUP(C70,away!$B$2:$E$405,3,FALSE)</f>
        <v>0.6</v>
      </c>
      <c r="J70">
        <f>VLOOKUP(B70,home!$B$2:$E$405,4,FALSE)</f>
        <v>0.65</v>
      </c>
      <c r="K70" s="3">
        <f t="shared" si="112"/>
        <v>3.2802622950819655</v>
      </c>
      <c r="L70" s="3">
        <f t="shared" si="113"/>
        <v>0.39913348946135729</v>
      </c>
      <c r="M70" s="5">
        <f t="shared" si="114"/>
        <v>2.5238219551568873E-2</v>
      </c>
      <c r="N70" s="5">
        <f t="shared" si="115"/>
        <v>8.2787979990011848E-2</v>
      </c>
      <c r="O70" s="5">
        <f t="shared" si="116"/>
        <v>1.0073418637409536E-2</v>
      </c>
      <c r="P70" s="5">
        <f t="shared" si="117"/>
        <v>3.3043455338870445E-2</v>
      </c>
      <c r="Q70" s="5">
        <f t="shared" si="118"/>
        <v>0.13578314462361804</v>
      </c>
      <c r="R70" s="5">
        <f t="shared" si="119"/>
        <v>2.0103193657771694E-3</v>
      </c>
      <c r="S70" s="5">
        <f t="shared" si="120"/>
        <v>1.0815639535317898E-2</v>
      </c>
      <c r="T70" s="5">
        <f t="shared" si="121"/>
        <v>5.4195600323660796E-2</v>
      </c>
      <c r="U70" s="5">
        <f t="shared" si="122"/>
        <v>6.5943748166319384E-3</v>
      </c>
      <c r="V70" s="5">
        <f t="shared" si="123"/>
        <v>1.5733901831631767E-3</v>
      </c>
      <c r="W70" s="5">
        <f t="shared" si="124"/>
        <v>0.14846810987217196</v>
      </c>
      <c r="X70" s="5">
        <f t="shared" si="125"/>
        <v>5.9258594767012174E-2</v>
      </c>
      <c r="Y70" s="5">
        <f t="shared" si="126"/>
        <v>1.1826044854967046E-2</v>
      </c>
      <c r="Z70" s="5">
        <f t="shared" si="127"/>
        <v>2.6746192779812818E-4</v>
      </c>
      <c r="AA70" s="5">
        <f t="shared" si="128"/>
        <v>8.7734527712613494E-4</v>
      </c>
      <c r="AB70" s="5">
        <f t="shared" si="129"/>
        <v>1.4389613161625489E-3</v>
      </c>
      <c r="AC70" s="5">
        <f t="shared" si="130"/>
        <v>1.2874880135100935E-4</v>
      </c>
      <c r="AD70" s="5">
        <f t="shared" si="131"/>
        <v>0.12175358570894304</v>
      </c>
      <c r="AE70" s="5">
        <f t="shared" si="132"/>
        <v>4.8595933518442873E-2</v>
      </c>
      <c r="AF70" s="5">
        <f t="shared" si="133"/>
        <v>9.6981322594241193E-3</v>
      </c>
      <c r="AG70" s="5">
        <f t="shared" si="134"/>
        <v>1.290283123320569E-3</v>
      </c>
      <c r="AH70" s="5">
        <f t="shared" si="135"/>
        <v>2.668825313503212E-5</v>
      </c>
      <c r="AI70" s="5">
        <f t="shared" si="136"/>
        <v>8.7544470480448926E-5</v>
      </c>
      <c r="AJ70" s="5">
        <f t="shared" si="137"/>
        <v>1.4358441282996638E-4</v>
      </c>
      <c r="AK70" s="5">
        <f t="shared" si="138"/>
        <v>1.5699817852254068E-4</v>
      </c>
      <c r="AL70" s="5">
        <f t="shared" si="139"/>
        <v>6.7426392875019165E-6</v>
      </c>
      <c r="AM70" s="5">
        <f t="shared" si="140"/>
        <v>7.9876739298415281E-2</v>
      </c>
      <c r="AN70" s="5">
        <f t="shared" si="141"/>
        <v>3.1881481682971613E-2</v>
      </c>
      <c r="AO70" s="5">
        <f t="shared" si="142"/>
        <v>6.3624835166614033E-3</v>
      </c>
      <c r="AP70" s="5">
        <f t="shared" si="143"/>
        <v>8.4649341588181155E-4</v>
      </c>
      <c r="AQ70" s="5">
        <f t="shared" si="144"/>
        <v>8.4465967721742826E-5</v>
      </c>
      <c r="AR70" s="5">
        <f t="shared" si="145"/>
        <v>2.1304351202826755E-6</v>
      </c>
      <c r="AS70" s="5">
        <f t="shared" si="146"/>
        <v>6.9883859971816731E-6</v>
      </c>
      <c r="AT70" s="5">
        <f t="shared" si="147"/>
        <v>1.146186954501691E-5</v>
      </c>
      <c r="AU70" s="5">
        <f t="shared" si="148"/>
        <v>1.2532646166555756E-5</v>
      </c>
      <c r="AV70" s="5">
        <f t="shared" si="149"/>
        <v>1.0277591669439095E-5</v>
      </c>
      <c r="AW70" s="5">
        <f t="shared" si="150"/>
        <v>2.4521902817034959E-7</v>
      </c>
      <c r="AX70" s="5">
        <f t="shared" si="151"/>
        <v>4.3669442695780582E-2</v>
      </c>
      <c r="AY70" s="5">
        <f t="shared" si="152"/>
        <v>1.7429937045999683E-2</v>
      </c>
      <c r="AZ70" s="5">
        <f t="shared" si="153"/>
        <v>3.4784357971308173E-3</v>
      </c>
      <c r="BA70" s="5">
        <f t="shared" si="154"/>
        <v>4.627867391920405E-4</v>
      </c>
      <c r="BB70" s="5">
        <f t="shared" si="155"/>
        <v>4.6178421522540543E-5</v>
      </c>
      <c r="BC70" s="5">
        <f t="shared" si="156"/>
        <v>3.6862709040218103E-6</v>
      </c>
      <c r="BD70" s="5">
        <f t="shared" si="157"/>
        <v>1.4172133393824184E-7</v>
      </c>
      <c r="BE70" s="5">
        <f t="shared" si="158"/>
        <v>4.6488314812633481E-7</v>
      </c>
      <c r="BF70" s="5">
        <f t="shared" si="159"/>
        <v>7.6246933120891012E-7</v>
      </c>
      <c r="BG70" s="5">
        <f t="shared" si="160"/>
        <v>8.3369979944031713E-7</v>
      </c>
      <c r="BH70" s="5">
        <f t="shared" si="161"/>
        <v>6.8368850438036727E-7</v>
      </c>
      <c r="BI70" s="5">
        <f t="shared" si="162"/>
        <v>4.4853552449998013E-7</v>
      </c>
      <c r="BJ70" s="8">
        <f t="shared" si="163"/>
        <v>0.8577995398937539</v>
      </c>
      <c r="BK70" s="8">
        <f t="shared" si="164"/>
        <v>8.8236133095558583E-2</v>
      </c>
      <c r="BL70" s="8">
        <f t="shared" si="165"/>
        <v>2.1455960654215383E-2</v>
      </c>
      <c r="BM70" s="8">
        <f t="shared" si="166"/>
        <v>0.6613928662370987</v>
      </c>
      <c r="BN70" s="8">
        <f t="shared" si="167"/>
        <v>0.28893653750725595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1.21311475409836</v>
      </c>
      <c r="F71">
        <f>VLOOKUP(B71,home!$B$2:$E$405,3,FALSE)</f>
        <v>0.69</v>
      </c>
      <c r="G71">
        <f>VLOOKUP(C71,away!$B$2:$E$405,4,FALSE)</f>
        <v>0.82</v>
      </c>
      <c r="H71">
        <f>VLOOKUP(A71,away!$A$2:$E$405,3,FALSE)</f>
        <v>1.02341920374707</v>
      </c>
      <c r="I71">
        <f>VLOOKUP(C71,away!$B$2:$E$405,3,FALSE)</f>
        <v>1.01</v>
      </c>
      <c r="J71">
        <f>VLOOKUP(B71,home!$B$2:$E$405,4,FALSE)</f>
        <v>1.0900000000000001</v>
      </c>
      <c r="K71" s="3">
        <f t="shared" si="112"/>
        <v>0.68638032786885206</v>
      </c>
      <c r="L71" s="3">
        <f t="shared" si="113"/>
        <v>1.1266822014051494</v>
      </c>
      <c r="M71" s="5">
        <f t="shared" si="114"/>
        <v>0.16315370789814962</v>
      </c>
      <c r="N71" s="5">
        <f t="shared" si="115"/>
        <v>0.11198549552015086</v>
      </c>
      <c r="O71" s="5">
        <f t="shared" si="116"/>
        <v>0.18382237878209995</v>
      </c>
      <c r="P71" s="5">
        <f t="shared" si="117"/>
        <v>0.12617206461809008</v>
      </c>
      <c r="Q71" s="5">
        <f t="shared" si="118"/>
        <v>3.84323205658385E-2</v>
      </c>
      <c r="R71" s="5">
        <f t="shared" si="119"/>
        <v>0.10355470119687382</v>
      </c>
      <c r="S71" s="5">
        <f t="shared" si="120"/>
        <v>2.4393239502606558E-2</v>
      </c>
      <c r="T71" s="5">
        <f t="shared" si="121"/>
        <v>4.3301011540227322E-2</v>
      </c>
      <c r="U71" s="5">
        <f t="shared" si="122"/>
        <v>7.1077909759871258E-2</v>
      </c>
      <c r="V71" s="5">
        <f t="shared" si="123"/>
        <v>2.0960094287207267E-3</v>
      </c>
      <c r="W71" s="5">
        <f t="shared" si="124"/>
        <v>8.7930629302470191E-3</v>
      </c>
      <c r="X71" s="5">
        <f t="shared" si="125"/>
        <v>9.9069874993447261E-3</v>
      </c>
      <c r="Y71" s="5">
        <f t="shared" si="126"/>
        <v>5.5810132425275077E-3</v>
      </c>
      <c r="Z71" s="5">
        <f t="shared" si="127"/>
        <v>3.8891079570115401E-2</v>
      </c>
      <c r="AA71" s="5">
        <f t="shared" si="128"/>
        <v>2.6694071946509419E-2</v>
      </c>
      <c r="AB71" s="5">
        <f t="shared" si="129"/>
        <v>9.16114292739993E-3</v>
      </c>
      <c r="AC71" s="5">
        <f t="shared" si="130"/>
        <v>1.0130701306439518E-4</v>
      </c>
      <c r="AD71" s="5">
        <f t="shared" si="131"/>
        <v>1.5088463542585993E-3</v>
      </c>
      <c r="AE71" s="5">
        <f t="shared" si="132"/>
        <v>1.6999903319982127E-3</v>
      </c>
      <c r="AF71" s="5">
        <f t="shared" si="133"/>
        <v>9.5767442481160879E-4</v>
      </c>
      <c r="AG71" s="5">
        <f t="shared" si="134"/>
        <v>3.5966490972538437E-4</v>
      </c>
      <c r="AH71" s="5">
        <f t="shared" si="135"/>
        <v>1.0954471786270122E-2</v>
      </c>
      <c r="AI71" s="5">
        <f t="shared" si="136"/>
        <v>7.5189339362901758E-3</v>
      </c>
      <c r="AJ71" s="5">
        <f t="shared" si="137"/>
        <v>2.5804241702075447E-3</v>
      </c>
      <c r="AK71" s="5">
        <f t="shared" si="138"/>
        <v>5.9038412932925499E-4</v>
      </c>
      <c r="AL71" s="5">
        <f t="shared" si="139"/>
        <v>3.1337602223802177E-6</v>
      </c>
      <c r="AM71" s="5">
        <f t="shared" si="140"/>
        <v>2.0712849106794802E-4</v>
      </c>
      <c r="AN71" s="5">
        <f t="shared" si="141"/>
        <v>2.3336798429016254E-4</v>
      </c>
      <c r="AO71" s="5">
        <f t="shared" si="142"/>
        <v>1.3146577713876135E-4</v>
      </c>
      <c r="AP71" s="5">
        <f t="shared" si="143"/>
        <v>4.9373383732046108E-5</v>
      </c>
      <c r="AQ71" s="5">
        <f t="shared" si="144"/>
        <v>1.3907028168510738E-5</v>
      </c>
      <c r="AR71" s="5">
        <f t="shared" si="145"/>
        <v>2.4684416774770819E-3</v>
      </c>
      <c r="AS71" s="5">
        <f t="shared" si="146"/>
        <v>1.6942898079118586E-3</v>
      </c>
      <c r="AT71" s="5">
        <f t="shared" si="147"/>
        <v>5.81463596929698E-4</v>
      </c>
      <c r="AU71" s="5">
        <f t="shared" si="148"/>
        <v>1.3303505810146937E-4</v>
      </c>
      <c r="AV71" s="5">
        <f t="shared" si="149"/>
        <v>2.2828161699434579E-5</v>
      </c>
      <c r="AW71" s="5">
        <f t="shared" si="150"/>
        <v>6.7317739539648185E-8</v>
      </c>
      <c r="AX71" s="5">
        <f t="shared" si="151"/>
        <v>2.3694820268366442E-5</v>
      </c>
      <c r="AY71" s="5">
        <f t="shared" si="152"/>
        <v>2.6696532261862457E-5</v>
      </c>
      <c r="AZ71" s="5">
        <f t="shared" si="153"/>
        <v>1.5039253869339396E-5</v>
      </c>
      <c r="BA71" s="5">
        <f t="shared" si="154"/>
        <v>5.6481532189994048E-6</v>
      </c>
      <c r="BB71" s="5">
        <f t="shared" si="155"/>
        <v>1.590918425663959E-6</v>
      </c>
      <c r="BC71" s="5">
        <f t="shared" si="156"/>
        <v>3.5849189481661644E-7</v>
      </c>
      <c r="BD71" s="5">
        <f t="shared" si="157"/>
        <v>4.6352488387001688E-4</v>
      </c>
      <c r="BE71" s="5">
        <f t="shared" si="158"/>
        <v>3.1815436176607377E-4</v>
      </c>
      <c r="BF71" s="5">
        <f t="shared" si="159"/>
        <v>1.0918744757095153E-4</v>
      </c>
      <c r="BG71" s="5">
        <f t="shared" si="160"/>
        <v>2.4981372020970934E-5</v>
      </c>
      <c r="BH71" s="5">
        <f t="shared" si="161"/>
        <v>4.2866805795919489E-6</v>
      </c>
      <c r="BI71" s="5">
        <f t="shared" si="162"/>
        <v>5.8845864433787294E-7</v>
      </c>
      <c r="BJ71" s="8">
        <f t="shared" si="163"/>
        <v>0.22323433815346619</v>
      </c>
      <c r="BK71" s="8">
        <f t="shared" si="164"/>
        <v>0.3159461587531156</v>
      </c>
      <c r="BL71" s="8">
        <f t="shared" si="165"/>
        <v>0.42177520014142295</v>
      </c>
      <c r="BM71" s="8">
        <f t="shared" si="166"/>
        <v>0.27269947882239509</v>
      </c>
      <c r="BN71" s="8">
        <f t="shared" si="167"/>
        <v>0.72712066858120272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1.21311475409836</v>
      </c>
      <c r="F72">
        <f>VLOOKUP(B72,home!$B$2:$E$405,3,FALSE)</f>
        <v>0.68</v>
      </c>
      <c r="G72">
        <f>VLOOKUP(C72,away!$B$2:$E$405,4,FALSE)</f>
        <v>1.08</v>
      </c>
      <c r="H72">
        <f>VLOOKUP(A72,away!$A$2:$E$405,3,FALSE)</f>
        <v>1.02341920374707</v>
      </c>
      <c r="I72">
        <f>VLOOKUP(C72,away!$B$2:$E$405,3,FALSE)</f>
        <v>0.77</v>
      </c>
      <c r="J72">
        <f>VLOOKUP(B72,home!$B$2:$E$405,4,FALSE)</f>
        <v>0.75</v>
      </c>
      <c r="K72" s="3">
        <f t="shared" si="112"/>
        <v>0.89091147540983573</v>
      </c>
      <c r="L72" s="3">
        <f t="shared" si="113"/>
        <v>0.59102459016393294</v>
      </c>
      <c r="M72" s="5">
        <f t="shared" si="114"/>
        <v>0.22719739324969795</v>
      </c>
      <c r="N72" s="5">
        <f t="shared" si="115"/>
        <v>0.20241276482935705</v>
      </c>
      <c r="O72" s="5">
        <f t="shared" si="116"/>
        <v>0.13427924623171661</v>
      </c>
      <c r="P72" s="5">
        <f t="shared" si="117"/>
        <v>0.11963092137721927</v>
      </c>
      <c r="Q72" s="5">
        <f t="shared" si="118"/>
        <v>9.0165927477953295E-2</v>
      </c>
      <c r="R72" s="5">
        <f t="shared" si="119"/>
        <v>3.9681168235811082E-2</v>
      </c>
      <c r="S72" s="5">
        <f t="shared" si="120"/>
        <v>1.5747933047182364E-2</v>
      </c>
      <c r="T72" s="5">
        <f t="shared" si="121"/>
        <v>5.329028033440824E-2</v>
      </c>
      <c r="U72" s="5">
        <f t="shared" si="122"/>
        <v>3.5352408138952358E-2</v>
      </c>
      <c r="V72" s="5">
        <f t="shared" si="123"/>
        <v>9.2134260348795808E-4</v>
      </c>
      <c r="W72" s="5">
        <f t="shared" si="124"/>
        <v>2.6776619827026543E-2</v>
      </c>
      <c r="X72" s="5">
        <f t="shared" si="125"/>
        <v>1.5825640759243802E-2</v>
      </c>
      <c r="Y72" s="5">
        <f t="shared" si="126"/>
        <v>4.6766714219068509E-3</v>
      </c>
      <c r="Z72" s="5">
        <f t="shared" si="127"/>
        <v>7.8175153979321062E-3</v>
      </c>
      <c r="AA72" s="5">
        <f t="shared" si="128"/>
        <v>6.9647141772108019E-3</v>
      </c>
      <c r="AB72" s="5">
        <f t="shared" si="129"/>
        <v>3.1024718917133376E-3</v>
      </c>
      <c r="AC72" s="5">
        <f t="shared" si="130"/>
        <v>3.0320843194659139E-5</v>
      </c>
      <c r="AD72" s="5">
        <f t="shared" si="131"/>
        <v>5.9638994691461186E-3</v>
      </c>
      <c r="AE72" s="5">
        <f t="shared" si="132"/>
        <v>3.5248112395309815E-3</v>
      </c>
      <c r="AF72" s="5">
        <f t="shared" si="133"/>
        <v>1.0416250591245115E-3</v>
      </c>
      <c r="AG72" s="5">
        <f t="shared" si="134"/>
        <v>2.0520867455784897E-4</v>
      </c>
      <c r="AH72" s="5">
        <f t="shared" si="135"/>
        <v>1.1550859585407645E-3</v>
      </c>
      <c r="AI72" s="5">
        <f t="shared" si="136"/>
        <v>1.0290793355487368E-3</v>
      </c>
      <c r="AJ72" s="5">
        <f t="shared" si="137"/>
        <v>4.5840929457374924E-4</v>
      </c>
      <c r="AK72" s="5">
        <f t="shared" si="138"/>
        <v>1.3613403365676034E-4</v>
      </c>
      <c r="AL72" s="5">
        <f t="shared" si="139"/>
        <v>6.3861831448474823E-7</v>
      </c>
      <c r="AM72" s="5">
        <f t="shared" si="140"/>
        <v>1.0626612950505813E-3</v>
      </c>
      <c r="AN72" s="5">
        <f t="shared" si="141"/>
        <v>6.280589563903439E-4</v>
      </c>
      <c r="AO72" s="5">
        <f t="shared" si="142"/>
        <v>1.8559914364969524E-4</v>
      </c>
      <c r="AP72" s="5">
        <f t="shared" si="143"/>
        <v>3.6564552603446019E-5</v>
      </c>
      <c r="AQ72" s="5">
        <f t="shared" si="144"/>
        <v>5.4026374292448119E-6</v>
      </c>
      <c r="AR72" s="5">
        <f t="shared" si="145"/>
        <v>1.3653684105013387E-4</v>
      </c>
      <c r="AS72" s="5">
        <f t="shared" si="146"/>
        <v>1.2164223850777299E-4</v>
      </c>
      <c r="AT72" s="5">
        <f t="shared" si="147"/>
        <v>5.4186233090557583E-5</v>
      </c>
      <c r="AU72" s="5">
        <f t="shared" si="148"/>
        <v>1.6091712289869975E-5</v>
      </c>
      <c r="AV72" s="5">
        <f t="shared" si="149"/>
        <v>3.5840727845096606E-6</v>
      </c>
      <c r="AW72" s="5">
        <f t="shared" si="150"/>
        <v>9.3406902788385821E-9</v>
      </c>
      <c r="AX72" s="5">
        <f t="shared" si="151"/>
        <v>1.5778952370573994E-4</v>
      </c>
      <c r="AY72" s="5">
        <f t="shared" si="152"/>
        <v>9.3257488580347111E-5</v>
      </c>
      <c r="AZ72" s="5">
        <f t="shared" si="153"/>
        <v>2.7558734483958658E-5</v>
      </c>
      <c r="BA72" s="5">
        <f t="shared" si="154"/>
        <v>5.4292965846061047E-6</v>
      </c>
      <c r="BB72" s="5">
        <f t="shared" si="155"/>
        <v>8.0221194719881584E-7</v>
      </c>
      <c r="BC72" s="5">
        <f t="shared" si="156"/>
        <v>9.482539746355821E-8</v>
      </c>
      <c r="BD72" s="5">
        <f t="shared" si="157"/>
        <v>1.3449438420655562E-5</v>
      </c>
      <c r="BE72" s="5">
        <f t="shared" si="158"/>
        <v>1.1982259026779977E-5</v>
      </c>
      <c r="BF72" s="5">
        <f t="shared" si="159"/>
        <v>5.3375660341456852E-6</v>
      </c>
      <c r="BG72" s="5">
        <f t="shared" si="160"/>
        <v>1.5850996101927196E-6</v>
      </c>
      <c r="BH72" s="5">
        <f t="shared" si="161"/>
        <v>3.5304585809708777E-7</v>
      </c>
      <c r="BI72" s="5">
        <f t="shared" si="162"/>
        <v>6.2906521264921616E-8</v>
      </c>
      <c r="BJ72" s="8">
        <f t="shared" si="163"/>
        <v>0.40608666775807795</v>
      </c>
      <c r="BK72" s="8">
        <f t="shared" si="164"/>
        <v>0.36362180722767706</v>
      </c>
      <c r="BL72" s="8">
        <f t="shared" si="165"/>
        <v>0.22252352871091821</v>
      </c>
      <c r="BM72" s="8">
        <f t="shared" si="166"/>
        <v>0.18658884954495988</v>
      </c>
      <c r="BN72" s="8">
        <f t="shared" si="167"/>
        <v>0.81336742140175522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1.21311475409836</v>
      </c>
      <c r="F73">
        <f>VLOOKUP(B73,home!$B$2:$E$405,3,FALSE)</f>
        <v>1.1399999999999999</v>
      </c>
      <c r="G73">
        <f>VLOOKUP(C73,away!$B$2:$E$405,4,FALSE)</f>
        <v>0.73</v>
      </c>
      <c r="H73">
        <f>VLOOKUP(A73,away!$A$2:$E$405,3,FALSE)</f>
        <v>1.02341920374707</v>
      </c>
      <c r="I73">
        <f>VLOOKUP(C73,away!$B$2:$E$405,3,FALSE)</f>
        <v>1.07</v>
      </c>
      <c r="J73">
        <f>VLOOKUP(B73,home!$B$2:$E$405,4,FALSE)</f>
        <v>1.1399999999999999</v>
      </c>
      <c r="K73" s="3">
        <f t="shared" si="112"/>
        <v>1.009554098360655</v>
      </c>
      <c r="L73" s="3">
        <f t="shared" si="113"/>
        <v>1.2483667447306759</v>
      </c>
      <c r="M73" s="5">
        <f t="shared" si="114"/>
        <v>0.10456767149047728</v>
      </c>
      <c r="N73" s="5">
        <f t="shared" si="115"/>
        <v>0.10556672130924195</v>
      </c>
      <c r="O73" s="5">
        <f t="shared" si="116"/>
        <v>0.13053880366263382</v>
      </c>
      <c r="P73" s="5">
        <f t="shared" si="117"/>
        <v>0.13178598423270885</v>
      </c>
      <c r="Q73" s="5">
        <f t="shared" si="118"/>
        <v>5.3287658074121155E-2</v>
      </c>
      <c r="R73" s="5">
        <f t="shared" si="119"/>
        <v>8.148015069467951E-2</v>
      </c>
      <c r="S73" s="5">
        <f t="shared" si="120"/>
        <v>4.1522263508003539E-2</v>
      </c>
      <c r="T73" s="5">
        <f t="shared" si="121"/>
        <v>6.6522540244311937E-2</v>
      </c>
      <c r="U73" s="5">
        <f t="shared" si="122"/>
        <v>8.2258620068857466E-2</v>
      </c>
      <c r="V73" s="5">
        <f t="shared" si="123"/>
        <v>5.8144721934876029E-3</v>
      </c>
      <c r="W73" s="5">
        <f t="shared" si="124"/>
        <v>1.7932257866923422E-2</v>
      </c>
      <c r="X73" s="5">
        <f t="shared" si="125"/>
        <v>2.2386034379002245E-2</v>
      </c>
      <c r="Y73" s="5">
        <f t="shared" si="126"/>
        <v>1.3972990432572014E-2</v>
      </c>
      <c r="Z73" s="5">
        <f t="shared" si="127"/>
        <v>3.3905703494294004E-2</v>
      </c>
      <c r="AA73" s="5">
        <f t="shared" si="128"/>
        <v>3.4229641920465688E-2</v>
      </c>
      <c r="AB73" s="5">
        <f t="shared" si="129"/>
        <v>1.7278337643111909E-2</v>
      </c>
      <c r="AC73" s="5">
        <f t="shared" si="130"/>
        <v>4.5799644018219767E-4</v>
      </c>
      <c r="AD73" s="5">
        <f t="shared" si="131"/>
        <v>4.5258961056031588E-3</v>
      </c>
      <c r="AE73" s="5">
        <f t="shared" si="132"/>
        <v>5.649978188341058E-3</v>
      </c>
      <c r="AF73" s="5">
        <f t="shared" si="133"/>
        <v>3.5266224393893241E-3</v>
      </c>
      <c r="AG73" s="5">
        <f t="shared" si="134"/>
        <v>1.4675060581848692E-3</v>
      </c>
      <c r="AH73" s="5">
        <f t="shared" si="135"/>
        <v>1.0581688174743826E-2</v>
      </c>
      <c r="AI73" s="5">
        <f t="shared" si="136"/>
        <v>1.0682786664387108E-2</v>
      </c>
      <c r="AJ73" s="5">
        <f t="shared" si="137"/>
        <v>5.3924255294722778E-3</v>
      </c>
      <c r="AK73" s="5">
        <f t="shared" si="138"/>
        <v>1.8146484311277879E-3</v>
      </c>
      <c r="AL73" s="5">
        <f t="shared" si="139"/>
        <v>2.308840228884104E-5</v>
      </c>
      <c r="AM73" s="5">
        <f t="shared" si="140"/>
        <v>9.1382739243323953E-4</v>
      </c>
      <c r="AN73" s="5">
        <f t="shared" si="141"/>
        <v>1.1407917271376051E-3</v>
      </c>
      <c r="AO73" s="5">
        <f t="shared" si="142"/>
        <v>7.1206322741122871E-4</v>
      </c>
      <c r="AP73" s="5">
        <f t="shared" si="143"/>
        <v>2.9630535108192494E-4</v>
      </c>
      <c r="AQ73" s="5">
        <f t="shared" si="144"/>
        <v>9.2474436644105675E-5</v>
      </c>
      <c r="AR73" s="5">
        <f t="shared" si="145"/>
        <v>2.6419655240920046E-3</v>
      </c>
      <c r="AS73" s="5">
        <f t="shared" si="146"/>
        <v>2.6672071225746388E-3</v>
      </c>
      <c r="AT73" s="5">
        <f t="shared" si="147"/>
        <v>1.3463449408859783E-3</v>
      </c>
      <c r="AU73" s="5">
        <f t="shared" si="148"/>
        <v>4.5306935095952442E-4</v>
      </c>
      <c r="AV73" s="5">
        <f t="shared" si="149"/>
        <v>1.1434950502569744E-4</v>
      </c>
      <c r="AW73" s="5">
        <f t="shared" si="150"/>
        <v>8.0828248365268732E-7</v>
      </c>
      <c r="AX73" s="5">
        <f t="shared" si="151"/>
        <v>1.5375969820420122E-4</v>
      </c>
      <c r="AY73" s="5">
        <f t="shared" si="152"/>
        <v>1.9194849391794983E-4</v>
      </c>
      <c r="AZ73" s="5">
        <f t="shared" si="153"/>
        <v>1.1981105825415348E-4</v>
      </c>
      <c r="BA73" s="5">
        <f t="shared" si="154"/>
        <v>4.9856046925158331E-5</v>
      </c>
      <c r="BB73" s="5">
        <f t="shared" si="155"/>
        <v>1.5559657751274933E-5</v>
      </c>
      <c r="BC73" s="5">
        <f t="shared" si="156"/>
        <v>3.8848318592164983E-6</v>
      </c>
      <c r="BD73" s="5">
        <f t="shared" si="157"/>
        <v>5.4969031683356874E-4</v>
      </c>
      <c r="BE73" s="5">
        <f t="shared" si="158"/>
        <v>5.5494211218849623E-4</v>
      </c>
      <c r="BF73" s="5">
        <f t="shared" si="159"/>
        <v>2.8012204185640739E-4</v>
      </c>
      <c r="BG73" s="5">
        <f t="shared" si="160"/>
        <v>9.4266118465763683E-5</v>
      </c>
      <c r="BH73" s="5">
        <f t="shared" si="161"/>
        <v>2.3791686558415682E-5</v>
      </c>
      <c r="BI73" s="5">
        <f t="shared" si="162"/>
        <v>4.8037989343921333E-6</v>
      </c>
      <c r="BJ73" s="8">
        <f t="shared" si="163"/>
        <v>0.29852848701931117</v>
      </c>
      <c r="BK73" s="8">
        <f t="shared" si="164"/>
        <v>0.28436342476106624</v>
      </c>
      <c r="BL73" s="8">
        <f t="shared" si="165"/>
        <v>0.38298765530785422</v>
      </c>
      <c r="BM73" s="8">
        <f t="shared" si="166"/>
        <v>0.3923671409072288</v>
      </c>
      <c r="BN73" s="8">
        <f t="shared" si="167"/>
        <v>0.60722698946386255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1.36551724137931</v>
      </c>
      <c r="F74">
        <f>VLOOKUP(B74,home!$B$2:$E$405,3,FALSE)</f>
        <v>1.52</v>
      </c>
      <c r="G74">
        <f>VLOOKUP(C74,away!$B$2:$E$405,4,FALSE)</f>
        <v>1.52</v>
      </c>
      <c r="H74">
        <f>VLOOKUP(A74,away!$A$2:$E$405,3,FALSE)</f>
        <v>1.3172413793103399</v>
      </c>
      <c r="I74">
        <f>VLOOKUP(C74,away!$B$2:$E$405,3,FALSE)</f>
        <v>0.78</v>
      </c>
      <c r="J74">
        <f>VLOOKUP(B74,home!$B$2:$E$405,4,FALSE)</f>
        <v>1.36</v>
      </c>
      <c r="K74" s="3">
        <f t="shared" si="112"/>
        <v>3.1548910344827581</v>
      </c>
      <c r="L74" s="3">
        <f t="shared" si="113"/>
        <v>1.3973296551724086</v>
      </c>
      <c r="M74" s="5">
        <f t="shared" si="114"/>
        <v>1.0543763939003067E-2</v>
      </c>
      <c r="N74" s="5">
        <f t="shared" si="115"/>
        <v>3.3264426320863391E-2</v>
      </c>
      <c r="O74" s="5">
        <f t="shared" si="116"/>
        <v>1.4733114029106433E-2</v>
      </c>
      <c r="P74" s="5">
        <f t="shared" si="117"/>
        <v>4.6481369360440034E-2</v>
      </c>
      <c r="Q74" s="5">
        <f t="shared" si="118"/>
        <v>5.2472820183452104E-2</v>
      </c>
      <c r="R74" s="5">
        <f t="shared" si="119"/>
        <v>1.0293508572953533E-2</v>
      </c>
      <c r="S74" s="5">
        <f t="shared" si="120"/>
        <v>5.122738213128885E-2</v>
      </c>
      <c r="T74" s="5">
        <f t="shared" si="121"/>
        <v>7.3321827732866926E-2</v>
      </c>
      <c r="U74" s="5">
        <f t="shared" si="122"/>
        <v>3.2474897910182515E-2</v>
      </c>
      <c r="V74" s="5">
        <f t="shared" si="123"/>
        <v>2.5092439937724736E-2</v>
      </c>
      <c r="W74" s="5">
        <f t="shared" si="124"/>
        <v>5.5182009983599643E-2</v>
      </c>
      <c r="X74" s="5">
        <f t="shared" si="125"/>
        <v>7.7107458982103708E-2</v>
      </c>
      <c r="Y74" s="5">
        <f t="shared" si="126"/>
        <v>5.3872269535341806E-2</v>
      </c>
      <c r="Z74" s="5">
        <f t="shared" si="127"/>
        <v>4.7944749282531306E-3</v>
      </c>
      <c r="AA74" s="5">
        <f t="shared" si="128"/>
        <v>1.5126045966198168E-2</v>
      </c>
      <c r="AB74" s="5">
        <f t="shared" si="129"/>
        <v>2.3860513402966348E-2</v>
      </c>
      <c r="AC74" s="5">
        <f t="shared" si="130"/>
        <v>6.9136302726391374E-3</v>
      </c>
      <c r="AD74" s="5">
        <f t="shared" si="131"/>
        <v>4.3523307140499144E-2</v>
      </c>
      <c r="AE74" s="5">
        <f t="shared" si="132"/>
        <v>6.0816407758596501E-2</v>
      </c>
      <c r="AF74" s="5">
        <f t="shared" si="133"/>
        <v>4.2490285041072121E-2</v>
      </c>
      <c r="AG74" s="5">
        <f t="shared" si="134"/>
        <v>1.9790978448206219E-2</v>
      </c>
      <c r="AH74" s="5">
        <f t="shared" si="135"/>
        <v>1.6748654995571753E-3</v>
      </c>
      <c r="AI74" s="5">
        <f t="shared" si="136"/>
        <v>5.2840181485174194E-3</v>
      </c>
      <c r="AJ74" s="5">
        <f t="shared" si="137"/>
        <v>8.3352507414008962E-3</v>
      </c>
      <c r="AK74" s="5">
        <f t="shared" si="138"/>
        <v>8.7656026114038155E-3</v>
      </c>
      <c r="AL74" s="5">
        <f t="shared" si="139"/>
        <v>1.2191282133520319E-3</v>
      </c>
      <c r="AM74" s="5">
        <f t="shared" si="140"/>
        <v>2.7462258297720029E-2</v>
      </c>
      <c r="AN74" s="5">
        <f t="shared" si="141"/>
        <v>3.8373827917408745E-2</v>
      </c>
      <c r="AO74" s="5">
        <f t="shared" si="142"/>
        <v>2.6810443865739053E-2</v>
      </c>
      <c r="AP74" s="5">
        <f t="shared" si="143"/>
        <v>1.2487676093977456E-2</v>
      </c>
      <c r="AQ74" s="5">
        <f t="shared" si="144"/>
        <v>4.3623500325755595E-3</v>
      </c>
      <c r="AR74" s="5">
        <f t="shared" si="145"/>
        <v>4.6806784619127896E-4</v>
      </c>
      <c r="AS74" s="5">
        <f t="shared" si="146"/>
        <v>1.4767030514785207E-3</v>
      </c>
      <c r="AT74" s="5">
        <f t="shared" si="147"/>
        <v>2.3294186088514582E-3</v>
      </c>
      <c r="AU74" s="5">
        <f t="shared" si="148"/>
        <v>2.4496872948742547E-3</v>
      </c>
      <c r="AV74" s="5">
        <f t="shared" si="149"/>
        <v>1.9321241209712767E-3</v>
      </c>
      <c r="AW74" s="5">
        <f t="shared" si="150"/>
        <v>1.49289794818722E-4</v>
      </c>
      <c r="AX74" s="5">
        <f t="shared" si="151"/>
        <v>1.444007208168778E-2</v>
      </c>
      <c r="AY74" s="5">
        <f t="shared" si="152"/>
        <v>2.0177540942569509E-2</v>
      </c>
      <c r="AZ74" s="5">
        <f t="shared" si="153"/>
        <v>1.4097338163753905E-2</v>
      </c>
      <c r="BA74" s="5">
        <f t="shared" si="154"/>
        <v>6.566209558402359E-3</v>
      </c>
      <c r="BB74" s="5">
        <f t="shared" si="155"/>
        <v>2.2937898345080344E-3</v>
      </c>
      <c r="BC74" s="5">
        <f t="shared" si="156"/>
        <v>6.4103611169821838E-4</v>
      </c>
      <c r="BD74" s="5">
        <f t="shared" si="157"/>
        <v>1.090075136859585E-4</v>
      </c>
      <c r="BE74" s="5">
        <f t="shared" si="158"/>
        <v>3.4390682761908708E-4</v>
      </c>
      <c r="BF74" s="5">
        <f t="shared" si="159"/>
        <v>5.4249428357643265E-4</v>
      </c>
      <c r="BG74" s="5">
        <f t="shared" si="160"/>
        <v>5.7050345050447811E-4</v>
      </c>
      <c r="BH74" s="5">
        <f t="shared" si="161"/>
        <v>4.4996905528451399E-4</v>
      </c>
      <c r="BI74" s="5">
        <f t="shared" si="162"/>
        <v>2.8392066766235791E-4</v>
      </c>
      <c r="BJ74" s="8">
        <f t="shared" si="163"/>
        <v>0.67955433402664212</v>
      </c>
      <c r="BK74" s="8">
        <f t="shared" si="164"/>
        <v>0.16165525479701737</v>
      </c>
      <c r="BL74" s="8">
        <f t="shared" si="165"/>
        <v>0.13150361960298593</v>
      </c>
      <c r="BM74" s="8">
        <f t="shared" si="166"/>
        <v>0.78969042980132909</v>
      </c>
      <c r="BN74" s="8">
        <f t="shared" si="167"/>
        <v>0.16778900240581857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1.36551724137931</v>
      </c>
      <c r="F75">
        <f>VLOOKUP(B75,home!$B$2:$E$405,3,FALSE)</f>
        <v>1.52</v>
      </c>
      <c r="G75">
        <f>VLOOKUP(C75,away!$B$2:$E$405,4,FALSE)</f>
        <v>0.68</v>
      </c>
      <c r="H75">
        <f>VLOOKUP(A75,away!$A$2:$E$405,3,FALSE)</f>
        <v>1.3172413793103399</v>
      </c>
      <c r="I75">
        <f>VLOOKUP(C75,away!$B$2:$E$405,3,FALSE)</f>
        <v>0.89</v>
      </c>
      <c r="J75">
        <f>VLOOKUP(B75,home!$B$2:$E$405,4,FALSE)</f>
        <v>0.65</v>
      </c>
      <c r="K75" s="3">
        <f t="shared" si="112"/>
        <v>1.4113986206896549</v>
      </c>
      <c r="L75" s="3">
        <f t="shared" si="113"/>
        <v>0.76202413793103163</v>
      </c>
      <c r="M75" s="5">
        <f t="shared" si="114"/>
        <v>0.11378748253703865</v>
      </c>
      <c r="N75" s="5">
        <f t="shared" si="115"/>
        <v>0.16059949590452455</v>
      </c>
      <c r="O75" s="5">
        <f t="shared" si="116"/>
        <v>8.6708808287629183E-2</v>
      </c>
      <c r="P75" s="5">
        <f t="shared" si="117"/>
        <v>0.12238069241880356</v>
      </c>
      <c r="Q75" s="5">
        <f t="shared" si="118"/>
        <v>0.11333495350154994</v>
      </c>
      <c r="R75" s="5">
        <f t="shared" si="119"/>
        <v>3.3037102443203861E-2</v>
      </c>
      <c r="S75" s="5">
        <f t="shared" si="120"/>
        <v>3.2905714985017515E-2</v>
      </c>
      <c r="T75" s="5">
        <f t="shared" si="121"/>
        <v>8.6363970239472149E-2</v>
      </c>
      <c r="U75" s="5">
        <f t="shared" si="122"/>
        <v>4.6628520819920756E-2</v>
      </c>
      <c r="V75" s="5">
        <f t="shared" si="123"/>
        <v>3.9323053961985857E-3</v>
      </c>
      <c r="W75" s="5">
        <f t="shared" si="124"/>
        <v>5.3320265682671258E-2</v>
      </c>
      <c r="X75" s="5">
        <f t="shared" si="125"/>
        <v>4.0631329491091134E-2</v>
      </c>
      <c r="Y75" s="5">
        <f t="shared" si="126"/>
        <v>1.5481026914220212E-2</v>
      </c>
      <c r="Z75" s="5">
        <f t="shared" si="127"/>
        <v>8.3916898363405341E-3</v>
      </c>
      <c r="AA75" s="5">
        <f t="shared" si="128"/>
        <v>1.1844019460266426E-2</v>
      </c>
      <c r="AB75" s="5">
        <f t="shared" si="129"/>
        <v>8.3583163648207354E-3</v>
      </c>
      <c r="AC75" s="5">
        <f t="shared" si="130"/>
        <v>2.6432952380786589E-4</v>
      </c>
      <c r="AD75" s="5">
        <f t="shared" si="131"/>
        <v>1.8814037359832041E-2</v>
      </c>
      <c r="AE75" s="5">
        <f t="shared" si="132"/>
        <v>1.4336750600128232E-2</v>
      </c>
      <c r="AF75" s="5">
        <f t="shared" si="133"/>
        <v>5.4624750083974577E-3</v>
      </c>
      <c r="AG75" s="5">
        <f t="shared" si="134"/>
        <v>1.3875126030812928E-3</v>
      </c>
      <c r="AH75" s="5">
        <f t="shared" si="135"/>
        <v>1.5986675533304984E-3</v>
      </c>
      <c r="AI75" s="5">
        <f t="shared" si="136"/>
        <v>2.2563571797119711E-3</v>
      </c>
      <c r="AJ75" s="5">
        <f t="shared" si="137"/>
        <v>1.5923097056143381E-3</v>
      </c>
      <c r="AK75" s="5">
        <f t="shared" si="138"/>
        <v>7.4912790740494257E-4</v>
      </c>
      <c r="AL75" s="5">
        <f t="shared" si="139"/>
        <v>1.1371665645141414E-5</v>
      </c>
      <c r="AM75" s="5">
        <f t="shared" si="140"/>
        <v>5.3108212758541185E-3</v>
      </c>
      <c r="AN75" s="5">
        <f t="shared" si="141"/>
        <v>4.0469740044385156E-3</v>
      </c>
      <c r="AO75" s="5">
        <f t="shared" si="142"/>
        <v>1.5419459384807773E-3</v>
      </c>
      <c r="AP75" s="5">
        <f t="shared" si="143"/>
        <v>3.9166667483569003E-4</v>
      </c>
      <c r="AQ75" s="5">
        <f t="shared" si="144"/>
        <v>7.4614865061995074E-5</v>
      </c>
      <c r="AR75" s="5">
        <f t="shared" si="145"/>
        <v>2.4364465283299703E-4</v>
      </c>
      <c r="AS75" s="5">
        <f t="shared" si="146"/>
        <v>3.4387972694690182E-4</v>
      </c>
      <c r="AT75" s="5">
        <f t="shared" si="147"/>
        <v>2.4267568614799625E-4</v>
      </c>
      <c r="AU75" s="5">
        <f t="shared" si="148"/>
        <v>1.1417070956806586E-4</v>
      </c>
      <c r="AV75" s="5">
        <f t="shared" si="149"/>
        <v>4.0285095501881839E-5</v>
      </c>
      <c r="AW75" s="5">
        <f t="shared" si="150"/>
        <v>3.3973477100038602E-7</v>
      </c>
      <c r="AX75" s="5">
        <f t="shared" si="151"/>
        <v>1.2492809705782948E-3</v>
      </c>
      <c r="AY75" s="5">
        <f t="shared" si="152"/>
        <v>9.5198225463856748E-4</v>
      </c>
      <c r="AZ75" s="5">
        <f t="shared" si="153"/>
        <v>3.6271672845829712E-4</v>
      </c>
      <c r="BA75" s="5">
        <f t="shared" si="154"/>
        <v>9.2132967438865988E-5</v>
      </c>
      <c r="BB75" s="5">
        <f t="shared" si="155"/>
        <v>1.7551886271907411E-5</v>
      </c>
      <c r="BC75" s="5">
        <f t="shared" si="156"/>
        <v>2.6749922010827519E-6</v>
      </c>
      <c r="BD75" s="5">
        <f t="shared" si="157"/>
        <v>3.0943851089428329E-5</v>
      </c>
      <c r="BE75" s="5">
        <f t="shared" si="158"/>
        <v>4.3674108746445221E-5</v>
      </c>
      <c r="BF75" s="5">
        <f t="shared" si="159"/>
        <v>3.0820788422291395E-5</v>
      </c>
      <c r="BG75" s="5">
        <f t="shared" si="160"/>
        <v>1.4500139422596589E-5</v>
      </c>
      <c r="BH75" s="5">
        <f t="shared" si="161"/>
        <v>5.1163691952151294E-6</v>
      </c>
      <c r="BI75" s="5">
        <f t="shared" si="162"/>
        <v>1.4442472850131353E-6</v>
      </c>
      <c r="BJ75" s="8">
        <f t="shared" si="163"/>
        <v>0.5237741798632265</v>
      </c>
      <c r="BK75" s="8">
        <f t="shared" si="164"/>
        <v>0.27423387878114985</v>
      </c>
      <c r="BL75" s="8">
        <f t="shared" si="165"/>
        <v>0.19388438509706152</v>
      </c>
      <c r="BM75" s="8">
        <f t="shared" si="166"/>
        <v>0.36948395596516104</v>
      </c>
      <c r="BN75" s="8">
        <f t="shared" si="167"/>
        <v>0.62984853509274974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1.36551724137931</v>
      </c>
      <c r="F76">
        <f>VLOOKUP(B76,home!$B$2:$E$405,3,FALSE)</f>
        <v>0.84</v>
      </c>
      <c r="G76">
        <f>VLOOKUP(C76,away!$B$2:$E$405,4,FALSE)</f>
        <v>1.1200000000000001</v>
      </c>
      <c r="H76">
        <f>VLOOKUP(A76,away!$A$2:$E$405,3,FALSE)</f>
        <v>1.3172413793103399</v>
      </c>
      <c r="I76">
        <f>VLOOKUP(C76,away!$B$2:$E$405,3,FALSE)</f>
        <v>0.88</v>
      </c>
      <c r="J76">
        <f>VLOOKUP(B76,home!$B$2:$E$405,4,FALSE)</f>
        <v>0.76</v>
      </c>
      <c r="K76" s="3">
        <f t="shared" si="112"/>
        <v>1.2846786206896548</v>
      </c>
      <c r="L76" s="3">
        <f t="shared" si="113"/>
        <v>0.88097103448275538</v>
      </c>
      <c r="M76" s="5">
        <f t="shared" si="114"/>
        <v>0.11467541091870161</v>
      </c>
      <c r="N76" s="5">
        <f t="shared" si="115"/>
        <v>0.14732104872605695</v>
      </c>
      <c r="O76" s="5">
        <f t="shared" si="116"/>
        <v>0.10102571538678362</v>
      </c>
      <c r="P76" s="5">
        <f t="shared" si="117"/>
        <v>0.1297855766972788</v>
      </c>
      <c r="Q76" s="5">
        <f t="shared" si="118"/>
        <v>9.4630100837972145E-2</v>
      </c>
      <c r="R76" s="5">
        <f t="shared" si="119"/>
        <v>4.4500364496827587E-2</v>
      </c>
      <c r="S76" s="5">
        <f t="shared" si="120"/>
        <v>3.6721682058298656E-2</v>
      </c>
      <c r="T76" s="5">
        <f t="shared" si="121"/>
        <v>8.336637782843577E-2</v>
      </c>
      <c r="U76" s="5">
        <f t="shared" si="122"/>
        <v>5.716866688197135E-2</v>
      </c>
      <c r="V76" s="5">
        <f t="shared" si="123"/>
        <v>4.6178113076328449E-3</v>
      </c>
      <c r="W76" s="5">
        <f t="shared" si="124"/>
        <v>4.052308914008302E-2</v>
      </c>
      <c r="X76" s="5">
        <f t="shared" si="125"/>
        <v>3.5699667760175843E-2</v>
      </c>
      <c r="Y76" s="5">
        <f t="shared" si="126"/>
        <v>1.5725186618686392E-2</v>
      </c>
      <c r="Z76" s="5">
        <f t="shared" si="127"/>
        <v>1.3067844048543296E-2</v>
      </c>
      <c r="AA76" s="5">
        <f t="shared" si="128"/>
        <v>1.6787979867670114E-2</v>
      </c>
      <c r="AB76" s="5">
        <f t="shared" si="129"/>
        <v>1.078357941028207E-2</v>
      </c>
      <c r="AC76" s="5">
        <f t="shared" si="130"/>
        <v>3.266422258916251E-4</v>
      </c>
      <c r="AD76" s="5">
        <f t="shared" si="131"/>
        <v>1.3014786565641437E-2</v>
      </c>
      <c r="AE76" s="5">
        <f t="shared" si="132"/>
        <v>1.1465649984305402E-2</v>
      </c>
      <c r="AF76" s="5">
        <f t="shared" si="133"/>
        <v>5.0504527638453589E-3</v>
      </c>
      <c r="AG76" s="5">
        <f t="shared" si="134"/>
        <v>1.4831008653237126E-3</v>
      </c>
      <c r="AH76" s="5">
        <f t="shared" si="135"/>
        <v>2.8780980224761259E-3</v>
      </c>
      <c r="AI76" s="5">
        <f t="shared" si="136"/>
        <v>3.697430997724252E-3</v>
      </c>
      <c r="AJ76" s="5">
        <f t="shared" si="137"/>
        <v>2.3750052771257832E-3</v>
      </c>
      <c r="AK76" s="5">
        <f t="shared" si="138"/>
        <v>1.017039501182868E-3</v>
      </c>
      <c r="AL76" s="5">
        <f t="shared" si="139"/>
        <v>1.478728502349365E-5</v>
      </c>
      <c r="AM76" s="5">
        <f t="shared" si="140"/>
        <v>3.3439636107436992E-3</v>
      </c>
      <c r="AN76" s="5">
        <f t="shared" si="141"/>
        <v>2.9459350814295664E-3</v>
      </c>
      <c r="AO76" s="5">
        <f t="shared" si="142"/>
        <v>1.2976417381030227E-3</v>
      </c>
      <c r="AP76" s="5">
        <f t="shared" si="143"/>
        <v>3.8106159480154025E-4</v>
      </c>
      <c r="AQ76" s="5">
        <f t="shared" si="144"/>
        <v>8.3926056843490346E-5</v>
      </c>
      <c r="AR76" s="5">
        <f t="shared" si="145"/>
        <v>5.0710419844071316E-4</v>
      </c>
      <c r="AS76" s="5">
        <f t="shared" si="146"/>
        <v>6.5146592219874841E-4</v>
      </c>
      <c r="AT76" s="5">
        <f t="shared" si="147"/>
        <v>4.1846217117830106E-4</v>
      </c>
      <c r="AU76" s="5">
        <f t="shared" si="148"/>
        <v>1.791964682933794E-4</v>
      </c>
      <c r="AV76" s="5">
        <f t="shared" si="149"/>
        <v>5.7552467929898992E-5</v>
      </c>
      <c r="AW76" s="5">
        <f t="shared" si="150"/>
        <v>4.648812919453886E-7</v>
      </c>
      <c r="AX76" s="5">
        <f t="shared" si="151"/>
        <v>7.1598642651443515E-4</v>
      </c>
      <c r="AY76" s="5">
        <f t="shared" si="152"/>
        <v>6.3076330284203325E-4</v>
      </c>
      <c r="AZ76" s="5">
        <f t="shared" si="153"/>
        <v>2.7784209970925278E-4</v>
      </c>
      <c r="BA76" s="5">
        <f t="shared" si="154"/>
        <v>8.1590280667907111E-5</v>
      </c>
      <c r="BB76" s="5">
        <f t="shared" si="155"/>
        <v>1.7969668490936116E-5</v>
      </c>
      <c r="BC76" s="5">
        <f t="shared" si="156"/>
        <v>3.1661514879544339E-6</v>
      </c>
      <c r="BD76" s="5">
        <f t="shared" si="157"/>
        <v>7.4457351715143902E-5</v>
      </c>
      <c r="BE76" s="5">
        <f t="shared" si="158"/>
        <v>9.5653767901615559E-5</v>
      </c>
      <c r="BF76" s="5">
        <f t="shared" si="159"/>
        <v>6.1442175305807928E-5</v>
      </c>
      <c r="BG76" s="5">
        <f t="shared" si="160"/>
        <v>2.631114967467911E-5</v>
      </c>
      <c r="BH76" s="5">
        <f t="shared" si="161"/>
        <v>8.4503428682064493E-6</v>
      </c>
      <c r="BI76" s="5">
        <f t="shared" si="162"/>
        <v>2.1711949640564251E-6</v>
      </c>
      <c r="BJ76" s="8">
        <f t="shared" si="163"/>
        <v>0.45805930710215975</v>
      </c>
      <c r="BK76" s="8">
        <f t="shared" si="164"/>
        <v>0.28677267379566906</v>
      </c>
      <c r="BL76" s="8">
        <f t="shared" si="165"/>
        <v>0.24231614705251436</v>
      </c>
      <c r="BM76" s="8">
        <f t="shared" si="166"/>
        <v>0.36764745651371561</v>
      </c>
      <c r="BN76" s="8">
        <f t="shared" si="167"/>
        <v>0.63193821706362074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1.36551724137931</v>
      </c>
      <c r="F77">
        <f>VLOOKUP(B77,home!$B$2:$E$405,3,FALSE)</f>
        <v>0.84</v>
      </c>
      <c r="G77">
        <f>VLOOKUP(C77,away!$B$2:$E$405,4,FALSE)</f>
        <v>1.36</v>
      </c>
      <c r="H77">
        <f>VLOOKUP(A77,away!$A$2:$E$405,3,FALSE)</f>
        <v>1.3172413793103399</v>
      </c>
      <c r="I77">
        <f>VLOOKUP(C77,away!$B$2:$E$405,3,FALSE)</f>
        <v>0.57999999999999996</v>
      </c>
      <c r="J77">
        <f>VLOOKUP(B77,home!$B$2:$E$405,4,FALSE)</f>
        <v>1.36</v>
      </c>
      <c r="K77" s="3">
        <f t="shared" si="112"/>
        <v>1.5599668965517237</v>
      </c>
      <c r="L77" s="3">
        <f t="shared" si="113"/>
        <v>1.0390399999999962</v>
      </c>
      <c r="M77" s="5">
        <f t="shared" si="114"/>
        <v>7.434737619942608E-2</v>
      </c>
      <c r="N77" s="5">
        <f t="shared" si="115"/>
        <v>0.11597944571658217</v>
      </c>
      <c r="O77" s="5">
        <f t="shared" si="116"/>
        <v>7.7249897766251394E-2</v>
      </c>
      <c r="P77" s="5">
        <f t="shared" si="117"/>
        <v>0.1205072832773571</v>
      </c>
      <c r="Q77" s="5">
        <f t="shared" si="118"/>
        <v>9.0462047999142911E-2</v>
      </c>
      <c r="R77" s="5">
        <f t="shared" si="119"/>
        <v>4.0132866887522767E-2</v>
      </c>
      <c r="S77" s="5">
        <f t="shared" si="120"/>
        <v>4.8831599934125496E-2</v>
      </c>
      <c r="T77" s="5">
        <f t="shared" si="121"/>
        <v>9.3993686353029099E-2</v>
      </c>
      <c r="U77" s="5">
        <f t="shared" si="122"/>
        <v>6.2605943808252323E-2</v>
      </c>
      <c r="V77" s="5">
        <f t="shared" si="123"/>
        <v>8.7943975474202001E-3</v>
      </c>
      <c r="W77" s="5">
        <f t="shared" si="124"/>
        <v>4.7039266757645359E-2</v>
      </c>
      <c r="X77" s="5">
        <f t="shared" si="125"/>
        <v>4.8875679731863651E-2</v>
      </c>
      <c r="Y77" s="5">
        <f t="shared" si="126"/>
        <v>2.5391893134297707E-2</v>
      </c>
      <c r="Z77" s="5">
        <f t="shared" si="127"/>
        <v>1.3899884670270504E-2</v>
      </c>
      <c r="AA77" s="5">
        <f t="shared" si="128"/>
        <v>2.1683359951508753E-2</v>
      </c>
      <c r="AB77" s="5">
        <f t="shared" si="129"/>
        <v>1.6912661865184527E-2</v>
      </c>
      <c r="AC77" s="5">
        <f t="shared" si="130"/>
        <v>8.9090985004797749E-4</v>
      </c>
      <c r="AD77" s="5">
        <f t="shared" si="131"/>
        <v>1.8344924744998166E-2</v>
      </c>
      <c r="AE77" s="5">
        <f t="shared" si="132"/>
        <v>1.9061110607042825E-2</v>
      </c>
      <c r="AF77" s="5">
        <f t="shared" si="133"/>
        <v>9.9026281825708509E-3</v>
      </c>
      <c r="AG77" s="5">
        <f t="shared" si="134"/>
        <v>3.4297422622727933E-3</v>
      </c>
      <c r="AH77" s="5">
        <f t="shared" si="135"/>
        <v>3.6106340419494523E-3</v>
      </c>
      <c r="AI77" s="5">
        <f t="shared" si="136"/>
        <v>5.6324695810038928E-3</v>
      </c>
      <c r="AJ77" s="5">
        <f t="shared" si="137"/>
        <v>4.3932330461003161E-3</v>
      </c>
      <c r="AK77" s="5">
        <f t="shared" si="138"/>
        <v>2.2844327069178627E-3</v>
      </c>
      <c r="AL77" s="5">
        <f t="shared" si="139"/>
        <v>5.776189082252949E-5</v>
      </c>
      <c r="AM77" s="5">
        <f t="shared" si="140"/>
        <v>5.7234950643859431E-3</v>
      </c>
      <c r="AN77" s="5">
        <f t="shared" si="141"/>
        <v>5.9469403116995485E-3</v>
      </c>
      <c r="AO77" s="5">
        <f t="shared" si="142"/>
        <v>3.0895544307341376E-3</v>
      </c>
      <c r="AP77" s="5">
        <f t="shared" si="143"/>
        <v>1.0700568785699956E-3</v>
      </c>
      <c r="AQ77" s="5">
        <f t="shared" si="144"/>
        <v>2.7795797477734105E-4</v>
      </c>
      <c r="AR77" s="5">
        <f t="shared" si="145"/>
        <v>7.5031863898942933E-4</v>
      </c>
      <c r="AS77" s="5">
        <f t="shared" si="146"/>
        <v>1.1704722386892531E-3</v>
      </c>
      <c r="AT77" s="5">
        <f t="shared" si="147"/>
        <v>9.1294897284401131E-4</v>
      </c>
      <c r="AU77" s="5">
        <f t="shared" si="148"/>
        <v>4.7472339195918557E-4</v>
      </c>
      <c r="AV77" s="5">
        <f t="shared" si="149"/>
        <v>1.8513819411876948E-4</v>
      </c>
      <c r="AW77" s="5">
        <f t="shared" si="150"/>
        <v>2.6006777971092492E-6</v>
      </c>
      <c r="AX77" s="5">
        <f t="shared" si="151"/>
        <v>1.4880771388365425E-3</v>
      </c>
      <c r="AY77" s="5">
        <f t="shared" si="152"/>
        <v>1.5461716703367154E-3</v>
      </c>
      <c r="AZ77" s="5">
        <f t="shared" si="153"/>
        <v>8.0326710617332738E-4</v>
      </c>
      <c r="BA77" s="5">
        <f t="shared" si="154"/>
        <v>2.7820888466611039E-4</v>
      </c>
      <c r="BB77" s="5">
        <f t="shared" si="155"/>
        <v>7.2267539880868558E-5</v>
      </c>
      <c r="BC77" s="5">
        <f t="shared" si="156"/>
        <v>1.5017772927563484E-5</v>
      </c>
      <c r="BD77" s="5">
        <f t="shared" si="157"/>
        <v>1.2993517977592889E-4</v>
      </c>
      <c r="BE77" s="5">
        <f t="shared" si="158"/>
        <v>2.0269457914794605E-4</v>
      </c>
      <c r="BF77" s="5">
        <f t="shared" si="159"/>
        <v>1.5809841679063959E-4</v>
      </c>
      <c r="BG77" s="5">
        <f t="shared" si="160"/>
        <v>8.2209432196878355E-5</v>
      </c>
      <c r="BH77" s="5">
        <f t="shared" si="161"/>
        <v>3.2060998202860906E-5</v>
      </c>
      <c r="BI77" s="5">
        <f t="shared" si="162"/>
        <v>1.0002819173373465E-5</v>
      </c>
      <c r="BJ77" s="8">
        <f t="shared" si="163"/>
        <v>0.4927914402624336</v>
      </c>
      <c r="BK77" s="8">
        <f t="shared" si="164"/>
        <v>0.25497550036953609</v>
      </c>
      <c r="BL77" s="8">
        <f t="shared" si="165"/>
        <v>0.23861410251657958</v>
      </c>
      <c r="BM77" s="8">
        <f t="shared" si="166"/>
        <v>0.48005843897999789</v>
      </c>
      <c r="BN77" s="8">
        <f t="shared" si="167"/>
        <v>0.51867891784628251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1.36551724137931</v>
      </c>
      <c r="F78">
        <f>VLOOKUP(B78,home!$B$2:$E$405,3,FALSE)</f>
        <v>0.73</v>
      </c>
      <c r="G78">
        <f>VLOOKUP(C78,away!$B$2:$E$405,4,FALSE)</f>
        <v>1.03</v>
      </c>
      <c r="H78">
        <f>VLOOKUP(A78,away!$A$2:$E$405,3,FALSE)</f>
        <v>1.3172413793103399</v>
      </c>
      <c r="I78">
        <f>VLOOKUP(C78,away!$B$2:$E$405,3,FALSE)</f>
        <v>1.1200000000000001</v>
      </c>
      <c r="J78">
        <f>VLOOKUP(B78,home!$B$2:$E$405,4,FALSE)</f>
        <v>1.1399999999999999</v>
      </c>
      <c r="K78" s="3">
        <f t="shared" si="112"/>
        <v>1.0267324137931031</v>
      </c>
      <c r="L78" s="3">
        <f t="shared" si="113"/>
        <v>1.6818537931034421</v>
      </c>
      <c r="M78" s="5">
        <f t="shared" si="114"/>
        <v>6.6630942522073883E-2</v>
      </c>
      <c r="N78" s="5">
        <f t="shared" si="115"/>
        <v>6.8412148448998428E-2</v>
      </c>
      <c r="O78" s="5">
        <f t="shared" si="116"/>
        <v>0.1120635034188074</v>
      </c>
      <c r="P78" s="5">
        <f t="shared" si="117"/>
        <v>0.11505923136330377</v>
      </c>
      <c r="Q78" s="5">
        <f t="shared" si="118"/>
        <v>3.5120485154906123E-2</v>
      </c>
      <c r="R78" s="5">
        <f t="shared" si="119"/>
        <v>9.4237214146690881E-2</v>
      </c>
      <c r="S78" s="5">
        <f t="shared" si="120"/>
        <v>4.9671467267360415E-2</v>
      </c>
      <c r="T78" s="5">
        <f t="shared" si="121"/>
        <v>5.9067521173411991E-2</v>
      </c>
      <c r="U78" s="5">
        <f t="shared" si="122"/>
        <v>9.6756402349969489E-2</v>
      </c>
      <c r="V78" s="5">
        <f t="shared" si="123"/>
        <v>9.5303750415567795E-3</v>
      </c>
      <c r="W78" s="5">
        <f t="shared" si="124"/>
        <v>1.2019780165560537E-2</v>
      </c>
      <c r="X78" s="5">
        <f t="shared" si="125"/>
        <v>2.0215512863717509E-2</v>
      </c>
      <c r="Y78" s="5">
        <f t="shared" si="126"/>
        <v>1.6999768494687359E-2</v>
      </c>
      <c r="Z78" s="5">
        <f t="shared" si="127"/>
        <v>5.2831072021371162E-2</v>
      </c>
      <c r="AA78" s="5">
        <f t="shared" si="128"/>
        <v>5.4243374099779688E-2</v>
      </c>
      <c r="AB78" s="5">
        <f t="shared" si="129"/>
        <v>2.7846715210874541E-2</v>
      </c>
      <c r="AC78" s="5">
        <f t="shared" si="130"/>
        <v>1.0285739490724062E-3</v>
      </c>
      <c r="AD78" s="5">
        <f t="shared" si="131"/>
        <v>3.0852744756621089E-3</v>
      </c>
      <c r="AE78" s="5">
        <f t="shared" si="132"/>
        <v>5.1889805796575513E-3</v>
      </c>
      <c r="AF78" s="5">
        <f t="shared" si="133"/>
        <v>4.3635533351185744E-3</v>
      </c>
      <c r="AG78" s="5">
        <f t="shared" si="134"/>
        <v>2.4462862426927845E-3</v>
      </c>
      <c r="AH78" s="5">
        <f t="shared" si="135"/>
        <v>2.2213534718216042E-2</v>
      </c>
      <c r="AI78" s="5">
        <f t="shared" si="136"/>
        <v>2.2807356120110856E-2</v>
      </c>
      <c r="AJ78" s="5">
        <f t="shared" si="137"/>
        <v>1.1708525900720159E-2</v>
      </c>
      <c r="AK78" s="5">
        <f t="shared" si="138"/>
        <v>4.0071743533351585E-3</v>
      </c>
      <c r="AL78" s="5">
        <f t="shared" si="139"/>
        <v>7.104622777406004E-5</v>
      </c>
      <c r="AM78" s="5">
        <f t="shared" si="140"/>
        <v>6.3355026192216156E-4</v>
      </c>
      <c r="AN78" s="5">
        <f t="shared" si="141"/>
        <v>1.0655389111354668E-3</v>
      </c>
      <c r="AO78" s="5">
        <f t="shared" si="142"/>
        <v>8.9604032969624802E-4</v>
      </c>
      <c r="AP78" s="5">
        <f t="shared" si="143"/>
        <v>5.0233627575776475E-4</v>
      </c>
      <c r="AQ78" s="5">
        <f t="shared" si="144"/>
        <v>2.1121404269916323E-4</v>
      </c>
      <c r="AR78" s="5">
        <f t="shared" si="145"/>
        <v>7.4719835248133332E-3</v>
      </c>
      <c r="AS78" s="5">
        <f t="shared" si="146"/>
        <v>7.671727680253892E-3</v>
      </c>
      <c r="AT78" s="5">
        <f t="shared" si="147"/>
        <v>3.9384057395552207E-3</v>
      </c>
      <c r="AU78" s="5">
        <f t="shared" si="148"/>
        <v>1.3478962771567146E-3</v>
      </c>
      <c r="AV78" s="5">
        <f t="shared" si="149"/>
        <v>3.4598219954696277E-4</v>
      </c>
      <c r="AW78" s="5">
        <f t="shared" si="150"/>
        <v>3.4078779691071569E-6</v>
      </c>
      <c r="AX78" s="5">
        <f t="shared" si="151"/>
        <v>1.0841443161376556E-4</v>
      </c>
      <c r="AY78" s="5">
        <f t="shared" si="152"/>
        <v>1.8233722303676533E-4</v>
      </c>
      <c r="AZ78" s="5">
        <f t="shared" si="153"/>
        <v>1.5333227509416604E-4</v>
      </c>
      <c r="BA78" s="5">
        <f t="shared" si="154"/>
        <v>8.5960822824101237E-5</v>
      </c>
      <c r="BB78" s="5">
        <f t="shared" si="155"/>
        <v>3.6143383981251881E-5</v>
      </c>
      <c r="BC78" s="5">
        <f t="shared" si="156"/>
        <v>1.2157577488892537E-5</v>
      </c>
      <c r="BD78" s="5">
        <f t="shared" si="157"/>
        <v>2.0944639722022896E-3</v>
      </c>
      <c r="BE78" s="5">
        <f t="shared" si="158"/>
        <v>2.1504540497819472E-3</v>
      </c>
      <c r="BF78" s="5">
        <f t="shared" si="159"/>
        <v>1.1039704386418862E-3</v>
      </c>
      <c r="BG78" s="5">
        <f t="shared" si="160"/>
        <v>3.7782741107433826E-4</v>
      </c>
      <c r="BH78" s="5">
        <f t="shared" si="161"/>
        <v>9.6981912442388585E-5</v>
      </c>
      <c r="BI78" s="5">
        <f t="shared" si="162"/>
        <v>1.9914894611249005E-5</v>
      </c>
      <c r="BJ78" s="8">
        <f t="shared" si="163"/>
        <v>0.23080633646966275</v>
      </c>
      <c r="BK78" s="8">
        <f t="shared" si="164"/>
        <v>0.24217397359417808</v>
      </c>
      <c r="BL78" s="8">
        <f t="shared" si="165"/>
        <v>0.4725034084185844</v>
      </c>
      <c r="BM78" s="8">
        <f t="shared" si="166"/>
        <v>0.50661233610394807</v>
      </c>
      <c r="BN78" s="8">
        <f t="shared" si="167"/>
        <v>0.49152352505478047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1.36551724137931</v>
      </c>
      <c r="F79">
        <f>VLOOKUP(B79,home!$B$2:$E$405,3,FALSE)</f>
        <v>0.63</v>
      </c>
      <c r="G79">
        <f>VLOOKUP(C79,away!$B$2:$E$405,4,FALSE)</f>
        <v>0.47</v>
      </c>
      <c r="H79">
        <f>VLOOKUP(A79,away!$A$2:$E$405,3,FALSE)</f>
        <v>1.3172413793103399</v>
      </c>
      <c r="I79">
        <f>VLOOKUP(C79,away!$B$2:$E$405,3,FALSE)</f>
        <v>1.46</v>
      </c>
      <c r="J79">
        <f>VLOOKUP(B79,home!$B$2:$E$405,4,FALSE)</f>
        <v>0.76</v>
      </c>
      <c r="K79" s="3">
        <f t="shared" si="112"/>
        <v>0.4043296551724137</v>
      </c>
      <c r="L79" s="3">
        <f t="shared" si="113"/>
        <v>1.4616110344827531</v>
      </c>
      <c r="M79" s="5">
        <f t="shared" si="114"/>
        <v>0.15475056913475704</v>
      </c>
      <c r="N79" s="5">
        <f t="shared" si="115"/>
        <v>6.2570244255991087E-2</v>
      </c>
      <c r="O79" s="5">
        <f t="shared" si="116"/>
        <v>0.22618513943984705</v>
      </c>
      <c r="P79" s="5">
        <f t="shared" si="117"/>
        <v>9.1453359434837664E-2</v>
      </c>
      <c r="Q79" s="5">
        <f t="shared" si="118"/>
        <v>1.2649502642039286E-2</v>
      </c>
      <c r="R79" s="5">
        <f t="shared" si="119"/>
        <v>0.16529734782065034</v>
      </c>
      <c r="S79" s="5">
        <f t="shared" si="120"/>
        <v>1.3511609357369269E-2</v>
      </c>
      <c r="T79" s="5">
        <f t="shared" si="121"/>
        <v>1.8488652642323359E-2</v>
      </c>
      <c r="U79" s="5">
        <f t="shared" si="122"/>
        <v>6.6834619645238083E-2</v>
      </c>
      <c r="V79" s="5">
        <f t="shared" si="123"/>
        <v>8.8722134091982546E-4</v>
      </c>
      <c r="W79" s="5">
        <f t="shared" si="124"/>
        <v>1.7048563471194268E-3</v>
      </c>
      <c r="X79" s="5">
        <f t="shared" si="125"/>
        <v>2.4918368491577128E-3</v>
      </c>
      <c r="Y79" s="5">
        <f t="shared" si="126"/>
        <v>1.8210481174298248E-3</v>
      </c>
      <c r="Z79" s="5">
        <f t="shared" si="127"/>
        <v>8.0533475848465402E-2</v>
      </c>
      <c r="AA79" s="5">
        <f t="shared" si="128"/>
        <v>3.2562072519645921E-2</v>
      </c>
      <c r="AB79" s="5">
        <f t="shared" si="129"/>
        <v>6.5829057767837814E-3</v>
      </c>
      <c r="AC79" s="5">
        <f t="shared" si="130"/>
        <v>3.277022365857308E-5</v>
      </c>
      <c r="AD79" s="5">
        <f t="shared" si="131"/>
        <v>1.7233099473732468E-4</v>
      </c>
      <c r="AE79" s="5">
        <f t="shared" si="132"/>
        <v>2.5188088349146299E-4</v>
      </c>
      <c r="AF79" s="5">
        <f t="shared" si="133"/>
        <v>1.8407593934319358E-4</v>
      </c>
      <c r="AG79" s="5">
        <f t="shared" si="134"/>
        <v>8.9682474708929893E-5</v>
      </c>
      <c r="AH79" s="5">
        <f t="shared" si="135"/>
        <v>2.9427154236341825E-2</v>
      </c>
      <c r="AI79" s="5">
        <f t="shared" si="136"/>
        <v>1.1898271125085522E-2</v>
      </c>
      <c r="AJ79" s="5">
        <f t="shared" si="137"/>
        <v>2.4054119305768579E-3</v>
      </c>
      <c r="AK79" s="5">
        <f t="shared" si="138"/>
        <v>3.2419312547925027E-4</v>
      </c>
      <c r="AL79" s="5">
        <f t="shared" si="139"/>
        <v>7.7465228328763268E-7</v>
      </c>
      <c r="AM79" s="5">
        <f t="shared" si="140"/>
        <v>1.3935706335532303E-5</v>
      </c>
      <c r="AN79" s="5">
        <f t="shared" si="141"/>
        <v>2.0368582153325223E-5</v>
      </c>
      <c r="AO79" s="5">
        <f t="shared" si="142"/>
        <v>1.4885472216034315E-5</v>
      </c>
      <c r="AP79" s="5">
        <f t="shared" si="143"/>
        <v>7.2522568148140658E-6</v>
      </c>
      <c r="AQ79" s="5">
        <f t="shared" si="144"/>
        <v>2.649994646358745E-6</v>
      </c>
      <c r="AR79" s="5">
        <f t="shared" si="145"/>
        <v>8.6022106690526231E-3</v>
      </c>
      <c r="AS79" s="5">
        <f t="shared" si="146"/>
        <v>3.478128873538505E-3</v>
      </c>
      <c r="AT79" s="5">
        <f t="shared" si="147"/>
        <v>7.0315532404151965E-4</v>
      </c>
      <c r="AU79" s="5">
        <f t="shared" si="148"/>
        <v>9.4768849900784811E-5</v>
      </c>
      <c r="AV79" s="5">
        <f t="shared" si="149"/>
        <v>9.5794641003676396E-6</v>
      </c>
      <c r="AW79" s="5">
        <f t="shared" si="150"/>
        <v>1.2716620562120692E-8</v>
      </c>
      <c r="AX79" s="5">
        <f t="shared" si="151"/>
        <v>9.3910322287163266E-7</v>
      </c>
      <c r="AY79" s="5">
        <f t="shared" si="152"/>
        <v>1.3726036330674943E-6</v>
      </c>
      <c r="AZ79" s="5">
        <f t="shared" si="153"/>
        <v>1.003106308031283E-6</v>
      </c>
      <c r="BA79" s="5">
        <f t="shared" si="154"/>
        <v>4.8871708285925966E-7</v>
      </c>
      <c r="BB79" s="5">
        <f t="shared" si="155"/>
        <v>1.7857857026182892E-7</v>
      </c>
      <c r="BC79" s="5">
        <f t="shared" si="156"/>
        <v>5.2202481763368563E-8</v>
      </c>
      <c r="BD79" s="5">
        <f t="shared" si="157"/>
        <v>2.0955143391387624E-3</v>
      </c>
      <c r="BE79" s="5">
        <f t="shared" si="158"/>
        <v>8.4727859015282421E-4</v>
      </c>
      <c r="BF79" s="5">
        <f t="shared" si="159"/>
        <v>1.7128993009573012E-4</v>
      </c>
      <c r="BG79" s="5">
        <f t="shared" si="160"/>
        <v>2.3085866123371134E-5</v>
      </c>
      <c r="BH79" s="5">
        <f t="shared" si="161"/>
        <v>2.3335750722547894E-6</v>
      </c>
      <c r="BI79" s="5">
        <f t="shared" si="162"/>
        <v>1.8870672085674385E-7</v>
      </c>
      <c r="BJ79" s="8">
        <f t="shared" si="163"/>
        <v>0.10048723746980652</v>
      </c>
      <c r="BK79" s="8">
        <f t="shared" si="164"/>
        <v>0.26063767674745875</v>
      </c>
      <c r="BL79" s="8">
        <f t="shared" si="165"/>
        <v>0.55754464980758633</v>
      </c>
      <c r="BM79" s="8">
        <f t="shared" si="166"/>
        <v>0.28629551725818181</v>
      </c>
      <c r="BN79" s="8">
        <f t="shared" si="167"/>
        <v>0.71290616272812235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1.36551724137931</v>
      </c>
      <c r="F80">
        <f>VLOOKUP(B80,home!$B$2:$E$405,3,FALSE)</f>
        <v>1.17</v>
      </c>
      <c r="G80">
        <f>VLOOKUP(C80,away!$B$2:$E$405,4,FALSE)</f>
        <v>0.78</v>
      </c>
      <c r="H80">
        <f>VLOOKUP(A80,away!$A$2:$E$405,3,FALSE)</f>
        <v>1.3172413793103399</v>
      </c>
      <c r="I80">
        <f>VLOOKUP(C80,away!$B$2:$E$405,3,FALSE)</f>
        <v>0.78</v>
      </c>
      <c r="J80">
        <f>VLOOKUP(B80,home!$B$2:$E$405,4,FALSE)</f>
        <v>0.4</v>
      </c>
      <c r="K80" s="3">
        <f t="shared" si="112"/>
        <v>1.2461710344827583</v>
      </c>
      <c r="L80" s="3">
        <f t="shared" si="113"/>
        <v>0.41097931034482604</v>
      </c>
      <c r="M80" s="5">
        <f t="shared" si="114"/>
        <v>0.19068158337857652</v>
      </c>
      <c r="N80" s="5">
        <f t="shared" si="115"/>
        <v>0.23762186601569102</v>
      </c>
      <c r="O80" s="5">
        <f t="shared" si="116"/>
        <v>7.8366185632386814E-2</v>
      </c>
      <c r="P80" s="5">
        <f t="shared" si="117"/>
        <v>9.7657670617979336E-2</v>
      </c>
      <c r="Q80" s="5">
        <f t="shared" si="118"/>
        <v>0.14805874329424856</v>
      </c>
      <c r="R80" s="5">
        <f t="shared" si="119"/>
        <v>1.6103440462776474E-2</v>
      </c>
      <c r="S80" s="5">
        <f t="shared" si="120"/>
        <v>1.2503856509827544E-2</v>
      </c>
      <c r="T80" s="5">
        <f t="shared" si="121"/>
        <v>6.0849080209591913E-2</v>
      </c>
      <c r="U80" s="5">
        <f t="shared" si="122"/>
        <v>2.0067641060229666E-2</v>
      </c>
      <c r="V80" s="5">
        <f t="shared" si="123"/>
        <v>7.1153961305852644E-4</v>
      </c>
      <c r="W80" s="5">
        <f t="shared" si="124"/>
        <v>6.1502172431736953E-2</v>
      </c>
      <c r="X80" s="5">
        <f t="shared" si="125"/>
        <v>2.5276120410703824E-2</v>
      </c>
      <c r="Y80" s="5">
        <f t="shared" si="126"/>
        <v>5.1939812672919189E-3</v>
      </c>
      <c r="Z80" s="5">
        <f t="shared" si="127"/>
        <v>2.2060602851902813E-3</v>
      </c>
      <c r="AA80" s="5">
        <f t="shared" si="128"/>
        <v>2.7491284277269012E-3</v>
      </c>
      <c r="AB80" s="5">
        <f t="shared" si="129"/>
        <v>1.7129421083531963E-3</v>
      </c>
      <c r="AC80" s="5">
        <f t="shared" si="130"/>
        <v>2.277596108539587E-5</v>
      </c>
      <c r="AD80" s="5">
        <f t="shared" si="131"/>
        <v>1.9160556460548653E-2</v>
      </c>
      <c r="AE80" s="5">
        <f t="shared" si="132"/>
        <v>7.8745922799793866E-3</v>
      </c>
      <c r="AF80" s="5">
        <f t="shared" si="133"/>
        <v>1.6181472522363096E-3</v>
      </c>
      <c r="AG80" s="5">
        <f t="shared" si="134"/>
        <v>2.2167501392015134E-4</v>
      </c>
      <c r="AH80" s="5">
        <f t="shared" si="135"/>
        <v>2.2666128364665292E-4</v>
      </c>
      <c r="AI80" s="5">
        <f t="shared" si="136"/>
        <v>2.8245872631913935E-4</v>
      </c>
      <c r="AJ80" s="5">
        <f t="shared" si="137"/>
        <v>1.7599594158790216E-4</v>
      </c>
      <c r="AK80" s="5">
        <f t="shared" si="138"/>
        <v>7.310701486445437E-5</v>
      </c>
      <c r="AL80" s="5">
        <f t="shared" si="139"/>
        <v>4.6658880554175354E-7</v>
      </c>
      <c r="AM80" s="5">
        <f t="shared" si="140"/>
        <v>4.7754660931414441E-3</v>
      </c>
      <c r="AN80" s="5">
        <f t="shared" si="141"/>
        <v>1.9626177615343714E-3</v>
      </c>
      <c r="AO80" s="5">
        <f t="shared" si="142"/>
        <v>4.0329764705295109E-4</v>
      </c>
      <c r="AP80" s="5">
        <f t="shared" si="143"/>
        <v>5.5248996283170983E-5</v>
      </c>
      <c r="AQ80" s="5">
        <f t="shared" si="144"/>
        <v>5.6765485974253653E-6</v>
      </c>
      <c r="AR80" s="5">
        <f t="shared" si="145"/>
        <v>1.8630619606994895E-5</v>
      </c>
      <c r="AS80" s="5">
        <f t="shared" si="146"/>
        <v>2.3216938508703589E-5</v>
      </c>
      <c r="AT80" s="5">
        <f t="shared" si="147"/>
        <v>1.4466138139456874E-5</v>
      </c>
      <c r="AU80" s="5">
        <f t="shared" si="148"/>
        <v>6.0090941100724838E-6</v>
      </c>
      <c r="AV80" s="5">
        <f t="shared" si="149"/>
        <v>1.8720897558633193E-6</v>
      </c>
      <c r="AW80" s="5">
        <f t="shared" si="150"/>
        <v>6.6378804389606225E-9</v>
      </c>
      <c r="AX80" s="5">
        <f t="shared" si="151"/>
        <v>9.9184125357123349E-4</v>
      </c>
      <c r="AY80" s="5">
        <f t="shared" si="152"/>
        <v>4.0762623436425328E-4</v>
      </c>
      <c r="AZ80" s="5">
        <f t="shared" si="153"/>
        <v>8.3762974338739615E-5</v>
      </c>
      <c r="BA80" s="5">
        <f t="shared" si="154"/>
        <v>1.1474949808722192E-5</v>
      </c>
      <c r="BB80" s="5">
        <f t="shared" si="155"/>
        <v>1.1789917396575348E-6</v>
      </c>
      <c r="BC80" s="5">
        <f t="shared" si="156"/>
        <v>9.6908242413340128E-8</v>
      </c>
      <c r="BD80" s="5">
        <f t="shared" si="157"/>
        <v>1.2761331995632589E-6</v>
      </c>
      <c r="BE80" s="5">
        <f t="shared" si="158"/>
        <v>1.5902802294375387E-6</v>
      </c>
      <c r="BF80" s="5">
        <f t="shared" si="159"/>
        <v>9.9088057931782823E-7</v>
      </c>
      <c r="BG80" s="5">
        <f t="shared" si="160"/>
        <v>4.1160222552579081E-7</v>
      </c>
      <c r="BH80" s="5">
        <f t="shared" si="161"/>
        <v>1.2823169279472009E-7</v>
      </c>
      <c r="BI80" s="5">
        <f t="shared" si="162"/>
        <v>3.1959724252694328E-8</v>
      </c>
      <c r="BJ80" s="8">
        <f t="shared" si="163"/>
        <v>0.5760752229946231</v>
      </c>
      <c r="BK80" s="8">
        <f t="shared" si="164"/>
        <v>0.30198551890369713</v>
      </c>
      <c r="BL80" s="8">
        <f t="shared" si="165"/>
        <v>0.1198261846256632</v>
      </c>
      <c r="BM80" s="8">
        <f t="shared" si="166"/>
        <v>0.23119587781103107</v>
      </c>
      <c r="BN80" s="8">
        <f t="shared" si="167"/>
        <v>0.76848948940165873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1.36551724137931</v>
      </c>
      <c r="F81">
        <f>VLOOKUP(B81,home!$B$2:$E$405,3,FALSE)</f>
        <v>1.32</v>
      </c>
      <c r="G81">
        <f>VLOOKUP(C81,away!$B$2:$E$405,4,FALSE)</f>
        <v>1.36</v>
      </c>
      <c r="H81">
        <f>VLOOKUP(A81,away!$A$2:$E$405,3,FALSE)</f>
        <v>1.3172413793103399</v>
      </c>
      <c r="I81">
        <f>VLOOKUP(C81,away!$B$2:$E$405,3,FALSE)</f>
        <v>0.68</v>
      </c>
      <c r="J81">
        <f>VLOOKUP(B81,home!$B$2:$E$405,4,FALSE)</f>
        <v>1.47</v>
      </c>
      <c r="K81" s="3">
        <f t="shared" si="112"/>
        <v>2.4513765517241377</v>
      </c>
      <c r="L81" s="3">
        <f t="shared" si="113"/>
        <v>1.3167144827586159</v>
      </c>
      <c r="M81" s="5">
        <f t="shared" si="114"/>
        <v>2.3096110910462857E-2</v>
      </c>
      <c r="N81" s="5">
        <f t="shared" si="115"/>
        <v>5.6617264721928677E-2</v>
      </c>
      <c r="O81" s="5">
        <f t="shared" si="116"/>
        <v>3.0410983731205734E-2</v>
      </c>
      <c r="P81" s="5">
        <f t="shared" si="117"/>
        <v>7.4548772433541965E-2</v>
      </c>
      <c r="Q81" s="5">
        <f t="shared" si="118"/>
        <v>6.9395117581047105E-2</v>
      </c>
      <c r="R81" s="5">
        <f t="shared" si="119"/>
        <v>2.0021291356907625E-2</v>
      </c>
      <c r="S81" s="5">
        <f t="shared" si="120"/>
        <v>6.0156442494723149E-2</v>
      </c>
      <c r="T81" s="5">
        <f t="shared" si="121"/>
        <v>9.1373556351701801E-2</v>
      </c>
      <c r="U81" s="5">
        <f t="shared" si="122"/>
        <v>4.9079724167560491E-2</v>
      </c>
      <c r="V81" s="5">
        <f t="shared" si="123"/>
        <v>2.1574526644267119E-2</v>
      </c>
      <c r="W81" s="5">
        <f t="shared" si="124"/>
        <v>5.6704521347439446E-2</v>
      </c>
      <c r="X81" s="5">
        <f t="shared" si="125"/>
        <v>7.4663664496068635E-2</v>
      </c>
      <c r="Y81" s="5">
        <f t="shared" si="126"/>
        <v>4.9155364188901936E-2</v>
      </c>
      <c r="Z81" s="5">
        <f t="shared" si="127"/>
        <v>8.7874414310567181E-3</v>
      </c>
      <c r="AA81" s="5">
        <f t="shared" si="128"/>
        <v>2.1541327873741637E-2</v>
      </c>
      <c r="AB81" s="5">
        <f t="shared" si="129"/>
        <v>2.6402953021345921E-2</v>
      </c>
      <c r="AC81" s="5">
        <f t="shared" si="130"/>
        <v>4.3523411890642487E-3</v>
      </c>
      <c r="AD81" s="5">
        <f t="shared" si="131"/>
        <v>3.4751033501963471E-2</v>
      </c>
      <c r="AE81" s="5">
        <f t="shared" si="132"/>
        <v>4.5757189102865171E-2</v>
      </c>
      <c r="AF81" s="5">
        <f t="shared" si="133"/>
        <v>3.0124576791033652E-2</v>
      </c>
      <c r="AG81" s="5">
        <f t="shared" si="134"/>
        <v>1.3221822182576016E-2</v>
      </c>
      <c r="AH81" s="5">
        <f t="shared" si="135"/>
        <v>2.8926378496663728E-3</v>
      </c>
      <c r="AI81" s="5">
        <f t="shared" si="136"/>
        <v>7.0909445973018764E-3</v>
      </c>
      <c r="AJ81" s="5">
        <f t="shared" si="137"/>
        <v>8.6912876577003913E-3</v>
      </c>
      <c r="AK81" s="5">
        <f t="shared" si="138"/>
        <v>7.1018729227920472E-3</v>
      </c>
      <c r="AL81" s="5">
        <f t="shared" si="139"/>
        <v>5.6193303559119322E-4</v>
      </c>
      <c r="AM81" s="5">
        <f t="shared" si="140"/>
        <v>1.7037573734978641E-2</v>
      </c>
      <c r="AN81" s="5">
        <f t="shared" si="141"/>
        <v>2.2433620087914184E-2</v>
      </c>
      <c r="AO81" s="5">
        <f t="shared" si="142"/>
        <v>1.4769336235230614E-2</v>
      </c>
      <c r="AP81" s="5">
        <f t="shared" si="143"/>
        <v>6.4823329738865829E-3</v>
      </c>
      <c r="AQ81" s="5">
        <f t="shared" si="144"/>
        <v>2.1338454271950503E-3</v>
      </c>
      <c r="AR81" s="5">
        <f t="shared" si="145"/>
        <v>7.6175563000628979E-4</v>
      </c>
      <c r="AS81" s="5">
        <f t="shared" si="146"/>
        <v>1.8673498895412667E-3</v>
      </c>
      <c r="AT81" s="5">
        <f t="shared" si="147"/>
        <v>2.2887888665430608E-3</v>
      </c>
      <c r="AU81" s="5">
        <f t="shared" si="148"/>
        <v>1.8702277864303084E-3</v>
      </c>
      <c r="AV81" s="5">
        <f t="shared" si="149"/>
        <v>1.1461581355095491E-3</v>
      </c>
      <c r="AW81" s="5">
        <f t="shared" si="150"/>
        <v>5.0382962929197242E-5</v>
      </c>
      <c r="AX81" s="5">
        <f t="shared" si="151"/>
        <v>6.9609181253662755E-3</v>
      </c>
      <c r="AY81" s="5">
        <f t="shared" si="152"/>
        <v>9.1655417089667318E-3</v>
      </c>
      <c r="AZ81" s="5">
        <f t="shared" si="153"/>
        <v>6.0342007552623266E-3</v>
      </c>
      <c r="BA81" s="5">
        <f t="shared" si="154"/>
        <v>2.6484398421089592E-3</v>
      </c>
      <c r="BB81" s="5">
        <f t="shared" si="155"/>
        <v>8.7180977420495316E-4</v>
      </c>
      <c r="BC81" s="5">
        <f t="shared" si="156"/>
        <v>2.2958491118123589E-4</v>
      </c>
      <c r="BD81" s="5">
        <f t="shared" si="157"/>
        <v>1.6716911172536572E-4</v>
      </c>
      <c r="BE81" s="5">
        <f t="shared" si="158"/>
        <v>4.0979444065611408E-4</v>
      </c>
      <c r="BF81" s="5">
        <f t="shared" si="159"/>
        <v>5.0228024142565347E-4</v>
      </c>
      <c r="BG81" s="5">
        <f t="shared" si="160"/>
        <v>4.1042600207506194E-4</v>
      </c>
      <c r="BH81" s="5">
        <f t="shared" si="161"/>
        <v>2.5152716942617229E-4</v>
      </c>
      <c r="BI81" s="5">
        <f t="shared" si="162"/>
        <v>1.2331756105057266E-4</v>
      </c>
      <c r="BJ81" s="8">
        <f t="shared" si="163"/>
        <v>0.61053131384182135</v>
      </c>
      <c r="BK81" s="8">
        <f t="shared" si="164"/>
        <v>0.19345566841661727</v>
      </c>
      <c r="BL81" s="8">
        <f t="shared" si="165"/>
        <v>0.18303181801261156</v>
      </c>
      <c r="BM81" s="8">
        <f t="shared" si="166"/>
        <v>0.71260154222097538</v>
      </c>
      <c r="BN81" s="8">
        <f t="shared" si="167"/>
        <v>0.27408954073509395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1.36551724137931</v>
      </c>
      <c r="F82">
        <f>VLOOKUP(B82,home!$B$2:$E$405,3,FALSE)</f>
        <v>0.73</v>
      </c>
      <c r="G82">
        <f>VLOOKUP(C82,away!$B$2:$E$405,4,FALSE)</f>
        <v>1.1200000000000001</v>
      </c>
      <c r="H82">
        <f>VLOOKUP(A82,away!$A$2:$E$405,3,FALSE)</f>
        <v>1.3172413793103399</v>
      </c>
      <c r="I82">
        <f>VLOOKUP(C82,away!$B$2:$E$405,3,FALSE)</f>
        <v>1.1200000000000001</v>
      </c>
      <c r="J82">
        <f>VLOOKUP(B82,home!$B$2:$E$405,4,FALSE)</f>
        <v>1.19</v>
      </c>
      <c r="K82" s="3">
        <f t="shared" ref="K82:K104" si="168">E82*F82*G82</f>
        <v>1.116446896551724</v>
      </c>
      <c r="L82" s="3">
        <f t="shared" ref="L82:L104" si="169">H82*I82*J82</f>
        <v>1.7556193103448212</v>
      </c>
      <c r="M82" s="5">
        <f t="shared" si="114"/>
        <v>5.65818958132452E-2</v>
      </c>
      <c r="N82" s="5">
        <f t="shared" si="115"/>
        <v>6.3170681981710594E-2</v>
      </c>
      <c r="O82" s="5">
        <f t="shared" si="116"/>
        <v>9.9336268905652073E-2</v>
      </c>
      <c r="P82" s="5">
        <f t="shared" si="117"/>
        <v>0.11090366913474277</v>
      </c>
      <c r="Q82" s="5">
        <f t="shared" si="118"/>
        <v>3.5263355925768354E-2</v>
      </c>
      <c r="R82" s="5">
        <f t="shared" si="119"/>
        <v>8.7198335954184303E-2</v>
      </c>
      <c r="S82" s="5">
        <f t="shared" si="120"/>
        <v>5.4344343056941594E-2</v>
      </c>
      <c r="T82" s="5">
        <f t="shared" si="121"/>
        <v>6.1909028610841403E-2</v>
      </c>
      <c r="U82" s="5">
        <f t="shared" si="122"/>
        <v>9.7352311560523666E-2</v>
      </c>
      <c r="V82" s="5">
        <f t="shared" si="123"/>
        <v>1.1835326781368656E-2</v>
      </c>
      <c r="W82" s="5">
        <f t="shared" si="124"/>
        <v>1.3123221428440975E-2</v>
      </c>
      <c r="X82" s="5">
        <f t="shared" si="125"/>
        <v>2.3039380953701921E-2</v>
      </c>
      <c r="Y82" s="5">
        <f t="shared" si="126"/>
        <v>2.0224191050354889E-2</v>
      </c>
      <c r="Z82" s="5">
        <f t="shared" si="127"/>
        <v>5.1029027477033695E-2</v>
      </c>
      <c r="AA82" s="5">
        <f t="shared" si="128"/>
        <v>5.6971199360786921E-2</v>
      </c>
      <c r="AB82" s="5">
        <f t="shared" si="129"/>
        <v>3.1802659359590063E-2</v>
      </c>
      <c r="AC82" s="5">
        <f t="shared" si="130"/>
        <v>1.4498687550550486E-3</v>
      </c>
      <c r="AD82" s="5">
        <f t="shared" si="131"/>
        <v>3.6628449591360021E-3</v>
      </c>
      <c r="AE82" s="5">
        <f t="shared" si="132"/>
        <v>6.4305613410583521E-3</v>
      </c>
      <c r="AF82" s="5">
        <f t="shared" si="133"/>
        <v>5.6448088333594668E-3</v>
      </c>
      <c r="AG82" s="5">
        <f t="shared" si="134"/>
        <v>3.3033784636836345E-3</v>
      </c>
      <c r="AH82" s="5">
        <f t="shared" si="135"/>
        <v>2.2396886506699198E-2</v>
      </c>
      <c r="AI82" s="5">
        <f t="shared" si="136"/>
        <v>2.5004934432825501E-2</v>
      </c>
      <c r="AJ82" s="5">
        <f t="shared" si="137"/>
        <v>1.395834072300369E-2</v>
      </c>
      <c r="AK82" s="5">
        <f t="shared" si="138"/>
        <v>5.1945820604030052E-3</v>
      </c>
      <c r="AL82" s="5">
        <f t="shared" si="139"/>
        <v>1.1367294247626532E-4</v>
      </c>
      <c r="AM82" s="5">
        <f t="shared" si="140"/>
        <v>8.1787437743550268E-4</v>
      </c>
      <c r="AN82" s="5">
        <f t="shared" si="141"/>
        <v>1.4358760504620172E-3</v>
      </c>
      <c r="AO82" s="5">
        <f t="shared" si="142"/>
        <v>1.2604258607263861E-3</v>
      </c>
      <c r="AP82" s="5">
        <f t="shared" si="143"/>
        <v>7.3760932678307875E-4</v>
      </c>
      <c r="AQ82" s="5">
        <f t="shared" si="144"/>
        <v>3.2374029439770396E-4</v>
      </c>
      <c r="AR82" s="5">
        <f t="shared" si="145"/>
        <v>7.8640812885524981E-3</v>
      </c>
      <c r="AS82" s="5">
        <f t="shared" si="146"/>
        <v>8.7798291488349195E-3</v>
      </c>
      <c r="AT82" s="5">
        <f t="shared" si="147"/>
        <v>4.901106502735556E-3</v>
      </c>
      <c r="AU82" s="5">
        <f t="shared" si="148"/>
        <v>1.8239417148828614E-3</v>
      </c>
      <c r="AV82" s="5">
        <f t="shared" si="149"/>
        <v>5.0908351676805003E-4</v>
      </c>
      <c r="AW82" s="5">
        <f t="shared" si="150"/>
        <v>6.1890361752862971E-6</v>
      </c>
      <c r="AX82" s="5">
        <f t="shared" si="151"/>
        <v>1.5218555174283997E-4</v>
      </c>
      <c r="AY82" s="5">
        <f t="shared" si="152"/>
        <v>2.6717989339521082E-4</v>
      </c>
      <c r="AZ82" s="5">
        <f t="shared" si="153"/>
        <v>2.3453309009025143E-4</v>
      </c>
      <c r="BA82" s="5">
        <f t="shared" si="154"/>
        <v>1.372502739590957E-4</v>
      </c>
      <c r="BB82" s="5">
        <f t="shared" si="155"/>
        <v>6.0239807828176318E-5</v>
      </c>
      <c r="BC82" s="5">
        <f t="shared" si="156"/>
        <v>2.1151633974921501E-5</v>
      </c>
      <c r="BD82" s="5">
        <f t="shared" si="157"/>
        <v>2.3010554947173589E-3</v>
      </c>
      <c r="BE82" s="5">
        <f t="shared" si="158"/>
        <v>2.5690062658704871E-3</v>
      </c>
      <c r="BF82" s="5">
        <f t="shared" si="159"/>
        <v>1.4340795363765196E-3</v>
      </c>
      <c r="BG82" s="5">
        <f t="shared" si="160"/>
        <v>5.3369121593196673E-4</v>
      </c>
      <c r="BH82" s="5">
        <f t="shared" si="161"/>
        <v>1.4895947543604006E-4</v>
      </c>
      <c r="BI82" s="5">
        <f t="shared" si="162"/>
        <v>3.3261068812507916E-5</v>
      </c>
      <c r="BJ82" s="8">
        <f t="shared" si="163"/>
        <v>0.24121951970885078</v>
      </c>
      <c r="BK82" s="8">
        <f t="shared" si="164"/>
        <v>0.23549595637722473</v>
      </c>
      <c r="BL82" s="8">
        <f t="shared" si="165"/>
        <v>0.47011361409258712</v>
      </c>
      <c r="BM82" s="8">
        <f t="shared" si="166"/>
        <v>0.54514291908317314</v>
      </c>
      <c r="BN82" s="8">
        <f t="shared" si="167"/>
        <v>0.45245420771530326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1.36551724137931</v>
      </c>
      <c r="F83">
        <f>VLOOKUP(B83,home!$B$2:$E$405,3,FALSE)</f>
        <v>0.78</v>
      </c>
      <c r="G83">
        <f>VLOOKUP(C83,away!$B$2:$E$405,4,FALSE)</f>
        <v>1.1000000000000001</v>
      </c>
      <c r="H83">
        <f>VLOOKUP(A83,away!$A$2:$E$405,3,FALSE)</f>
        <v>1.3172413793103399</v>
      </c>
      <c r="I83">
        <f>VLOOKUP(C83,away!$B$2:$E$405,3,FALSE)</f>
        <v>1.26</v>
      </c>
      <c r="J83">
        <f>VLOOKUP(B83,home!$B$2:$E$405,4,FALSE)</f>
        <v>0.92</v>
      </c>
      <c r="K83" s="3">
        <f t="shared" si="168"/>
        <v>1.1716137931034483</v>
      </c>
      <c r="L83" s="3">
        <f t="shared" si="169"/>
        <v>1.5269462068965463</v>
      </c>
      <c r="M83" s="5">
        <f t="shared" si="114"/>
        <v>6.73023583902288E-2</v>
      </c>
      <c r="N83" s="5">
        <f t="shared" si="115"/>
        <v>7.8852371398383636E-2</v>
      </c>
      <c r="O83" s="5">
        <f t="shared" si="116"/>
        <v>0.1027670808591518</v>
      </c>
      <c r="P83" s="5">
        <f t="shared" si="117"/>
        <v>0.12040332941155961</v>
      </c>
      <c r="Q83" s="5">
        <f t="shared" si="118"/>
        <v>4.6192262974631061E-2</v>
      </c>
      <c r="R83" s="5">
        <f t="shared" si="119"/>
        <v>7.845990215585627E-2</v>
      </c>
      <c r="S83" s="5">
        <f t="shared" si="120"/>
        <v>5.3850125315568674E-2</v>
      </c>
      <c r="T83" s="5">
        <f t="shared" si="121"/>
        <v>7.0533100737080676E-2</v>
      </c>
      <c r="U83" s="5">
        <f t="shared" si="122"/>
        <v>9.1924703571348174E-2</v>
      </c>
      <c r="V83" s="5">
        <f t="shared" si="123"/>
        <v>1.0704155813168038E-2</v>
      </c>
      <c r="W83" s="5">
        <f t="shared" si="124"/>
        <v>1.8039830811913148E-2</v>
      </c>
      <c r="X83" s="5">
        <f t="shared" si="125"/>
        <v>2.7545851231306224E-2</v>
      </c>
      <c r="Y83" s="5">
        <f t="shared" si="126"/>
        <v>2.1030516526689802E-2</v>
      </c>
      <c r="Z83" s="5">
        <f t="shared" si="127"/>
        <v>3.9934683330119618E-2</v>
      </c>
      <c r="AA83" s="5">
        <f t="shared" si="128"/>
        <v>4.6788025812786488E-2</v>
      </c>
      <c r="AB83" s="5">
        <f t="shared" si="129"/>
        <v>2.7408748197170419E-2</v>
      </c>
      <c r="AC83" s="5">
        <f t="shared" si="130"/>
        <v>1.1968525595462724E-3</v>
      </c>
      <c r="AD83" s="5">
        <f t="shared" si="131"/>
        <v>5.2839286511225094E-3</v>
      </c>
      <c r="AE83" s="5">
        <f t="shared" si="132"/>
        <v>8.0682748113434996E-3</v>
      </c>
      <c r="AF83" s="5">
        <f t="shared" si="133"/>
        <v>6.1599108096899542E-3</v>
      </c>
      <c r="AG83" s="5">
        <f t="shared" si="134"/>
        <v>3.1352841485590352E-3</v>
      </c>
      <c r="AH83" s="5">
        <f t="shared" si="135"/>
        <v>1.5244528308635232E-2</v>
      </c>
      <c r="AI83" s="5">
        <f t="shared" si="136"/>
        <v>1.7860699635753017E-2</v>
      </c>
      <c r="AJ83" s="5">
        <f t="shared" si="137"/>
        <v>1.0462921023862986E-2</v>
      </c>
      <c r="AK83" s="5">
        <f t="shared" si="138"/>
        <v>4.0861675292366405E-3</v>
      </c>
      <c r="AL83" s="5">
        <f t="shared" si="139"/>
        <v>8.5646349656026043E-5</v>
      </c>
      <c r="AM83" s="5">
        <f t="shared" si="140"/>
        <v>1.2381447378859241E-3</v>
      </c>
      <c r="AN83" s="5">
        <f t="shared" si="141"/>
        <v>1.8905804111038302E-3</v>
      </c>
      <c r="AO83" s="5">
        <f t="shared" si="142"/>
        <v>1.4434072937839536E-3</v>
      </c>
      <c r="AP83" s="5">
        <f t="shared" si="143"/>
        <v>7.3466843075007207E-4</v>
      </c>
      <c r="AQ83" s="5">
        <f t="shared" si="144"/>
        <v>2.8044979341511529E-4</v>
      </c>
      <c r="AR83" s="5">
        <f t="shared" si="145"/>
        <v>4.6555149353595168E-3</v>
      </c>
      <c r="AS83" s="5">
        <f t="shared" si="146"/>
        <v>5.4544655122663183E-3</v>
      </c>
      <c r="AT83" s="5">
        <f t="shared" si="147"/>
        <v>3.1952635140891422E-3</v>
      </c>
      <c r="AU83" s="5">
        <f t="shared" si="148"/>
        <v>1.2478716019023439E-3</v>
      </c>
      <c r="AV83" s="5">
        <f t="shared" si="149"/>
        <v>3.6550589520272062E-4</v>
      </c>
      <c r="AW83" s="5">
        <f t="shared" si="150"/>
        <v>4.2561269178798181E-6</v>
      </c>
      <c r="AX83" s="5">
        <f t="shared" si="151"/>
        <v>2.4177124212760025E-4</v>
      </c>
      <c r="AY83" s="5">
        <f t="shared" si="152"/>
        <v>3.6917168110340567E-4</v>
      </c>
      <c r="AZ83" s="5">
        <f t="shared" si="153"/>
        <v>2.8185264907723339E-4</v>
      </c>
      <c r="BA83" s="5">
        <f t="shared" si="154"/>
        <v>1.434579444707416E-4</v>
      </c>
      <c r="BB83" s="5">
        <f t="shared" si="155"/>
        <v>5.4763141039693593E-5</v>
      </c>
      <c r="BC83" s="5">
        <f t="shared" si="156"/>
        <v>1.6724074097660141E-5</v>
      </c>
      <c r="BD83" s="5">
        <f t="shared" si="157"/>
        <v>1.1847868119495713E-3</v>
      </c>
      <c r="BE83" s="5">
        <f t="shared" si="158"/>
        <v>1.3881125707671791E-3</v>
      </c>
      <c r="BF83" s="5">
        <f t="shared" si="159"/>
        <v>8.1316591714555679E-4</v>
      </c>
      <c r="BG83" s="5">
        <f t="shared" si="160"/>
        <v>3.1757213486978322E-4</v>
      </c>
      <c r="BH83" s="5">
        <f t="shared" si="161"/>
        <v>9.3017973379686715E-5</v>
      </c>
      <c r="BI83" s="5">
        <f t="shared" si="162"/>
        <v>2.179622812363403E-5</v>
      </c>
      <c r="BJ83" s="8">
        <f t="shared" si="163"/>
        <v>0.2915363234995747</v>
      </c>
      <c r="BK83" s="8">
        <f t="shared" si="164"/>
        <v>0.25391163952083085</v>
      </c>
      <c r="BL83" s="8">
        <f t="shared" si="165"/>
        <v>0.41373985018885645</v>
      </c>
      <c r="BM83" s="8">
        <f t="shared" si="166"/>
        <v>0.50478027579538509</v>
      </c>
      <c r="BN83" s="8">
        <f t="shared" si="167"/>
        <v>0.4939773051898112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1.6104868913857699</v>
      </c>
      <c r="F84">
        <f>VLOOKUP(B84,home!$B$2:$E$405,3,FALSE)</f>
        <v>1</v>
      </c>
      <c r="G84">
        <f>VLOOKUP(C84,away!$B$2:$E$405,4,FALSE)</f>
        <v>0.86</v>
      </c>
      <c r="H84">
        <f>VLOOKUP(A84,away!$A$2:$E$405,3,FALSE)</f>
        <v>1.3970037453183499</v>
      </c>
      <c r="I84">
        <f>VLOOKUP(C84,away!$B$2:$E$405,3,FALSE)</f>
        <v>1.1000000000000001</v>
      </c>
      <c r="J84">
        <f>VLOOKUP(B84,home!$B$2:$E$405,4,FALSE)</f>
        <v>1.1000000000000001</v>
      </c>
      <c r="K84" s="3">
        <f t="shared" si="168"/>
        <v>1.3850187265917622</v>
      </c>
      <c r="L84" s="3">
        <f t="shared" si="169"/>
        <v>1.6903745318352037</v>
      </c>
      <c r="M84" s="5">
        <f t="shared" ref="M84:M104" si="170">_xlfn.POISSON.DIST(0,K84,FALSE) * _xlfn.POISSON.DIST(0,L84,FALSE)</f>
        <v>4.6171467492276054E-2</v>
      </c>
      <c r="N84" s="5">
        <f t="shared" ref="N84:N104" si="171">_xlfn.POISSON.DIST(1,K84,FALSE) * _xlfn.POISSON.DIST(0,L84,FALSE)</f>
        <v>6.3948347111025108E-2</v>
      </c>
      <c r="O84" s="5">
        <f t="shared" ref="O84:O104" si="172">_xlfn.POISSON.DIST(0,K84,FALSE) * _xlfn.POISSON.DIST(1,L84,FALSE)</f>
        <v>7.804707274640045E-2</v>
      </c>
      <c r="P84" s="5">
        <f t="shared" ref="P84:P104" si="173">_xlfn.POISSON.DIST(1,K84,FALSE) * _xlfn.POISSON.DIST(1,L84,FALSE)</f>
        <v>0.10809665730943414</v>
      </c>
      <c r="Q84" s="5">
        <f t="shared" ref="Q84:Q104" si="174">_xlfn.POISSON.DIST(2,K84,FALSE) * _xlfn.POISSON.DIST(0,L84,FALSE)</f>
        <v>4.4284829141679999E-2</v>
      </c>
      <c r="R84" s="5">
        <f t="shared" ref="R84:R104" si="175">_xlfn.POISSON.DIST(0,K84,FALSE) * _xlfn.POISSON.DIST(2,L84,FALSE)</f>
        <v>6.5964392027402383E-2</v>
      </c>
      <c r="S84" s="5">
        <f t="shared" ref="S84:S104" si="176">_xlfn.POISSON.DIST(2,K84,FALSE) * _xlfn.POISSON.DIST(2,L84,FALSE)</f>
        <v>6.3268983834161199E-2</v>
      </c>
      <c r="T84" s="5">
        <f t="shared" ref="T84:T104" si="177">_xlfn.POISSON.DIST(2,K84,FALSE) * _xlfn.POISSON.DIST(1,L84,FALSE)</f>
        <v>7.4857947327769306E-2</v>
      </c>
      <c r="U84" s="5">
        <f t="shared" ref="U84:U104" si="178">_xlfn.POISSON.DIST(1,K84,FALSE) * _xlfn.POISSON.DIST(2,L84,FALSE)</f>
        <v>9.1361918246192622E-2</v>
      </c>
      <c r="V84" s="5">
        <f t="shared" ref="V84:V104" si="179">_xlfn.POISSON.DIST(3,K84,FALSE) * _xlfn.POISSON.DIST(3,L84,FALSE)</f>
        <v>1.6458374343615207E-2</v>
      </c>
      <c r="W84" s="5">
        <f t="shared" ref="W84:W104" si="180">_xlfn.POISSON.DIST(3,K84,FALSE) * _xlfn.POISSON.DIST(0,L84,FALSE)</f>
        <v>2.0445105888381138E-2</v>
      </c>
      <c r="X84" s="5">
        <f t="shared" ref="X84:X104" si="181">_xlfn.POISSON.DIST(3,K84,FALSE) * _xlfn.POISSON.DIST(1,L84,FALSE)</f>
        <v>3.4559886294393424E-2</v>
      </c>
      <c r="Y84" s="5">
        <f t="shared" ref="Y84:Y104" si="182">_xlfn.POISSON.DIST(3,K84,FALSE) * _xlfn.POISSON.DIST(2,L84,FALSE)</f>
        <v>2.9209575807581586E-2</v>
      </c>
      <c r="Z84" s="5">
        <f t="shared" ref="Z84:Z104" si="183">_xlfn.POISSON.DIST(0,K84,FALSE) * _xlfn.POISSON.DIST(3,L84,FALSE)</f>
        <v>3.7168176097038055E-2</v>
      </c>
      <c r="AA84" s="5">
        <f t="shared" ref="AA84:AA104" si="184">_xlfn.POISSON.DIST(1,K84,FALSE) * _xlfn.POISSON.DIST(3,L84,FALSE)</f>
        <v>5.1478619927658009E-2</v>
      </c>
      <c r="AB84" s="5">
        <f t="shared" ref="AB84:AB104" si="185">_xlfn.POISSON.DIST(2,K84,FALSE) * _xlfn.POISSON.DIST(3,L84,FALSE)</f>
        <v>3.5649426309453107E-2</v>
      </c>
      <c r="AC84" s="5">
        <f t="shared" ref="AC84:AC104" si="186">_xlfn.POISSON.DIST(4,K84,FALSE) * _xlfn.POISSON.DIST(4,L84,FALSE)</f>
        <v>2.4082720183057041E-3</v>
      </c>
      <c r="AD84" s="5">
        <f t="shared" ref="AD84:AD104" si="187">_xlfn.POISSON.DIST(4,K84,FALSE) * _xlfn.POISSON.DIST(0,L84,FALSE)</f>
        <v>7.0792136306398468E-3</v>
      </c>
      <c r="AE84" s="5">
        <f t="shared" ref="AE84:AE104" si="188">_xlfn.POISSON.DIST(4,K84,FALSE) * _xlfn.POISSON.DIST(1,L84,FALSE)</f>
        <v>1.1966522426654223E-2</v>
      </c>
      <c r="AF84" s="5">
        <f t="shared" ref="AF84:AF104" si="189">_xlfn.POISSON.DIST(4,K84,FALSE) * _xlfn.POISSON.DIST(2,L84,FALSE)</f>
        <v>1.011395237232555E-2</v>
      </c>
      <c r="AG84" s="5">
        <f t="shared" ref="AG84:AG104" si="190">_xlfn.POISSON.DIST(4,K84,FALSE) * _xlfn.POISSON.DIST(3,L84,FALSE)</f>
        <v>5.6987891687911175E-3</v>
      </c>
      <c r="AH84" s="5">
        <f t="shared" ref="AH84:AH104" si="191">_xlfn.POISSON.DIST(0,K84,FALSE) * _xlfn.POISSON.DIST(4,L84,FALSE)</f>
        <v>1.5707034567299778E-2</v>
      </c>
      <c r="AI84" s="5">
        <f t="shared" ref="AI84:AI104" si="192">_xlfn.POISSON.DIST(1,K84,FALSE) * _xlfn.POISSON.DIST(4,L84,FALSE)</f>
        <v>2.1754537014934325E-2</v>
      </c>
      <c r="AJ84" s="5">
        <f t="shared" ref="AJ84:AJ104" si="193">_xlfn.POISSON.DIST(2,K84,FALSE) * _xlfn.POISSON.DIST(4,L84,FALSE)</f>
        <v>1.5065220577008851E-2</v>
      </c>
      <c r="AK84" s="5">
        <f t="shared" ref="AK84:AK104" si="194">_xlfn.POISSON.DIST(3,K84,FALSE) * _xlfn.POISSON.DIST(4,L84,FALSE)</f>
        <v>6.9552042064642723E-3</v>
      </c>
      <c r="AL84" s="5">
        <f t="shared" ref="AL84:AL104" si="195">_xlfn.POISSON.DIST(5,K84,FALSE) * _xlfn.POISSON.DIST(5,L84,FALSE)</f>
        <v>2.2552989472491024E-4</v>
      </c>
      <c r="AM84" s="5">
        <f t="shared" ref="AM84:AM104" si="196">_xlfn.POISSON.DIST(5,K84,FALSE) * _xlfn.POISSON.DIST(0,L84,FALSE)</f>
        <v>1.9609686895959676E-3</v>
      </c>
      <c r="AN84" s="5">
        <f t="shared" ref="AN84:AN104" si="197">_xlfn.POISSON.DIST(5,K84,FALSE) * _xlfn.POISSON.DIST(1,L84,FALSE)</f>
        <v>3.3147715306192757E-3</v>
      </c>
      <c r="AO84" s="5">
        <f t="shared" ref="AO84:AO104" si="198">_xlfn.POISSON.DIST(5,K84,FALSE) * _xlfn.POISSON.DIST(2,L84,FALSE)</f>
        <v>2.8016026871056105E-3</v>
      </c>
      <c r="AP84" s="5">
        <f t="shared" ref="AP84:AP104" si="199">_xlfn.POISSON.DIST(5,K84,FALSE) * _xlfn.POISSON.DIST(3,L84,FALSE)</f>
        <v>1.5785859435347987E-3</v>
      </c>
      <c r="AQ84" s="5">
        <f t="shared" ref="AQ84:AQ104" si="200">_xlfn.POISSON.DIST(5,K84,FALSE) * _xlfn.POISSON.DIST(4,L84,FALSE)</f>
        <v>6.6710036881606721E-4</v>
      </c>
      <c r="AR84" s="5">
        <f t="shared" ref="AR84:AR104" si="201">_xlfn.POISSON.DIST(0,K84,FALSE) * _xlfn.POISSON.DIST(5,L84,FALSE)</f>
        <v>5.3101542406437446E-3</v>
      </c>
      <c r="AS84" s="5">
        <f t="shared" ref="AS84:AS104" si="202">_xlfn.POISSON.DIST(1,K84,FALSE) * _xlfn.POISSON.DIST(5,L84,FALSE)</f>
        <v>7.3546630643822435E-3</v>
      </c>
      <c r="AT84" s="5">
        <f t="shared" ref="AT84:AT104" si="203">_xlfn.POISSON.DIST(2,K84,FALSE) * _xlfn.POISSON.DIST(5,L84,FALSE)</f>
        <v>5.0931730359710823E-3</v>
      </c>
      <c r="AU84" s="5">
        <f t="shared" ref="AU84:AU104" si="204">_xlfn.POISSON.DIST(3,K84,FALSE) * _xlfn.POISSON.DIST(5,L84,FALSE)</f>
        <v>2.3513800108640563E-3</v>
      </c>
      <c r="AV84" s="5">
        <f t="shared" ref="AV84:AV104" si="205">_xlfn.POISSON.DIST(4,K84,FALSE) * _xlfn.POISSON.DIST(5,L84,FALSE)</f>
        <v>8.1417633709506497E-4</v>
      </c>
      <c r="AW84" s="5">
        <f t="shared" ref="AW84:AW104" si="206">_xlfn.POISSON.DIST(6,K84,FALSE) * _xlfn.POISSON.DIST(6,L84,FALSE)</f>
        <v>1.4666963210552376E-5</v>
      </c>
      <c r="AX84" s="5">
        <f t="shared" ref="AX84:AX104" si="207">_xlfn.POISSON.DIST(6,K84,FALSE) * _xlfn.POISSON.DIST(0,L84,FALSE)</f>
        <v>4.526630595584213E-4</v>
      </c>
      <c r="AY84" s="5">
        <f t="shared" ref="AY84:AY104" si="208">_xlfn.POISSON.DIST(6,K84,FALSE) * _xlfn.POISSON.DIST(1,L84,FALSE)</f>
        <v>7.651701073801572E-4</v>
      </c>
      <c r="AZ84" s="5">
        <f t="shared" ref="AZ84:AZ104" si="209">_xlfn.POISSON.DIST(6,K84,FALSE) * _xlfn.POISSON.DIST(2,L84,FALSE)</f>
        <v>6.4671203101851298E-4</v>
      </c>
      <c r="BA84" s="5">
        <f t="shared" ref="BA84:BA104" si="210">_xlfn.POISSON.DIST(6,K84,FALSE) * _xlfn.POISSON.DIST(3,L84,FALSE)</f>
        <v>3.6439518222170425E-4</v>
      </c>
      <c r="BB84" s="5">
        <f t="shared" ref="BB84:BB104" si="211">_xlfn.POISSON.DIST(6,K84,FALSE) * _xlfn.POISSON.DIST(4,L84,FALSE)</f>
        <v>1.539910838877543E-4</v>
      </c>
      <c r="BC84" s="5">
        <f t="shared" ref="BC84:BC104" si="212">_xlfn.POISSON.DIST(6,K84,FALSE) * _xlfn.POISSON.DIST(5,L84,FALSE)</f>
        <v>5.2060521266711645E-5</v>
      </c>
      <c r="BD84" s="5">
        <f t="shared" ref="BD84:BD104" si="213">_xlfn.POISSON.DIST(0,K84,FALSE) * _xlfn.POISSON.DIST(6,L84,FALSE)</f>
        <v>1.4960249147501468E-3</v>
      </c>
      <c r="BE84" s="5">
        <f t="shared" ref="BE84:BE104" si="214">_xlfn.POISSON.DIST(1,K84,FALSE) * _xlfn.POISSON.DIST(6,L84,FALSE)</f>
        <v>2.0720225223767974E-3</v>
      </c>
      <c r="BF84" s="5">
        <f t="shared" ref="BF84:BF104" si="215">_xlfn.POISSON.DIST(2,K84,FALSE) * _xlfn.POISSON.DIST(6,L84,FALSE)</f>
        <v>1.4348949977058818E-3</v>
      </c>
      <c r="BG84" s="5">
        <f t="shared" ref="BG84:BG104" si="216">_xlfn.POISSON.DIST(3,K84,FALSE) * _xlfn.POISSON.DIST(6,L84,FALSE)</f>
        <v>6.6245214750516347E-4</v>
      </c>
      <c r="BH84" s="5">
        <f t="shared" ref="BH84:BH104" si="217">_xlfn.POISSON.DIST(4,K84,FALSE) * _xlfn.POISSON.DIST(6,L84,FALSE)</f>
        <v>2.29377157441395E-4</v>
      </c>
      <c r="BI84" s="5">
        <f t="shared" ref="BI84:BI104" si="218">_xlfn.POISSON.DIST(5,K84,FALSE) * _xlfn.POISSON.DIST(6,L84,FALSE)</f>
        <v>6.353833170174375E-5</v>
      </c>
      <c r="BJ84" s="8">
        <f t="shared" ref="BJ84:BJ104" si="219">SUM(N84,Q84,T84,W84,X84,Y84,AD84,AE84,AF84,AG84,AM84,AN84,AO84,AP84,AQ84,AX84,AY84,AZ84,BA84,BB84,BC84)</f>
        <v>0.31492219037424624</v>
      </c>
      <c r="BK84" s="8">
        <f t="shared" ref="BK84:BK104" si="220">SUM(M84,P84,S84,V84,AC84,AL84,AY84)</f>
        <v>0.23739445499989739</v>
      </c>
      <c r="BL84" s="8">
        <f t="shared" ref="BL84:BL104" si="221">SUM(O84,R84,U84,AA84,AB84,AH84,AI84,AJ84,AK84,AR84,AS84,AT84,AU84,AV84,BD84,BE84,BF84,BG84,BH84,BI84)</f>
        <v>0.40886528238325115</v>
      </c>
      <c r="BM84" s="8">
        <f t="shared" ref="BM84:BM104" si="222">SUM(S84:BI84)</f>
        <v>0.59108683488204528</v>
      </c>
      <c r="BN84" s="8">
        <f t="shared" ref="BN84:BN104" si="223">SUM(M84:R84)</f>
        <v>0.4065127658282181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1.6104868913857699</v>
      </c>
      <c r="F85">
        <f>VLOOKUP(B85,home!$B$2:$E$405,3,FALSE)</f>
        <v>1.69</v>
      </c>
      <c r="G85">
        <f>VLOOKUP(C85,away!$B$2:$E$405,4,FALSE)</f>
        <v>1.82</v>
      </c>
      <c r="H85">
        <f>VLOOKUP(A85,away!$A$2:$E$405,3,FALSE)</f>
        <v>1.3970037453183499</v>
      </c>
      <c r="I85">
        <f>VLOOKUP(C85,away!$B$2:$E$405,3,FALSE)</f>
        <v>0.53</v>
      </c>
      <c r="J85">
        <f>VLOOKUP(B85,home!$B$2:$E$405,4,FALSE)</f>
        <v>1.02</v>
      </c>
      <c r="K85" s="3">
        <f t="shared" si="168"/>
        <v>4.9535355805243508</v>
      </c>
      <c r="L85" s="3">
        <f t="shared" si="169"/>
        <v>0.7552202247191</v>
      </c>
      <c r="M85" s="5">
        <f t="shared" si="170"/>
        <v>3.3167967198167994E-3</v>
      </c>
      <c r="N85" s="5">
        <f t="shared" si="171"/>
        <v>1.6429870564978969E-2</v>
      </c>
      <c r="O85" s="5">
        <f t="shared" si="172"/>
        <v>2.5049119640876169E-3</v>
      </c>
      <c r="P85" s="5">
        <f t="shared" si="173"/>
        <v>1.2408170540189145E-2</v>
      </c>
      <c r="Q85" s="5">
        <f t="shared" si="174"/>
        <v>4.0692974213516538E-2</v>
      </c>
      <c r="R85" s="5">
        <f t="shared" si="175"/>
        <v>9.4588008820990592E-4</v>
      </c>
      <c r="S85" s="5">
        <f t="shared" si="176"/>
        <v>1.1604773306918385E-2</v>
      </c>
      <c r="T85" s="5">
        <f t="shared" si="177"/>
        <v>3.0732157130020497E-2</v>
      </c>
      <c r="U85" s="5">
        <f t="shared" si="178"/>
        <v>4.6854506718572806E-3</v>
      </c>
      <c r="V85" s="5">
        <f t="shared" si="179"/>
        <v>4.8237306599721473E-3</v>
      </c>
      <c r="W85" s="5">
        <f t="shared" si="180"/>
        <v>6.7191365214671353E-2</v>
      </c>
      <c r="X85" s="5">
        <f t="shared" si="181"/>
        <v>5.0744277936607213E-2</v>
      </c>
      <c r="Y85" s="5">
        <f t="shared" si="182"/>
        <v>1.9161552493246484E-2</v>
      </c>
      <c r="Z85" s="5">
        <f t="shared" si="183"/>
        <v>2.3811592425840249E-4</v>
      </c>
      <c r="AA85" s="5">
        <f t="shared" si="184"/>
        <v>1.179515703103438E-3</v>
      </c>
      <c r="AB85" s="5">
        <f t="shared" si="185"/>
        <v>2.921386501555039E-3</v>
      </c>
      <c r="AC85" s="5">
        <f t="shared" si="186"/>
        <v>1.1278516164268334E-3</v>
      </c>
      <c r="AD85" s="5">
        <f t="shared" si="187"/>
        <v>8.3208704573720191E-2</v>
      </c>
      <c r="AE85" s="5">
        <f t="shared" si="188"/>
        <v>6.2840896566750168E-2</v>
      </c>
      <c r="AF85" s="5">
        <f t="shared" si="189"/>
        <v>2.372935801334539E-2</v>
      </c>
      <c r="AG85" s="5">
        <f t="shared" si="190"/>
        <v>5.9736303637595613E-3</v>
      </c>
      <c r="AH85" s="5">
        <f t="shared" si="191"/>
        <v>4.495749045690672E-5</v>
      </c>
      <c r="AI85" s="5">
        <f t="shared" si="192"/>
        <v>2.226985285893714E-4</v>
      </c>
      <c r="AJ85" s="5">
        <f t="shared" si="193"/>
        <v>5.5157254254893542E-4</v>
      </c>
      <c r="AK85" s="5">
        <f t="shared" si="194"/>
        <v>9.1074473825214421E-4</v>
      </c>
      <c r="AL85" s="5">
        <f t="shared" si="195"/>
        <v>1.6877217849425662E-4</v>
      </c>
      <c r="AM85" s="5">
        <f t="shared" si="196"/>
        <v>8.243545574305243E-2</v>
      </c>
      <c r="AN85" s="5">
        <f t="shared" si="197"/>
        <v>6.2256923411089481E-2</v>
      </c>
      <c r="AO85" s="5">
        <f t="shared" si="198"/>
        <v>2.3508843844421395E-2</v>
      </c>
      <c r="AP85" s="5">
        <f t="shared" si="199"/>
        <v>5.9181181103567203E-3</v>
      </c>
      <c r="AQ85" s="5">
        <f t="shared" si="200"/>
        <v>1.1173706223044442E-3</v>
      </c>
      <c r="AR85" s="5">
        <f t="shared" si="201"/>
        <v>6.7905612091343793E-6</v>
      </c>
      <c r="AS85" s="5">
        <f t="shared" si="202"/>
        <v>3.3637286561175603E-5</v>
      </c>
      <c r="AT85" s="5">
        <f t="shared" si="203"/>
        <v>8.3311747906538488E-5</v>
      </c>
      <c r="AU85" s="5">
        <f t="shared" si="204"/>
        <v>1.3756256917690448E-4</v>
      </c>
      <c r="AV85" s="5">
        <f t="shared" si="205"/>
        <v>1.7035527024153473E-4</v>
      </c>
      <c r="AW85" s="5">
        <f t="shared" si="206"/>
        <v>1.7538290288438697E-5</v>
      </c>
      <c r="AX85" s="5">
        <f t="shared" si="207"/>
        <v>6.805782718665844E-2</v>
      </c>
      <c r="AY85" s="5">
        <f t="shared" si="208"/>
        <v>5.1398647541801859E-2</v>
      </c>
      <c r="AZ85" s="5">
        <f t="shared" si="209"/>
        <v>1.9408649073388705E-2</v>
      </c>
      <c r="BA85" s="5">
        <f t="shared" si="210"/>
        <v>4.8859347715662577E-3</v>
      </c>
      <c r="BB85" s="5">
        <f t="shared" si="211"/>
        <v>9.2248918903628323E-4</v>
      </c>
      <c r="BC85" s="5">
        <f t="shared" si="212"/>
        <v>1.3933649852898447E-4</v>
      </c>
      <c r="BD85" s="5">
        <f t="shared" si="213"/>
        <v>8.5472819372187805E-7</v>
      </c>
      <c r="BE85" s="5">
        <f t="shared" si="214"/>
        <v>4.2339265192786327E-6</v>
      </c>
      <c r="BF85" s="5">
        <f t="shared" si="215"/>
        <v>1.0486452829286166E-5</v>
      </c>
      <c r="BG85" s="5">
        <f t="shared" si="216"/>
        <v>1.731500573445309E-5</v>
      </c>
      <c r="BH85" s="5">
        <f t="shared" si="217"/>
        <v>2.1442624245649139E-5</v>
      </c>
      <c r="BI85" s="5">
        <f t="shared" si="218"/>
        <v>2.1243360428127421E-5</v>
      </c>
      <c r="BJ85" s="8">
        <f t="shared" si="219"/>
        <v>0.72075438306282147</v>
      </c>
      <c r="BK85" s="8">
        <f t="shared" si="220"/>
        <v>8.4848742563619434E-2</v>
      </c>
      <c r="BL85" s="8">
        <f t="shared" si="221"/>
        <v>1.4474351761706443E-2</v>
      </c>
      <c r="BM85" s="8">
        <f t="shared" si="222"/>
        <v>0.69263587997009302</v>
      </c>
      <c r="BN85" s="8">
        <f t="shared" si="223"/>
        <v>7.6298604090798985E-2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1.6104868913857699</v>
      </c>
      <c r="F86">
        <f>VLOOKUP(B86,home!$B$2:$E$405,3,FALSE)</f>
        <v>0.57999999999999996</v>
      </c>
      <c r="G86">
        <f>VLOOKUP(C86,away!$B$2:$E$405,4,FALSE)</f>
        <v>0.8</v>
      </c>
      <c r="H86">
        <f>VLOOKUP(A86,away!$A$2:$E$405,3,FALSE)</f>
        <v>1.3970037453183499</v>
      </c>
      <c r="I86">
        <f>VLOOKUP(C86,away!$B$2:$E$405,3,FALSE)</f>
        <v>0.8</v>
      </c>
      <c r="J86">
        <f>VLOOKUP(B86,home!$B$2:$E$405,4,FALSE)</f>
        <v>1.43</v>
      </c>
      <c r="K86" s="3">
        <f t="shared" si="168"/>
        <v>0.74726591760299721</v>
      </c>
      <c r="L86" s="3">
        <f t="shared" si="169"/>
        <v>1.5981722846441924</v>
      </c>
      <c r="M86" s="5">
        <f t="shared" si="170"/>
        <v>9.5805210872142069E-2</v>
      </c>
      <c r="N86" s="5">
        <f t="shared" si="171"/>
        <v>7.1591968813519882E-2</v>
      </c>
      <c r="O86" s="5">
        <f t="shared" si="172"/>
        <v>0.15311323274034991</v>
      </c>
      <c r="P86" s="5">
        <f t="shared" si="173"/>
        <v>0.11441630036087884</v>
      </c>
      <c r="Q86" s="5">
        <f t="shared" si="174"/>
        <v>2.674911913422004E-2</v>
      </c>
      <c r="R86" s="5">
        <f t="shared" si="175"/>
        <v>0.12235066248895152</v>
      </c>
      <c r="S86" s="5">
        <f t="shared" si="176"/>
        <v>3.4160693528825135E-2</v>
      </c>
      <c r="T86" s="5">
        <f t="shared" si="177"/>
        <v>4.2749700838956121E-2</v>
      </c>
      <c r="U86" s="5">
        <f t="shared" si="178"/>
        <v>9.1428480074140964E-2</v>
      </c>
      <c r="V86" s="5">
        <f t="shared" si="179"/>
        <v>4.5329709867082705E-3</v>
      </c>
      <c r="W86" s="5">
        <f t="shared" si="180"/>
        <v>6.6629016849682789E-3</v>
      </c>
      <c r="X86" s="5">
        <f t="shared" si="181"/>
        <v>1.0648464808225393E-2</v>
      </c>
      <c r="Y86" s="5">
        <f t="shared" si="182"/>
        <v>8.5090406652574314E-3</v>
      </c>
      <c r="Z86" s="5">
        <f t="shared" si="183"/>
        <v>6.517914593256606E-2</v>
      </c>
      <c r="AA86" s="5">
        <f t="shared" si="184"/>
        <v>4.8706154293878638E-2</v>
      </c>
      <c r="AB86" s="5">
        <f t="shared" si="185"/>
        <v>1.8198224540664186E-2</v>
      </c>
      <c r="AC86" s="5">
        <f t="shared" si="186"/>
        <v>3.38346529654404E-4</v>
      </c>
      <c r="AD86" s="5">
        <f t="shared" si="187"/>
        <v>1.2447398353790942E-3</v>
      </c>
      <c r="AE86" s="5">
        <f t="shared" si="188"/>
        <v>1.9893087064954428E-3</v>
      </c>
      <c r="AF86" s="5">
        <f t="shared" si="189"/>
        <v>1.589629020161203E-3</v>
      </c>
      <c r="AG86" s="5">
        <f t="shared" si="190"/>
        <v>8.4683368096257969E-4</v>
      </c>
      <c r="AH86" s="5">
        <f t="shared" si="191"/>
        <v>2.6041876141551557E-2</v>
      </c>
      <c r="AI86" s="5">
        <f t="shared" si="192"/>
        <v>1.9460206471020123E-2</v>
      </c>
      <c r="AJ86" s="5">
        <f t="shared" si="193"/>
        <v>7.2709745226553161E-3</v>
      </c>
      <c r="AK86" s="5">
        <f t="shared" si="194"/>
        <v>1.8111171495133473E-3</v>
      </c>
      <c r="AL86" s="5">
        <f t="shared" si="195"/>
        <v>1.6162944712751928E-5</v>
      </c>
      <c r="AM86" s="5">
        <f t="shared" si="196"/>
        <v>1.8603033105231252E-4</v>
      </c>
      <c r="AN86" s="5">
        <f t="shared" si="197"/>
        <v>2.9730851919098971E-4</v>
      </c>
      <c r="AO86" s="5">
        <f t="shared" si="198"/>
        <v>2.3757511767982296E-4</v>
      </c>
      <c r="AP86" s="5">
        <f t="shared" si="199"/>
        <v>1.2656198953232519E-4</v>
      </c>
      <c r="AQ86" s="5">
        <f t="shared" si="200"/>
        <v>5.0566965989997584E-5</v>
      </c>
      <c r="AR86" s="5">
        <f t="shared" si="201"/>
        <v>8.3238809379129093E-3</v>
      </c>
      <c r="AS86" s="5">
        <f t="shared" si="202"/>
        <v>6.2201525270875876E-3</v>
      </c>
      <c r="AT86" s="5">
        <f t="shared" si="203"/>
        <v>2.3240539928923534E-3</v>
      </c>
      <c r="AU86" s="5">
        <f t="shared" si="204"/>
        <v>5.7889544651920492E-4</v>
      </c>
      <c r="AV86" s="5">
        <f t="shared" si="205"/>
        <v>1.0814720925984259E-4</v>
      </c>
      <c r="AW86" s="5">
        <f t="shared" si="206"/>
        <v>5.3618758779627494E-7</v>
      </c>
      <c r="AX86" s="5">
        <f t="shared" si="207"/>
        <v>2.3169021005965936E-5</v>
      </c>
      <c r="AY86" s="5">
        <f t="shared" si="208"/>
        <v>3.7028087234073858E-5</v>
      </c>
      <c r="AZ86" s="5">
        <f t="shared" si="209"/>
        <v>2.9588631385442148E-5</v>
      </c>
      <c r="BA86" s="5">
        <f t="shared" si="210"/>
        <v>1.576257687358898E-5</v>
      </c>
      <c r="BB86" s="5">
        <f t="shared" si="211"/>
        <v>6.2978283734858475E-6</v>
      </c>
      <c r="BC86" s="5">
        <f t="shared" si="212"/>
        <v>2.0130029519901797E-6</v>
      </c>
      <c r="BD86" s="5">
        <f t="shared" si="213"/>
        <v>2.2171659692750865E-3</v>
      </c>
      <c r="BE86" s="5">
        <f t="shared" si="214"/>
        <v>1.6568125625084863E-3</v>
      </c>
      <c r="BF86" s="5">
        <f t="shared" si="215"/>
        <v>6.1903977990953847E-4</v>
      </c>
      <c r="BG86" s="5">
        <f t="shared" si="216"/>
        <v>1.5419577638895295E-4</v>
      </c>
      <c r="BH86" s="5">
        <f t="shared" si="217"/>
        <v>2.8806312083449373E-5</v>
      </c>
      <c r="BI86" s="5">
        <f t="shared" si="218"/>
        <v>4.3051950463594206E-6</v>
      </c>
      <c r="BJ86" s="8">
        <f t="shared" si="219"/>
        <v>0.17359360925941544</v>
      </c>
      <c r="BK86" s="8">
        <f t="shared" si="220"/>
        <v>0.24930671331015553</v>
      </c>
      <c r="BL86" s="8">
        <f t="shared" si="221"/>
        <v>0.51061638413160948</v>
      </c>
      <c r="BM86" s="8">
        <f t="shared" si="222"/>
        <v>0.41463286632403767</v>
      </c>
      <c r="BN86" s="8">
        <f t="shared" si="223"/>
        <v>0.58402649441006227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1.6104868913857699</v>
      </c>
      <c r="F87">
        <f>VLOOKUP(B87,home!$B$2:$E$405,3,FALSE)</f>
        <v>0.67</v>
      </c>
      <c r="G87">
        <f>VLOOKUP(C87,away!$B$2:$E$405,4,FALSE)</f>
        <v>0.93</v>
      </c>
      <c r="H87">
        <f>VLOOKUP(A87,away!$A$2:$E$405,3,FALSE)</f>
        <v>1.3970037453183499</v>
      </c>
      <c r="I87">
        <f>VLOOKUP(C87,away!$B$2:$E$405,3,FALSE)</f>
        <v>0.53</v>
      </c>
      <c r="J87">
        <f>VLOOKUP(B87,home!$B$2:$E$405,4,FALSE)</f>
        <v>1.23</v>
      </c>
      <c r="K87" s="3">
        <f t="shared" si="168"/>
        <v>1.0034943820224733</v>
      </c>
      <c r="L87" s="3">
        <f t="shared" si="169"/>
        <v>0.91070674157303233</v>
      </c>
      <c r="M87" s="5">
        <f t="shared" si="170"/>
        <v>0.14745958752917007</v>
      </c>
      <c r="N87" s="5">
        <f t="shared" si="171"/>
        <v>0.14797486766087334</v>
      </c>
      <c r="O87" s="5">
        <f t="shared" si="172"/>
        <v>0.13429244047239383</v>
      </c>
      <c r="P87" s="5">
        <f t="shared" si="173"/>
        <v>0.13476170956213465</v>
      </c>
      <c r="Q87" s="5">
        <f t="shared" si="174"/>
        <v>7.4245974189102684E-2</v>
      </c>
      <c r="R87" s="5">
        <f t="shared" si="175"/>
        <v>6.1150515440252094E-2</v>
      </c>
      <c r="S87" s="5">
        <f t="shared" si="176"/>
        <v>3.0789314327419742E-2</v>
      </c>
      <c r="T87" s="5">
        <f t="shared" si="177"/>
        <v>6.7616309228673163E-2</v>
      </c>
      <c r="U87" s="5">
        <f t="shared" si="178"/>
        <v>6.1364198702071486E-2</v>
      </c>
      <c r="V87" s="5">
        <f t="shared" si="179"/>
        <v>3.1264465249490991E-3</v>
      </c>
      <c r="W87" s="5">
        <f t="shared" si="180"/>
        <v>2.4835139328850037E-2</v>
      </c>
      <c r="X87" s="5">
        <f t="shared" si="181"/>
        <v>2.2617528814689283E-2</v>
      </c>
      <c r="Y87" s="5">
        <f t="shared" si="182"/>
        <v>1.029896798462992E-2</v>
      </c>
      <c r="Z87" s="5">
        <f t="shared" si="183"/>
        <v>1.8563395554034468E-2</v>
      </c>
      <c r="AA87" s="5">
        <f t="shared" si="184"/>
        <v>1.8628263149734547E-2</v>
      </c>
      <c r="AB87" s="5">
        <f t="shared" si="185"/>
        <v>9.3466787087974398E-3</v>
      </c>
      <c r="AC87" s="5">
        <f t="shared" si="186"/>
        <v>1.7857658732828662E-4</v>
      </c>
      <c r="AD87" s="5">
        <f t="shared" si="187"/>
        <v>6.230480698311597E-3</v>
      </c>
      <c r="AE87" s="5">
        <f t="shared" si="188"/>
        <v>5.6741407751930255E-3</v>
      </c>
      <c r="AF87" s="5">
        <f t="shared" si="189"/>
        <v>2.5837391283013594E-3</v>
      </c>
      <c r="AG87" s="5">
        <f t="shared" si="190"/>
        <v>7.8434288087002627E-4</v>
      </c>
      <c r="AH87" s="5">
        <f t="shared" si="191"/>
        <v>4.2264523693865096E-3</v>
      </c>
      <c r="AI87" s="5">
        <f t="shared" si="192"/>
        <v>4.2412212085649343E-3</v>
      </c>
      <c r="AJ87" s="5">
        <f t="shared" si="193"/>
        <v>2.1280208278547379E-3</v>
      </c>
      <c r="AK87" s="5">
        <f t="shared" si="194"/>
        <v>7.1181898185968082E-4</v>
      </c>
      <c r="AL87" s="5">
        <f t="shared" si="195"/>
        <v>6.5279678586843222E-6</v>
      </c>
      <c r="AM87" s="5">
        <f t="shared" si="196"/>
        <v>1.250450475611029E-3</v>
      </c>
      <c r="AN87" s="5">
        <f t="shared" si="197"/>
        <v>1.1387936781421686E-3</v>
      </c>
      <c r="AO87" s="5">
        <f t="shared" si="198"/>
        <v>5.1855353997241145E-4</v>
      </c>
      <c r="AP87" s="5">
        <f t="shared" si="199"/>
        <v>1.574167349064787E-4</v>
      </c>
      <c r="AQ87" s="5">
        <f t="shared" si="200"/>
        <v>3.5840120428936248E-5</v>
      </c>
      <c r="AR87" s="5">
        <f t="shared" si="201"/>
        <v>7.6981173314752231E-4</v>
      </c>
      <c r="AS87" s="5">
        <f t="shared" si="202"/>
        <v>7.7250174942852204E-4</v>
      </c>
      <c r="AT87" s="5">
        <f t="shared" si="203"/>
        <v>3.8760058282702713E-4</v>
      </c>
      <c r="AU87" s="5">
        <f t="shared" si="204"/>
        <v>1.296516691118527E-4</v>
      </c>
      <c r="AV87" s="5">
        <f t="shared" si="205"/>
        <v>3.2526180393395202E-5</v>
      </c>
      <c r="AW87" s="5">
        <f t="shared" si="206"/>
        <v>1.6571774065610837E-7</v>
      </c>
      <c r="AX87" s="5">
        <f t="shared" si="207"/>
        <v>2.0913667121216613E-4</v>
      </c>
      <c r="AY87" s="5">
        <f t="shared" si="208"/>
        <v>1.9046217638306239E-4</v>
      </c>
      <c r="AZ87" s="5">
        <f t="shared" si="209"/>
        <v>8.6727594023363442E-5</v>
      </c>
      <c r="BA87" s="5">
        <f t="shared" si="210"/>
        <v>2.6327801519162047E-5</v>
      </c>
      <c r="BB87" s="5">
        <f t="shared" si="211"/>
        <v>5.9942265835743981E-6</v>
      </c>
      <c r="BC87" s="5">
        <f t="shared" si="212"/>
        <v>1.0917965120354982E-6</v>
      </c>
      <c r="BD87" s="5">
        <f t="shared" si="213"/>
        <v>1.1684545585324474E-4</v>
      </c>
      <c r="BE87" s="5">
        <f t="shared" si="214"/>
        <v>1.1725375851358603E-4</v>
      </c>
      <c r="BF87" s="5">
        <f t="shared" si="215"/>
        <v>5.883174396970166E-5</v>
      </c>
      <c r="BG87" s="5">
        <f t="shared" si="216"/>
        <v>1.9679108186060048E-5</v>
      </c>
      <c r="BH87" s="5">
        <f t="shared" si="217"/>
        <v>4.9369686269809309E-6</v>
      </c>
      <c r="BI87" s="5">
        <f t="shared" si="218"/>
        <v>9.9084405627931361E-7</v>
      </c>
      <c r="BJ87" s="8">
        <f t="shared" si="219"/>
        <v>0.36648228550478884</v>
      </c>
      <c r="BK87" s="8">
        <f t="shared" si="220"/>
        <v>0.31651262467524355</v>
      </c>
      <c r="BL87" s="8">
        <f t="shared" si="221"/>
        <v>0.29850023965502942</v>
      </c>
      <c r="BM87" s="8">
        <f t="shared" si="222"/>
        <v>0.2999831540765272</v>
      </c>
      <c r="BN87" s="8">
        <f t="shared" si="223"/>
        <v>0.69988509485392669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1.6104868913857699</v>
      </c>
      <c r="F88">
        <f>VLOOKUP(B88,home!$B$2:$E$405,3,FALSE)</f>
        <v>0.8</v>
      </c>
      <c r="G88">
        <f>VLOOKUP(C88,away!$B$2:$E$405,4,FALSE)</f>
        <v>1.05</v>
      </c>
      <c r="H88">
        <f>VLOOKUP(A88,away!$A$2:$E$405,3,FALSE)</f>
        <v>1.3970037453183499</v>
      </c>
      <c r="I88">
        <f>VLOOKUP(C88,away!$B$2:$E$405,3,FALSE)</f>
        <v>0.86</v>
      </c>
      <c r="J88">
        <f>VLOOKUP(B88,home!$B$2:$E$405,4,FALSE)</f>
        <v>0.82</v>
      </c>
      <c r="K88" s="3">
        <f t="shared" si="168"/>
        <v>1.3528089887640469</v>
      </c>
      <c r="L88" s="3">
        <f t="shared" si="169"/>
        <v>0.98516704119850029</v>
      </c>
      <c r="M88" s="5">
        <f t="shared" si="170"/>
        <v>9.6522799918131688E-2</v>
      </c>
      <c r="N88" s="5">
        <f t="shared" si="171"/>
        <v>0.13057691134992211</v>
      </c>
      <c r="O88" s="5">
        <f t="shared" si="172"/>
        <v>9.5091081203540637E-2</v>
      </c>
      <c r="P88" s="5">
        <f t="shared" si="173"/>
        <v>0.12864006940344164</v>
      </c>
      <c r="Q88" s="5">
        <f t="shared" si="174"/>
        <v>8.8322809699610386E-2</v>
      </c>
      <c r="R88" s="5">
        <f t="shared" si="175"/>
        <v>4.6840299556829217E-2</v>
      </c>
      <c r="S88" s="5">
        <f t="shared" si="176"/>
        <v>4.2861032497394737E-2</v>
      </c>
      <c r="T88" s="5">
        <f t="shared" si="177"/>
        <v>8.7012721102103369E-2</v>
      </c>
      <c r="U88" s="5">
        <f t="shared" si="178"/>
        <v>6.3365978276879148E-2</v>
      </c>
      <c r="V88" s="5">
        <f t="shared" si="179"/>
        <v>6.3469704104966492E-3</v>
      </c>
      <c r="W88" s="5">
        <f t="shared" si="180"/>
        <v>3.9827963624843116E-2</v>
      </c>
      <c r="X88" s="5">
        <f t="shared" si="181"/>
        <v>3.9237197081248183E-2</v>
      </c>
      <c r="Y88" s="5">
        <f t="shared" si="182"/>
        <v>1.932759667672785E-2</v>
      </c>
      <c r="Z88" s="5">
        <f t="shared" si="183"/>
        <v>1.5381839774417625E-2</v>
      </c>
      <c r="AA88" s="5">
        <f t="shared" si="184"/>
        <v>2.0808691110560499E-2</v>
      </c>
      <c r="AB88" s="5">
        <f t="shared" si="185"/>
        <v>1.4075092189390383E-2</v>
      </c>
      <c r="AC88" s="5">
        <f t="shared" si="186"/>
        <v>5.2867995618677223E-4</v>
      </c>
      <c r="AD88" s="5">
        <f t="shared" si="187"/>
        <v>1.3469906798963805E-2</v>
      </c>
      <c r="AE88" s="5">
        <f t="shared" si="188"/>
        <v>1.3270108226354733E-2</v>
      </c>
      <c r="AF88" s="5">
        <f t="shared" si="189"/>
        <v>6.5366366288708844E-3</v>
      </c>
      <c r="AG88" s="5">
        <f t="shared" si="190"/>
        <v>2.1465596556848234E-3</v>
      </c>
      <c r="AH88" s="5">
        <f t="shared" si="191"/>
        <v>3.7884203946881045E-3</v>
      </c>
      <c r="AI88" s="5">
        <f t="shared" si="192"/>
        <v>5.1250091631511044E-3</v>
      </c>
      <c r="AJ88" s="5">
        <f t="shared" si="193"/>
        <v>3.4665792317044608E-3</v>
      </c>
      <c r="AK88" s="5">
        <f t="shared" si="194"/>
        <v>1.5632065149708534E-3</v>
      </c>
      <c r="AL88" s="5">
        <f t="shared" si="195"/>
        <v>2.8183776812839593E-5</v>
      </c>
      <c r="AM88" s="5">
        <f t="shared" si="196"/>
        <v>3.6444421990904363E-3</v>
      </c>
      <c r="AN88" s="5">
        <f t="shared" si="197"/>
        <v>3.5903843380968806E-3</v>
      </c>
      <c r="AO88" s="5">
        <f t="shared" si="198"/>
        <v>1.7685641575641696E-3</v>
      </c>
      <c r="AP88" s="5">
        <f t="shared" si="199"/>
        <v>5.8077703942573718E-4</v>
      </c>
      <c r="AQ88" s="5">
        <f t="shared" si="200"/>
        <v>1.4304059938176957E-4</v>
      </c>
      <c r="AR88" s="5">
        <f t="shared" si="201"/>
        <v>7.4644538221018699E-4</v>
      </c>
      <c r="AS88" s="5">
        <f t="shared" si="202"/>
        <v>1.0097980226753554E-3</v>
      </c>
      <c r="AT88" s="5">
        <f t="shared" si="203"/>
        <v>6.830319209556909E-4</v>
      </c>
      <c r="AU88" s="5">
        <f t="shared" si="204"/>
        <v>3.0800390742721101E-4</v>
      </c>
      <c r="AV88" s="5">
        <f t="shared" si="205"/>
        <v>1.0416761363549504E-4</v>
      </c>
      <c r="AW88" s="5">
        <f t="shared" si="206"/>
        <v>1.0433812898581446E-6</v>
      </c>
      <c r="AX88" s="5">
        <f t="shared" si="207"/>
        <v>8.2170569432675879E-4</v>
      </c>
      <c r="AY88" s="5">
        <f t="shared" si="208"/>
        <v>8.095173676158522E-4</v>
      </c>
      <c r="AZ88" s="5">
        <f t="shared" si="209"/>
        <v>3.9875491492645385E-4</v>
      </c>
      <c r="BA88" s="5">
        <f t="shared" si="210"/>
        <v>1.3094673323381809E-4</v>
      </c>
      <c r="BB88" s="5">
        <f t="shared" si="211"/>
        <v>3.2251101433642471E-5</v>
      </c>
      <c r="BC88" s="5">
        <f t="shared" si="212"/>
        <v>6.3545444349548542E-6</v>
      </c>
      <c r="BD88" s="5">
        <f t="shared" si="213"/>
        <v>1.2256223143471557E-4</v>
      </c>
      <c r="BE88" s="5">
        <f t="shared" si="214"/>
        <v>1.6580328836786261E-4</v>
      </c>
      <c r="BF88" s="5">
        <f t="shared" si="215"/>
        <v>1.1215008943534096E-4</v>
      </c>
      <c r="BG88" s="5">
        <f t="shared" si="216"/>
        <v>5.0572549692940366E-5</v>
      </c>
      <c r="BH88" s="5">
        <f t="shared" si="217"/>
        <v>1.7103749952331531E-5</v>
      </c>
      <c r="BI88" s="5">
        <f t="shared" si="218"/>
        <v>4.6276213354173454E-6</v>
      </c>
      <c r="BJ88" s="8">
        <f t="shared" si="219"/>
        <v>0.4516551495338596</v>
      </c>
      <c r="BK88" s="8">
        <f t="shared" si="220"/>
        <v>0.2757372533300802</v>
      </c>
      <c r="BL88" s="8">
        <f t="shared" si="221"/>
        <v>0.25744862401883689</v>
      </c>
      <c r="BM88" s="8">
        <f t="shared" si="222"/>
        <v>0.41342042153939279</v>
      </c>
      <c r="BN88" s="8">
        <f t="shared" si="223"/>
        <v>0.58599397113147567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1.6104868913857699</v>
      </c>
      <c r="F89">
        <f>VLOOKUP(B89,home!$B$2:$E$405,3,FALSE)</f>
        <v>0.89</v>
      </c>
      <c r="G89">
        <f>VLOOKUP(C89,away!$B$2:$E$405,4,FALSE)</f>
        <v>0.93</v>
      </c>
      <c r="H89">
        <f>VLOOKUP(A89,away!$A$2:$E$405,3,FALSE)</f>
        <v>1.3970037453183499</v>
      </c>
      <c r="I89">
        <f>VLOOKUP(C89,away!$B$2:$E$405,3,FALSE)</f>
        <v>0.71</v>
      </c>
      <c r="J89">
        <f>VLOOKUP(B89,home!$B$2:$E$405,4,FALSE)</f>
        <v>1.07</v>
      </c>
      <c r="K89" s="3">
        <f t="shared" si="168"/>
        <v>1.333000000000002</v>
      </c>
      <c r="L89" s="3">
        <f t="shared" si="169"/>
        <v>1.0613037453183505</v>
      </c>
      <c r="M89" s="5">
        <f t="shared" si="170"/>
        <v>9.1236180431182076E-2</v>
      </c>
      <c r="N89" s="5">
        <f t="shared" si="171"/>
        <v>0.12161782851476587</v>
      </c>
      <c r="O89" s="5">
        <f t="shared" si="172"/>
        <v>9.6829300000154342E-2</v>
      </c>
      <c r="P89" s="5">
        <f t="shared" si="173"/>
        <v>0.12907345690020591</v>
      </c>
      <c r="Q89" s="5">
        <f t="shared" si="174"/>
        <v>8.1058282705091578E-2</v>
      </c>
      <c r="R89" s="5">
        <f t="shared" si="175"/>
        <v>5.1382649373358964E-2</v>
      </c>
      <c r="S89" s="5">
        <f t="shared" si="176"/>
        <v>4.5650632231189356E-2</v>
      </c>
      <c r="T89" s="5">
        <f t="shared" si="177"/>
        <v>8.6027459023987368E-2</v>
      </c>
      <c r="U89" s="5">
        <f t="shared" si="178"/>
        <v>6.8493071614687595E-2</v>
      </c>
      <c r="V89" s="5">
        <f t="shared" si="179"/>
        <v>7.1758629135364729E-3</v>
      </c>
      <c r="W89" s="5">
        <f t="shared" si="180"/>
        <v>3.6016896948629092E-2</v>
      </c>
      <c r="X89" s="5">
        <f t="shared" si="181"/>
        <v>3.8224867626325126E-2</v>
      </c>
      <c r="Y89" s="5">
        <f t="shared" si="182"/>
        <v>2.0284097588058509E-2</v>
      </c>
      <c r="Z89" s="5">
        <f t="shared" si="183"/>
        <v>1.8177532741441824E-2</v>
      </c>
      <c r="AA89" s="5">
        <f t="shared" si="184"/>
        <v>2.4230651144341985E-2</v>
      </c>
      <c r="AB89" s="5">
        <f t="shared" si="185"/>
        <v>1.6149728987703959E-2</v>
      </c>
      <c r="AC89" s="5">
        <f t="shared" si="186"/>
        <v>6.3448885362340081E-4</v>
      </c>
      <c r="AD89" s="5">
        <f t="shared" si="187"/>
        <v>1.2002630908130656E-2</v>
      </c>
      <c r="AE89" s="5">
        <f t="shared" si="188"/>
        <v>1.2738437136472861E-2</v>
      </c>
      <c r="AF89" s="5">
        <f t="shared" si="189"/>
        <v>6.759675521220504E-3</v>
      </c>
      <c r="AG89" s="5">
        <f t="shared" si="190"/>
        <v>2.391356315936032E-3</v>
      </c>
      <c r="AH89" s="5">
        <f t="shared" si="191"/>
        <v>4.8229708947847881E-3</v>
      </c>
      <c r="AI89" s="5">
        <f t="shared" si="192"/>
        <v>6.4290202027481314E-3</v>
      </c>
      <c r="AJ89" s="5">
        <f t="shared" si="193"/>
        <v>4.2849419651316356E-3</v>
      </c>
      <c r="AK89" s="5">
        <f t="shared" si="194"/>
        <v>1.9039425465068273E-3</v>
      </c>
      <c r="AL89" s="5">
        <f t="shared" si="195"/>
        <v>3.5904909352751174E-5</v>
      </c>
      <c r="AM89" s="5">
        <f t="shared" si="196"/>
        <v>3.1999014001076369E-3</v>
      </c>
      <c r="AN89" s="5">
        <f t="shared" si="197"/>
        <v>3.3960673405836689E-3</v>
      </c>
      <c r="AO89" s="5">
        <f t="shared" si="198"/>
        <v>1.8021294939573886E-3</v>
      </c>
      <c r="AP89" s="5">
        <f t="shared" si="199"/>
        <v>6.3753559382854683E-4</v>
      </c>
      <c r="AQ89" s="5">
        <f t="shared" si="200"/>
        <v>1.6915472837599887E-4</v>
      </c>
      <c r="AR89" s="5">
        <f t="shared" si="201"/>
        <v>1.0237274148392986E-3</v>
      </c>
      <c r="AS89" s="5">
        <f t="shared" si="202"/>
        <v>1.3646286439807868E-3</v>
      </c>
      <c r="AT89" s="5">
        <f t="shared" si="203"/>
        <v>9.0952499121319582E-4</v>
      </c>
      <c r="AU89" s="5">
        <f t="shared" si="204"/>
        <v>4.041322710957308E-4</v>
      </c>
      <c r="AV89" s="5">
        <f t="shared" si="205"/>
        <v>1.3467707934265241E-4</v>
      </c>
      <c r="AW89" s="5">
        <f t="shared" si="206"/>
        <v>1.4109810469517732E-6</v>
      </c>
      <c r="AX89" s="5">
        <f t="shared" si="207"/>
        <v>7.1091142772391428E-4</v>
      </c>
      <c r="AY89" s="5">
        <f t="shared" si="208"/>
        <v>7.5449296083300609E-4</v>
      </c>
      <c r="AZ89" s="5">
        <f t="shared" si="209"/>
        <v>4.0037310257420036E-4</v>
      </c>
      <c r="BA89" s="5">
        <f t="shared" si="210"/>
        <v>1.4163915776224233E-4</v>
      </c>
      <c r="BB89" s="5">
        <f t="shared" si="211"/>
        <v>3.7580542154201127E-5</v>
      </c>
      <c r="BC89" s="5">
        <f t="shared" si="212"/>
        <v>7.9768740278695629E-6</v>
      </c>
      <c r="BD89" s="5">
        <f t="shared" si="213"/>
        <v>1.8108095659233661E-4</v>
      </c>
      <c r="BE89" s="5">
        <f t="shared" si="214"/>
        <v>2.4138091513758504E-4</v>
      </c>
      <c r="BF89" s="5">
        <f t="shared" si="215"/>
        <v>1.6088037993920067E-4</v>
      </c>
      <c r="BG89" s="5">
        <f t="shared" si="216"/>
        <v>7.1484515486318299E-5</v>
      </c>
      <c r="BH89" s="5">
        <f t="shared" si="217"/>
        <v>2.3822214785815598E-5</v>
      </c>
      <c r="BI89" s="5">
        <f t="shared" si="218"/>
        <v>6.3510024618984463E-6</v>
      </c>
      <c r="BJ89" s="8">
        <f t="shared" si="219"/>
        <v>0.42837929491054622</v>
      </c>
      <c r="BK89" s="8">
        <f t="shared" si="220"/>
        <v>0.27456101919992293</v>
      </c>
      <c r="BL89" s="8">
        <f t="shared" si="221"/>
        <v>0.27904796711429314</v>
      </c>
      <c r="BM89" s="8">
        <f t="shared" si="222"/>
        <v>0.42821503406165934</v>
      </c>
      <c r="BN89" s="8">
        <f t="shared" si="223"/>
        <v>0.57119769792475872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1.6104868913857699</v>
      </c>
      <c r="F90">
        <f>VLOOKUP(B90,home!$B$2:$E$405,3,FALSE)</f>
        <v>1.1100000000000001</v>
      </c>
      <c r="G90">
        <f>VLOOKUP(C90,away!$B$2:$E$405,4,FALSE)</f>
        <v>1.02</v>
      </c>
      <c r="H90">
        <f>VLOOKUP(A90,away!$A$2:$E$405,3,FALSE)</f>
        <v>1.3970037453183499</v>
      </c>
      <c r="I90">
        <f>VLOOKUP(C90,away!$B$2:$E$405,3,FALSE)</f>
        <v>0.8</v>
      </c>
      <c r="J90">
        <f>VLOOKUP(B90,home!$B$2:$E$405,4,FALSE)</f>
        <v>1.02</v>
      </c>
      <c r="K90" s="3">
        <f t="shared" si="168"/>
        <v>1.823393258426969</v>
      </c>
      <c r="L90" s="3">
        <f t="shared" si="169"/>
        <v>1.1399550561797738</v>
      </c>
      <c r="M90" s="5">
        <f t="shared" si="170"/>
        <v>5.1645701287919364E-2</v>
      </c>
      <c r="N90" s="5">
        <f t="shared" si="171"/>
        <v>9.4170423555125199E-2</v>
      </c>
      <c r="O90" s="5">
        <f t="shared" si="172"/>
        <v>5.8873778313113925E-2</v>
      </c>
      <c r="P90" s="5">
        <f t="shared" si="173"/>
        <v>0.10735005047425582</v>
      </c>
      <c r="Q90" s="5">
        <f t="shared" si="174"/>
        <v>8.5854857726813796E-2</v>
      </c>
      <c r="R90" s="5">
        <f t="shared" si="175"/>
        <v>3.3556730632220678E-2</v>
      </c>
      <c r="S90" s="5">
        <f t="shared" si="176"/>
        <v>5.5784087781962748E-2</v>
      </c>
      <c r="T90" s="5">
        <f t="shared" si="177"/>
        <v>9.7870679163276492E-2</v>
      </c>
      <c r="U90" s="5">
        <f t="shared" si="178"/>
        <v>6.1187116409640939E-2</v>
      </c>
      <c r="V90" s="5">
        <f t="shared" si="179"/>
        <v>1.2883560467908452E-2</v>
      </c>
      <c r="W90" s="5">
        <f t="shared" si="180"/>
        <v>5.2182389594092944E-2</v>
      </c>
      <c r="X90" s="5">
        <f t="shared" si="181"/>
        <v>5.9485578861329054E-2</v>
      </c>
      <c r="Y90" s="5">
        <f t="shared" si="182"/>
        <v>3.3905443196376374E-2</v>
      </c>
      <c r="Z90" s="5">
        <f t="shared" si="183"/>
        <v>1.2751054917687552E-2</v>
      </c>
      <c r="AA90" s="5">
        <f t="shared" si="184"/>
        <v>2.3250187574743529E-2</v>
      </c>
      <c r="AB90" s="5">
        <f t="shared" si="185"/>
        <v>2.1197117640474925E-2</v>
      </c>
      <c r="AC90" s="5">
        <f t="shared" si="186"/>
        <v>1.6737245695529141E-3</v>
      </c>
      <c r="AD90" s="5">
        <f t="shared" si="187"/>
        <v>2.3787254348619676E-2</v>
      </c>
      <c r="AE90" s="5">
        <f t="shared" si="188"/>
        <v>2.7116400867343307E-2</v>
      </c>
      <c r="AF90" s="5">
        <f t="shared" si="189"/>
        <v>1.5455739137062807E-2</v>
      </c>
      <c r="AG90" s="5">
        <f t="shared" si="190"/>
        <v>5.8729493254301201E-3</v>
      </c>
      <c r="AH90" s="5">
        <f t="shared" si="191"/>
        <v>3.6339073812609733E-3</v>
      </c>
      <c r="AI90" s="5">
        <f t="shared" si="192"/>
        <v>6.6260422207392597E-3</v>
      </c>
      <c r="AJ90" s="5">
        <f t="shared" si="193"/>
        <v>6.0409403576742165E-3</v>
      </c>
      <c r="AK90" s="5">
        <f t="shared" si="194"/>
        <v>3.6716699742475227E-3</v>
      </c>
      <c r="AL90" s="5">
        <f t="shared" si="195"/>
        <v>1.3915924271787209E-4</v>
      </c>
      <c r="AM90" s="5">
        <f t="shared" si="196"/>
        <v>8.6747038431521355E-3</v>
      </c>
      <c r="AN90" s="5">
        <f t="shared" si="197"/>
        <v>9.8887725068633921E-3</v>
      </c>
      <c r="AO90" s="5">
        <f t="shared" si="198"/>
        <v>5.6363781093052316E-3</v>
      </c>
      <c r="AP90" s="5">
        <f t="shared" si="199"/>
        <v>2.1417392414144975E-3</v>
      </c>
      <c r="AQ90" s="5">
        <f t="shared" si="200"/>
        <v>6.1037161931727234E-4</v>
      </c>
      <c r="AR90" s="5">
        <f t="shared" si="201"/>
        <v>8.2849821859148909E-4</v>
      </c>
      <c r="AS90" s="5">
        <f t="shared" si="202"/>
        <v>1.5106780663984745E-3</v>
      </c>
      <c r="AT90" s="5">
        <f t="shared" si="203"/>
        <v>1.3772801009622343E-3</v>
      </c>
      <c r="AU90" s="5">
        <f t="shared" si="204"/>
        <v>8.3710775035338437E-4</v>
      </c>
      <c r="AV90" s="5">
        <f t="shared" si="205"/>
        <v>3.8159415714283181E-4</v>
      </c>
      <c r="AW90" s="5">
        <f t="shared" si="206"/>
        <v>8.0348473440653913E-6</v>
      </c>
      <c r="AX90" s="5">
        <f t="shared" si="207"/>
        <v>2.6362327510756904E-3</v>
      </c>
      <c r="AY90" s="5">
        <f t="shared" si="208"/>
        <v>3.0051868538554477E-3</v>
      </c>
      <c r="AZ90" s="5">
        <f t="shared" si="209"/>
        <v>1.7128889744087528E-3</v>
      </c>
      <c r="BA90" s="5">
        <f t="shared" si="210"/>
        <v>6.5087214901728152E-4</v>
      </c>
      <c r="BB90" s="5">
        <f t="shared" si="211"/>
        <v>1.854912492997113E-4</v>
      </c>
      <c r="BC90" s="5">
        <f t="shared" si="212"/>
        <v>4.2290337503261751E-5</v>
      </c>
      <c r="BD90" s="5">
        <f t="shared" si="213"/>
        <v>1.5740845555321727E-4</v>
      </c>
      <c r="BE90" s="5">
        <f t="shared" si="214"/>
        <v>2.8701751667513755E-4</v>
      </c>
      <c r="BF90" s="5">
        <f t="shared" si="215"/>
        <v>2.6167290247794807E-4</v>
      </c>
      <c r="BG90" s="5">
        <f t="shared" si="216"/>
        <v>1.5904420209710273E-4</v>
      </c>
      <c r="BH90" s="5">
        <f t="shared" si="217"/>
        <v>7.2500031473938392E-5</v>
      </c>
      <c r="BI90" s="5">
        <f t="shared" si="218"/>
        <v>2.6439213725064443E-5</v>
      </c>
      <c r="BJ90" s="8">
        <f t="shared" si="219"/>
        <v>0.53088664341068248</v>
      </c>
      <c r="BK90" s="8">
        <f t="shared" si="220"/>
        <v>0.23248147067817262</v>
      </c>
      <c r="BL90" s="8">
        <f t="shared" si="221"/>
        <v>0.22393673111956688</v>
      </c>
      <c r="BM90" s="8">
        <f t="shared" si="222"/>
        <v>0.56560720613014925</v>
      </c>
      <c r="BN90" s="8">
        <f t="shared" si="223"/>
        <v>0.43145154198944879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1.234375</v>
      </c>
      <c r="F91">
        <f>VLOOKUP(B91,home!$B$2:$E$405,3,FALSE)</f>
        <v>0.65</v>
      </c>
      <c r="G91">
        <f>VLOOKUP(C91,away!$B$2:$E$405,4,FALSE)</f>
        <v>1.29</v>
      </c>
      <c r="H91">
        <f>VLOOKUP(A91,away!$A$2:$E$405,3,FALSE)</f>
        <v>1.171875</v>
      </c>
      <c r="I91">
        <f>VLOOKUP(C91,away!$B$2:$E$405,3,FALSE)</f>
        <v>1.24</v>
      </c>
      <c r="J91">
        <f>VLOOKUP(B91,home!$B$2:$E$405,4,FALSE)</f>
        <v>1.37</v>
      </c>
      <c r="K91" s="3">
        <f t="shared" si="168"/>
        <v>1.0350234375</v>
      </c>
      <c r="L91" s="3">
        <f t="shared" si="169"/>
        <v>1.9907812500000002</v>
      </c>
      <c r="M91" s="5">
        <f t="shared" si="170"/>
        <v>4.8518763115118844E-2</v>
      </c>
      <c r="N91" s="5">
        <f t="shared" si="171"/>
        <v>5.0218056982658507E-2</v>
      </c>
      <c r="O91" s="5">
        <f t="shared" si="172"/>
        <v>9.6590243882770183E-2</v>
      </c>
      <c r="P91" s="5">
        <f t="shared" si="173"/>
        <v>9.9973166252508128E-2</v>
      </c>
      <c r="Q91" s="5">
        <f t="shared" si="174"/>
        <v>2.5988432981381045E-2</v>
      </c>
      <c r="R91" s="5">
        <f t="shared" si="175"/>
        <v>9.6145023227373061E-2</v>
      </c>
      <c r="S91" s="5">
        <f t="shared" si="176"/>
        <v>5.1498808547724623E-2</v>
      </c>
      <c r="T91" s="5">
        <f t="shared" si="177"/>
        <v>5.1737285096214981E-2</v>
      </c>
      <c r="U91" s="5">
        <f t="shared" si="178"/>
        <v>9.9512352439313001E-2</v>
      </c>
      <c r="V91" s="5">
        <f t="shared" si="179"/>
        <v>1.1790396168848213E-2</v>
      </c>
      <c r="W91" s="5">
        <f t="shared" si="180"/>
        <v>8.9662124132091278E-3</v>
      </c>
      <c r="X91" s="5">
        <f t="shared" si="181"/>
        <v>1.7849767555733986E-2</v>
      </c>
      <c r="Y91" s="5">
        <f t="shared" si="182"/>
        <v>1.7767491283406777E-2</v>
      </c>
      <c r="Z91" s="5">
        <f t="shared" si="183"/>
        <v>6.3801236507289569E-2</v>
      </c>
      <c r="AA91" s="5">
        <f t="shared" si="184"/>
        <v>6.6035775126525351E-2</v>
      </c>
      <c r="AB91" s="5">
        <f t="shared" si="185"/>
        <v>3.4174287484716633E-2</v>
      </c>
      <c r="AC91" s="5">
        <f t="shared" si="186"/>
        <v>1.5183858273222057E-3</v>
      </c>
      <c r="AD91" s="5">
        <f t="shared" si="187"/>
        <v>2.3200599983187204E-3</v>
      </c>
      <c r="AE91" s="5">
        <f t="shared" si="188"/>
        <v>4.6187319435279399E-3</v>
      </c>
      <c r="AF91" s="5">
        <f t="shared" si="189"/>
        <v>4.5974424759757417E-3</v>
      </c>
      <c r="AG91" s="5">
        <f t="shared" si="190"/>
        <v>3.0508340930420264E-3</v>
      </c>
      <c r="AH91" s="5">
        <f t="shared" si="191"/>
        <v>3.1753576341381901E-2</v>
      </c>
      <c r="AI91" s="5">
        <f t="shared" si="192"/>
        <v>3.2865695737775764E-2</v>
      </c>
      <c r="AJ91" s="5">
        <f t="shared" si="193"/>
        <v>1.7008382689170886E-2</v>
      </c>
      <c r="AK91" s="5">
        <f t="shared" si="194"/>
        <v>5.8680249057537154E-3</v>
      </c>
      <c r="AL91" s="5">
        <f t="shared" si="195"/>
        <v>1.2514567891202787E-4</v>
      </c>
      <c r="AM91" s="5">
        <f t="shared" si="196"/>
        <v>4.8026329493321748E-4</v>
      </c>
      <c r="AN91" s="5">
        <f t="shared" si="197"/>
        <v>9.5609916261626927E-4</v>
      </c>
      <c r="AO91" s="5">
        <f t="shared" si="198"/>
        <v>9.5169214303858507E-4</v>
      </c>
      <c r="AP91" s="5">
        <f t="shared" si="199"/>
        <v>6.3153695804451094E-4</v>
      </c>
      <c r="AQ91" s="5">
        <f t="shared" si="200"/>
        <v>3.1431298368926234E-4</v>
      </c>
      <c r="AR91" s="5">
        <f t="shared" si="201"/>
        <v>1.2642884880173339E-2</v>
      </c>
      <c r="AS91" s="5">
        <f t="shared" si="202"/>
        <v>1.3085682168593784E-2</v>
      </c>
      <c r="AT91" s="5">
        <f t="shared" si="203"/>
        <v>6.7719938700851962E-3</v>
      </c>
      <c r="AU91" s="5">
        <f t="shared" si="204"/>
        <v>2.3363907913815031E-3</v>
      </c>
      <c r="AV91" s="5">
        <f t="shared" si="205"/>
        <v>6.0455480705975712E-4</v>
      </c>
      <c r="AW91" s="5">
        <f t="shared" si="206"/>
        <v>7.1628702430314463E-6</v>
      </c>
      <c r="AX91" s="5">
        <f t="shared" si="207"/>
        <v>8.2847294404475816E-5</v>
      </c>
      <c r="AY91" s="5">
        <f t="shared" si="208"/>
        <v>1.6493084031366035E-4</v>
      </c>
      <c r="AZ91" s="5">
        <f t="shared" si="209"/>
        <v>1.6417061222158961E-4</v>
      </c>
      <c r="BA91" s="5">
        <f t="shared" si="210"/>
        <v>1.0894259220392047E-4</v>
      </c>
      <c r="BB91" s="5">
        <f t="shared" si="211"/>
        <v>5.4220217471490264E-5</v>
      </c>
      <c r="BC91" s="5">
        <f t="shared" si="212"/>
        <v>2.1588118462633052E-5</v>
      </c>
      <c r="BD91" s="5">
        <f t="shared" si="213"/>
        <v>4.1948696942262611E-3</v>
      </c>
      <c r="BE91" s="5">
        <f t="shared" si="214"/>
        <v>4.3417884507826387E-3</v>
      </c>
      <c r="BF91" s="5">
        <f t="shared" si="215"/>
        <v>2.2469264036134228E-3</v>
      </c>
      <c r="BG91" s="5">
        <f t="shared" si="216"/>
        <v>7.752071633591593E-4</v>
      </c>
      <c r="BH91" s="5">
        <f t="shared" si="217"/>
        <v>2.0058939574865524E-4</v>
      </c>
      <c r="BI91" s="5">
        <f t="shared" si="218"/>
        <v>4.1522945182764229E-5</v>
      </c>
      <c r="BJ91" s="8">
        <f t="shared" si="219"/>
        <v>0.19104491904086845</v>
      </c>
      <c r="BK91" s="8">
        <f t="shared" si="220"/>
        <v>0.21358959643074771</v>
      </c>
      <c r="BL91" s="8">
        <f t="shared" si="221"/>
        <v>0.52719577240498683</v>
      </c>
      <c r="BM91" s="8">
        <f t="shared" si="222"/>
        <v>0.57804006997201218</v>
      </c>
      <c r="BN91" s="8">
        <f t="shared" si="223"/>
        <v>0.41743368644180973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1.234375</v>
      </c>
      <c r="F92">
        <f>VLOOKUP(B92,home!$B$2:$E$405,3,FALSE)</f>
        <v>0.91</v>
      </c>
      <c r="G92">
        <f>VLOOKUP(C92,away!$B$2:$E$405,4,FALSE)</f>
        <v>0.35</v>
      </c>
      <c r="H92">
        <f>VLOOKUP(A92,away!$A$2:$E$405,3,FALSE)</f>
        <v>1.171875</v>
      </c>
      <c r="I92">
        <f>VLOOKUP(C92,away!$B$2:$E$405,3,FALSE)</f>
        <v>1.52</v>
      </c>
      <c r="J92">
        <f>VLOOKUP(B92,home!$B$2:$E$405,4,FALSE)</f>
        <v>1.01</v>
      </c>
      <c r="K92" s="3">
        <f t="shared" si="168"/>
        <v>0.3931484375</v>
      </c>
      <c r="L92" s="3">
        <f t="shared" si="169"/>
        <v>1.7990625</v>
      </c>
      <c r="M92" s="5">
        <f t="shared" si="170"/>
        <v>0.1116695810176748</v>
      </c>
      <c r="N92" s="5">
        <f t="shared" si="171"/>
        <v>4.3902721293378515E-2</v>
      </c>
      <c r="O92" s="5">
        <f t="shared" si="172"/>
        <v>0.20090055559961059</v>
      </c>
      <c r="P92" s="5">
        <f t="shared" si="173"/>
        <v>7.8983739526868796E-2</v>
      </c>
      <c r="Q92" s="5">
        <f t="shared" si="174"/>
        <v>8.6301431392448689E-3</v>
      </c>
      <c r="R92" s="5">
        <f t="shared" si="175"/>
        <v>0.18071632790421224</v>
      </c>
      <c r="S92" s="5">
        <f t="shared" si="176"/>
        <v>1.3966272311572587E-2</v>
      </c>
      <c r="T92" s="5">
        <f t="shared" si="177"/>
        <v>1.5526166891447722E-2</v>
      </c>
      <c r="U92" s="5">
        <f t="shared" si="178"/>
        <v>7.1048341946278709E-2</v>
      </c>
      <c r="V92" s="5">
        <f t="shared" si="179"/>
        <v>1.0975916671762519E-3</v>
      </c>
      <c r="W92" s="5">
        <f t="shared" si="180"/>
        <v>1.130975763531822E-3</v>
      </c>
      <c r="X92" s="5">
        <f t="shared" si="181"/>
        <v>2.0346960845789687E-3</v>
      </c>
      <c r="Y92" s="5">
        <f t="shared" si="182"/>
        <v>1.8302727123314256E-3</v>
      </c>
      <c r="Z92" s="5">
        <f t="shared" si="183"/>
        <v>0.10837332289005729</v>
      </c>
      <c r="AA92" s="5">
        <f t="shared" si="184"/>
        <v>4.2606802560909013E-2</v>
      </c>
      <c r="AB92" s="5">
        <f t="shared" si="185"/>
        <v>8.3753989268461858E-3</v>
      </c>
      <c r="AC92" s="5">
        <f t="shared" si="186"/>
        <v>4.8520316341446951E-5</v>
      </c>
      <c r="AD92" s="5">
        <f t="shared" si="187"/>
        <v>1.111603385707263E-4</v>
      </c>
      <c r="AE92" s="5">
        <f t="shared" si="188"/>
        <v>1.999843966098973E-4</v>
      </c>
      <c r="AF92" s="5">
        <f t="shared" si="189"/>
        <v>1.7989221426299671E-4</v>
      </c>
      <c r="AG92" s="5">
        <f t="shared" si="190"/>
        <v>1.0787911224084084E-4</v>
      </c>
      <c r="AH92" s="5">
        <f t="shared" si="191"/>
        <v>4.8742595302973438E-2</v>
      </c>
      <c r="AI92" s="5">
        <f t="shared" si="192"/>
        <v>1.9163075183058851E-2</v>
      </c>
      <c r="AJ92" s="5">
        <f t="shared" si="193"/>
        <v>3.7669665329573055E-3</v>
      </c>
      <c r="AK92" s="5">
        <f t="shared" si="194"/>
        <v>4.9365900218231913E-4</v>
      </c>
      <c r="AL92" s="5">
        <f t="shared" si="195"/>
        <v>1.3727340938326083E-6</v>
      </c>
      <c r="AM92" s="5">
        <f t="shared" si="196"/>
        <v>8.7405026842104085E-6</v>
      </c>
      <c r="AN92" s="5">
        <f t="shared" si="197"/>
        <v>1.5724710610312286E-5</v>
      </c>
      <c r="AO92" s="5">
        <f t="shared" si="198"/>
        <v>1.4144868591182478E-5</v>
      </c>
      <c r="AP92" s="5">
        <f t="shared" si="199"/>
        <v>8.4825008832747415E-6</v>
      </c>
      <c r="AQ92" s="5">
        <f t="shared" si="200"/>
        <v>3.8151373113291185E-6</v>
      </c>
      <c r="AR92" s="5">
        <f t="shared" si="201"/>
        <v>1.7538195072451131E-2</v>
      </c>
      <c r="AS92" s="5">
        <f t="shared" si="202"/>
        <v>6.8951139893043628E-3</v>
      </c>
      <c r="AT92" s="5">
        <f t="shared" si="203"/>
        <v>1.3554016456397006E-3</v>
      </c>
      <c r="AU92" s="5">
        <f t="shared" si="204"/>
        <v>1.776246797227257E-4</v>
      </c>
      <c r="AV92" s="5">
        <f t="shared" si="205"/>
        <v>1.745821632360688E-5</v>
      </c>
      <c r="AW92" s="5">
        <f t="shared" si="206"/>
        <v>2.6970358822785972E-8</v>
      </c>
      <c r="AX92" s="5">
        <f t="shared" si="207"/>
        <v>5.7271916221031297E-7</v>
      </c>
      <c r="AY92" s="5">
        <f t="shared" si="208"/>
        <v>1.0303575677639911E-6</v>
      </c>
      <c r="AZ92" s="5">
        <f t="shared" si="209"/>
        <v>9.2683883087770295E-7</v>
      </c>
      <c r="BA92" s="5">
        <f t="shared" si="210"/>
        <v>5.5581366139197248E-7</v>
      </c>
      <c r="BB92" s="5">
        <f t="shared" si="211"/>
        <v>2.49985878799499E-7</v>
      </c>
      <c r="BC92" s="5">
        <f t="shared" si="212"/>
        <v>8.9948044015544729E-8</v>
      </c>
      <c r="BD92" s="5">
        <f t="shared" si="213"/>
        <v>5.2587181787552657E-3</v>
      </c>
      <c r="BE92" s="5">
        <f t="shared" si="214"/>
        <v>2.0674568352304786E-3</v>
      </c>
      <c r="BF92" s="5">
        <f t="shared" si="215"/>
        <v>4.0640871218477868E-4</v>
      </c>
      <c r="BG92" s="5">
        <f t="shared" si="216"/>
        <v>5.3259650060610999E-5</v>
      </c>
      <c r="BH92" s="5">
        <f t="shared" si="217"/>
        <v>5.2347370507814976E-6</v>
      </c>
      <c r="BI92" s="5">
        <f t="shared" si="218"/>
        <v>4.1160573844762088E-7</v>
      </c>
      <c r="BJ92" s="8">
        <f t="shared" si="219"/>
        <v>7.3708225329423144E-2</v>
      </c>
      <c r="BK92" s="8">
        <f t="shared" si="220"/>
        <v>0.20576810793129546</v>
      </c>
      <c r="BL92" s="8">
        <f t="shared" si="221"/>
        <v>0.60958900628149049</v>
      </c>
      <c r="BM92" s="8">
        <f t="shared" si="222"/>
        <v>0.37263459056406772</v>
      </c>
      <c r="BN92" s="8">
        <f t="shared" si="223"/>
        <v>0.62480306848098988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1.45333333333333</v>
      </c>
      <c r="F93">
        <f>VLOOKUP(B93,home!$B$2:$E$405,3,FALSE)</f>
        <v>0.6</v>
      </c>
      <c r="G93">
        <f>VLOOKUP(C93,away!$B$2:$E$405,4,FALSE)</f>
        <v>1.06</v>
      </c>
      <c r="H93">
        <f>VLOOKUP(A93,away!$A$2:$E$405,3,FALSE)</f>
        <v>1.16333333333333</v>
      </c>
      <c r="I93">
        <f>VLOOKUP(C93,away!$B$2:$E$405,3,FALSE)</f>
        <v>0.83</v>
      </c>
      <c r="J93">
        <f>VLOOKUP(B93,home!$B$2:$E$405,4,FALSE)</f>
        <v>1.2</v>
      </c>
      <c r="K93" s="3">
        <f t="shared" si="168"/>
        <v>0.92431999999999792</v>
      </c>
      <c r="L93" s="3">
        <f t="shared" si="169"/>
        <v>1.1586799999999966</v>
      </c>
      <c r="M93" s="5">
        <f t="shared" si="170"/>
        <v>0.12455598318617768</v>
      </c>
      <c r="N93" s="5">
        <f t="shared" si="171"/>
        <v>0.11512958637864749</v>
      </c>
      <c r="O93" s="5">
        <f t="shared" si="172"/>
        <v>0.14432052659815994</v>
      </c>
      <c r="P93" s="5">
        <f t="shared" si="173"/>
        <v>0.1333983491452109</v>
      </c>
      <c r="Q93" s="5">
        <f t="shared" si="174"/>
        <v>5.32082896407556E-2</v>
      </c>
      <c r="R93" s="5">
        <f t="shared" si="175"/>
        <v>8.3610653879377744E-2</v>
      </c>
      <c r="S93" s="5">
        <f t="shared" si="176"/>
        <v>3.5717111092264171E-2</v>
      </c>
      <c r="T93" s="5">
        <f t="shared" si="177"/>
        <v>6.1651381040950512E-2</v>
      </c>
      <c r="U93" s="5">
        <f t="shared" si="178"/>
        <v>7.7282999593786261E-2</v>
      </c>
      <c r="V93" s="5">
        <f t="shared" si="179"/>
        <v>4.2503008902005498E-3</v>
      </c>
      <c r="W93" s="5">
        <f t="shared" si="180"/>
        <v>1.6393828760247704E-2</v>
      </c>
      <c r="X93" s="5">
        <f t="shared" si="181"/>
        <v>1.8995201507923755E-2</v>
      </c>
      <c r="Y93" s="5">
        <f t="shared" si="182"/>
        <v>1.1004680041600517E-2</v>
      </c>
      <c r="Z93" s="5">
        <f t="shared" si="183"/>
        <v>3.2292664145652371E-2</v>
      </c>
      <c r="AA93" s="5">
        <f t="shared" si="184"/>
        <v>2.9848755323109332E-2</v>
      </c>
      <c r="AB93" s="5">
        <f t="shared" si="185"/>
        <v>1.3794900760128176E-2</v>
      </c>
      <c r="AC93" s="5">
        <f t="shared" si="186"/>
        <v>2.8450215097038247E-4</v>
      </c>
      <c r="AD93" s="5">
        <f t="shared" si="187"/>
        <v>3.7882859499180303E-3</v>
      </c>
      <c r="AE93" s="5">
        <f t="shared" si="188"/>
        <v>4.3894111644510103E-3</v>
      </c>
      <c r="AF93" s="5">
        <f t="shared" si="189"/>
        <v>2.5429614640130414E-3</v>
      </c>
      <c r="AG93" s="5">
        <f t="shared" si="190"/>
        <v>9.8215952970754066E-4</v>
      </c>
      <c r="AH93" s="5">
        <f t="shared" si="191"/>
        <v>9.3542160230710956E-3</v>
      </c>
      <c r="AI93" s="5">
        <f t="shared" si="192"/>
        <v>8.6462889544450545E-3</v>
      </c>
      <c r="AJ93" s="5">
        <f t="shared" si="193"/>
        <v>3.9959689031863173E-3</v>
      </c>
      <c r="AK93" s="5">
        <f t="shared" si="194"/>
        <v>1.2311846588643897E-3</v>
      </c>
      <c r="AL93" s="5">
        <f t="shared" si="195"/>
        <v>1.2187970837493165E-5</v>
      </c>
      <c r="AM93" s="5">
        <f t="shared" si="196"/>
        <v>7.0031769384564543E-4</v>
      </c>
      <c r="AN93" s="5">
        <f t="shared" si="197"/>
        <v>8.1144410550506999E-4</v>
      </c>
      <c r="AO93" s="5">
        <f t="shared" si="198"/>
        <v>4.7010202808330599E-4</v>
      </c>
      <c r="AP93" s="5">
        <f t="shared" si="199"/>
        <v>1.8156593929985444E-4</v>
      </c>
      <c r="AQ93" s="5">
        <f t="shared" si="200"/>
        <v>5.2594205636988684E-5</v>
      </c>
      <c r="AR93" s="5">
        <f t="shared" si="201"/>
        <v>2.1677086043223955E-3</v>
      </c>
      <c r="AS93" s="5">
        <f t="shared" si="202"/>
        <v>2.0036564171472719E-3</v>
      </c>
      <c r="AT93" s="5">
        <f t="shared" si="203"/>
        <v>9.2600984974878099E-4</v>
      </c>
      <c r="AU93" s="5">
        <f t="shared" si="204"/>
        <v>2.8530980810659713E-4</v>
      </c>
      <c r="AV93" s="5">
        <f t="shared" si="205"/>
        <v>6.5929390457272307E-5</v>
      </c>
      <c r="AW93" s="5">
        <f t="shared" si="206"/>
        <v>3.6258911846565339E-7</v>
      </c>
      <c r="AX93" s="5">
        <f t="shared" si="207"/>
        <v>1.0788627512923418E-4</v>
      </c>
      <c r="AY93" s="5">
        <f t="shared" si="208"/>
        <v>1.2500566926674069E-4</v>
      </c>
      <c r="AZ93" s="5">
        <f t="shared" si="209"/>
        <v>7.2420784432993348E-5</v>
      </c>
      <c r="BA93" s="5">
        <f t="shared" si="210"/>
        <v>2.7970838168940163E-5</v>
      </c>
      <c r="BB93" s="5">
        <f t="shared" si="211"/>
        <v>8.1023126923968724E-6</v>
      </c>
      <c r="BC93" s="5">
        <f t="shared" si="212"/>
        <v>1.8775975340852748E-6</v>
      </c>
      <c r="BD93" s="5">
        <f t="shared" si="213"/>
        <v>4.186134342760444E-4</v>
      </c>
      <c r="BE93" s="5">
        <f t="shared" si="214"/>
        <v>3.8693276957003247E-4</v>
      </c>
      <c r="BF93" s="5">
        <f t="shared" si="215"/>
        <v>1.7882484878448579E-4</v>
      </c>
      <c r="BG93" s="5">
        <f t="shared" si="216"/>
        <v>5.5097128076158516E-5</v>
      </c>
      <c r="BH93" s="5">
        <f t="shared" si="217"/>
        <v>1.2731844355838679E-5</v>
      </c>
      <c r="BI93" s="5">
        <f t="shared" si="218"/>
        <v>2.353659674997757E-6</v>
      </c>
      <c r="BJ93" s="8">
        <f t="shared" si="219"/>
        <v>0.29064507292781044</v>
      </c>
      <c r="BK93" s="8">
        <f t="shared" si="220"/>
        <v>0.29834344010492797</v>
      </c>
      <c r="BL93" s="8">
        <f t="shared" si="221"/>
        <v>0.37858866244864831</v>
      </c>
      <c r="BM93" s="8">
        <f t="shared" si="222"/>
        <v>0.34552180771856139</v>
      </c>
      <c r="BN93" s="8">
        <f t="shared" si="223"/>
        <v>0.65422338882832931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1.45333333333333</v>
      </c>
      <c r="F94">
        <f>VLOOKUP(B94,home!$B$2:$E$405,3,FALSE)</f>
        <v>0.92</v>
      </c>
      <c r="G94">
        <f>VLOOKUP(C94,away!$B$2:$E$405,4,FALSE)</f>
        <v>0.93</v>
      </c>
      <c r="H94">
        <f>VLOOKUP(A94,away!$A$2:$E$405,3,FALSE)</f>
        <v>1.16333333333333</v>
      </c>
      <c r="I94">
        <f>VLOOKUP(C94,away!$B$2:$E$405,3,FALSE)</f>
        <v>0.74</v>
      </c>
      <c r="J94">
        <f>VLOOKUP(B94,home!$B$2:$E$405,4,FALSE)</f>
        <v>1.38</v>
      </c>
      <c r="K94" s="3">
        <f t="shared" si="168"/>
        <v>1.2434719999999972</v>
      </c>
      <c r="L94" s="3">
        <f t="shared" si="169"/>
        <v>1.1879959999999965</v>
      </c>
      <c r="M94" s="5">
        <f t="shared" si="170"/>
        <v>8.790768932648424E-2</v>
      </c>
      <c r="N94" s="5">
        <f t="shared" si="171"/>
        <v>0.10931075026218177</v>
      </c>
      <c r="O94" s="5">
        <f t="shared" si="172"/>
        <v>0.10443398328910566</v>
      </c>
      <c r="P94" s="5">
        <f t="shared" si="173"/>
        <v>0.12986073406847051</v>
      </c>
      <c r="Q94" s="5">
        <f t="shared" si="174"/>
        <v>6.7962428625007718E-2</v>
      </c>
      <c r="R94" s="5">
        <f t="shared" si="175"/>
        <v>6.2033577205762018E-2</v>
      </c>
      <c r="S94" s="5">
        <f t="shared" si="176"/>
        <v>4.7958859975749044E-2</v>
      </c>
      <c r="T94" s="5">
        <f t="shared" si="177"/>
        <v>8.0739093356794425E-2</v>
      </c>
      <c r="U94" s="5">
        <f t="shared" si="178"/>
        <v>7.713701631520313E-2</v>
      </c>
      <c r="V94" s="5">
        <f t="shared" si="179"/>
        <v>7.8718594335264302E-3</v>
      </c>
      <c r="W94" s="5">
        <f t="shared" si="180"/>
        <v>2.816979234906514E-2</v>
      </c>
      <c r="X94" s="5">
        <f t="shared" si="181"/>
        <v>3.346560063151989E-2</v>
      </c>
      <c r="Y94" s="5">
        <f t="shared" si="182"/>
        <v>1.98784998439215E-2</v>
      </c>
      <c r="Z94" s="5">
        <f t="shared" si="183"/>
        <v>2.4565213862045406E-2</v>
      </c>
      <c r="AA94" s="5">
        <f t="shared" si="184"/>
        <v>3.0546155611465255E-2</v>
      </c>
      <c r="AB94" s="5">
        <f t="shared" si="185"/>
        <v>1.8991644605249925E-2</v>
      </c>
      <c r="AC94" s="5">
        <f t="shared" si="186"/>
        <v>7.2678898481010176E-4</v>
      </c>
      <c r="AD94" s="5">
        <f t="shared" si="187"/>
        <v>8.757087007969162E-3</v>
      </c>
      <c r="AE94" s="5">
        <f t="shared" si="188"/>
        <v>1.0403384337119301E-2</v>
      </c>
      <c r="AF94" s="5">
        <f t="shared" si="189"/>
        <v>6.1795894894801744E-3</v>
      </c>
      <c r="AG94" s="5">
        <f t="shared" si="190"/>
        <v>2.4471091983814886E-3</v>
      </c>
      <c r="AH94" s="5">
        <f t="shared" si="191"/>
        <v>7.2958439518136043E-3</v>
      </c>
      <c r="AI94" s="5">
        <f t="shared" si="192"/>
        <v>9.0721776704495456E-3</v>
      </c>
      <c r="AJ94" s="5">
        <f t="shared" si="193"/>
        <v>5.6404994561146081E-3</v>
      </c>
      <c r="AK94" s="5">
        <f t="shared" si="194"/>
        <v>2.3379343798979099E-3</v>
      </c>
      <c r="AL94" s="5">
        <f t="shared" si="195"/>
        <v>4.2945663481059633E-5</v>
      </c>
      <c r="AM94" s="5">
        <f t="shared" si="196"/>
        <v>2.1778384991946805E-3</v>
      </c>
      <c r="AN94" s="5">
        <f t="shared" si="197"/>
        <v>2.5872634256892762E-3</v>
      </c>
      <c r="AO94" s="5">
        <f t="shared" si="198"/>
        <v>1.5368293003325745E-3</v>
      </c>
      <c r="AP94" s="5">
        <f t="shared" si="199"/>
        <v>6.0858235382596374E-4</v>
      </c>
      <c r="AQ94" s="5">
        <f t="shared" si="200"/>
        <v>1.8074835050395694E-4</v>
      </c>
      <c r="AR94" s="5">
        <f t="shared" si="201"/>
        <v>1.7334866862757457E-3</v>
      </c>
      <c r="AS94" s="5">
        <f t="shared" si="202"/>
        <v>2.1555421567566692E-3</v>
      </c>
      <c r="AT94" s="5">
        <f t="shared" si="203"/>
        <v>1.3401781583732618E-3</v>
      </c>
      <c r="AU94" s="5">
        <f t="shared" si="204"/>
        <v>5.5549133831623784E-4</v>
      </c>
      <c r="AV94" s="5">
        <f t="shared" si="205"/>
        <v>1.7268448135969181E-4</v>
      </c>
      <c r="AW94" s="5">
        <f t="shared" si="206"/>
        <v>1.7622511584583915E-6</v>
      </c>
      <c r="AX94" s="5">
        <f t="shared" si="207"/>
        <v>4.5134686571176696E-4</v>
      </c>
      <c r="AY94" s="5">
        <f t="shared" si="208"/>
        <v>5.361982710781147E-4</v>
      </c>
      <c r="AZ94" s="5">
        <f t="shared" si="209"/>
        <v>3.185007006238571E-4</v>
      </c>
      <c r="BA94" s="5">
        <f t="shared" si="210"/>
        <v>1.2612585277944617E-4</v>
      </c>
      <c r="BB94" s="5">
        <f t="shared" si="211"/>
        <v>3.7459252149642639E-5</v>
      </c>
      <c r="BC94" s="5">
        <f t="shared" si="212"/>
        <v>8.9002883433533439E-6</v>
      </c>
      <c r="BD94" s="5">
        <f t="shared" si="213"/>
        <v>3.432292082248052E-4</v>
      </c>
      <c r="BE94" s="5">
        <f t="shared" si="214"/>
        <v>4.2679591000971401E-4</v>
      </c>
      <c r="BF94" s="5">
        <f t="shared" si="215"/>
        <v>2.6535438190579901E-4</v>
      </c>
      <c r="BG94" s="5">
        <f t="shared" si="216"/>
        <v>1.0998691465905569E-4</v>
      </c>
      <c r="BH94" s="5">
        <f t="shared" si="217"/>
        <v>3.4191412186231244E-5</v>
      </c>
      <c r="BI94" s="5">
        <f t="shared" si="218"/>
        <v>8.5032127388074473E-6</v>
      </c>
      <c r="BJ94" s="8">
        <f t="shared" si="219"/>
        <v>0.37588312826167303</v>
      </c>
      <c r="BK94" s="8">
        <f t="shared" si="220"/>
        <v>0.27490507572359946</v>
      </c>
      <c r="BL94" s="8">
        <f t="shared" si="221"/>
        <v>0.32463427634586778</v>
      </c>
      <c r="BM94" s="8">
        <f t="shared" si="222"/>
        <v>0.43794409539625412</v>
      </c>
      <c r="BN94" s="8">
        <f t="shared" si="223"/>
        <v>0.56150916277701202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1.45333333333333</v>
      </c>
      <c r="F95">
        <f>VLOOKUP(B95,home!$B$2:$E$405,3,FALSE)</f>
        <v>0.64</v>
      </c>
      <c r="G95">
        <f>VLOOKUP(C95,away!$B$2:$E$405,4,FALSE)</f>
        <v>0.92</v>
      </c>
      <c r="H95">
        <f>VLOOKUP(A95,away!$A$2:$E$405,3,FALSE)</f>
        <v>1.16333333333333</v>
      </c>
      <c r="I95">
        <f>VLOOKUP(C95,away!$B$2:$E$405,3,FALSE)</f>
        <v>1.1499999999999999</v>
      </c>
      <c r="J95">
        <f>VLOOKUP(B95,home!$B$2:$E$405,4,FALSE)</f>
        <v>0.8</v>
      </c>
      <c r="K95" s="3">
        <f t="shared" si="168"/>
        <v>0.85572266666666474</v>
      </c>
      <c r="L95" s="3">
        <f t="shared" si="169"/>
        <v>1.0702666666666636</v>
      </c>
      <c r="M95" s="5">
        <f t="shared" si="170"/>
        <v>0.14573150847407701</v>
      </c>
      <c r="N95" s="5">
        <f t="shared" si="171"/>
        <v>0.12470575504879285</v>
      </c>
      <c r="O95" s="5">
        <f t="shared" si="172"/>
        <v>0.15597157580285501</v>
      </c>
      <c r="P95" s="5">
        <f t="shared" si="173"/>
        <v>0.13346841277022095</v>
      </c>
      <c r="Q95" s="5">
        <f t="shared" si="174"/>
        <v>5.3356770629516437E-2</v>
      </c>
      <c r="R95" s="5">
        <f t="shared" si="175"/>
        <v>8.3465589264634238E-2</v>
      </c>
      <c r="S95" s="5">
        <f t="shared" si="176"/>
        <v>3.0559309709215748E-2</v>
      </c>
      <c r="T95" s="5">
        <f t="shared" si="177"/>
        <v>5.7105973045750283E-2</v>
      </c>
      <c r="U95" s="5">
        <f t="shared" si="178"/>
        <v>7.1423396620437368E-2</v>
      </c>
      <c r="V95" s="5">
        <f t="shared" si="179"/>
        <v>3.1097542208116816E-3</v>
      </c>
      <c r="W95" s="5">
        <f t="shared" si="180"/>
        <v>1.5219532682603796E-2</v>
      </c>
      <c r="X95" s="5">
        <f t="shared" si="181"/>
        <v>1.6288958512434705E-2</v>
      </c>
      <c r="Y95" s="5">
        <f t="shared" si="182"/>
        <v>8.7167646652875335E-3</v>
      </c>
      <c r="Z95" s="5">
        <f t="shared" si="183"/>
        <v>2.977681266787632E-2</v>
      </c>
      <c r="AA95" s="5">
        <f t="shared" si="184"/>
        <v>2.548069354098885E-2</v>
      </c>
      <c r="AB95" s="5">
        <f t="shared" si="185"/>
        <v>1.0902203512705516E-2</v>
      </c>
      <c r="AC95" s="5">
        <f t="shared" si="186"/>
        <v>1.7800455624832363E-4</v>
      </c>
      <c r="AD95" s="5">
        <f t="shared" si="187"/>
        <v>3.2559247731445444E-3</v>
      </c>
      <c r="AE95" s="5">
        <f t="shared" si="188"/>
        <v>3.4847077538708235E-3</v>
      </c>
      <c r="AF95" s="5">
        <f t="shared" si="189"/>
        <v>1.8647832760214015E-3</v>
      </c>
      <c r="AG95" s="5">
        <f t="shared" si="190"/>
        <v>6.6527179362772207E-4</v>
      </c>
      <c r="AH95" s="5">
        <f t="shared" si="191"/>
        <v>7.9672825095014159E-3</v>
      </c>
      <c r="AI95" s="5">
        <f t="shared" si="192"/>
        <v>6.817784235117229E-3</v>
      </c>
      <c r="AJ95" s="5">
        <f t="shared" si="193"/>
        <v>2.9170662532162304E-3</v>
      </c>
      <c r="AK95" s="5">
        <f t="shared" si="194"/>
        <v>8.3206657101517634E-4</v>
      </c>
      <c r="AL95" s="5">
        <f t="shared" si="195"/>
        <v>6.5210292097010454E-6</v>
      </c>
      <c r="AM95" s="5">
        <f t="shared" si="196"/>
        <v>5.5723372586826119E-4</v>
      </c>
      <c r="AN95" s="5">
        <f t="shared" si="197"/>
        <v>5.9638868233926918E-4</v>
      </c>
      <c r="AO95" s="5">
        <f t="shared" si="198"/>
        <v>3.1914746354248666E-4</v>
      </c>
      <c r="AP95" s="5">
        <f t="shared" si="199"/>
        <v>1.1385763066024593E-4</v>
      </c>
      <c r="AQ95" s="5">
        <f t="shared" si="200"/>
        <v>3.0464506710326372E-5</v>
      </c>
      <c r="AR95" s="5">
        <f t="shared" si="201"/>
        <v>1.7054233787671389E-3</v>
      </c>
      <c r="AS95" s="5">
        <f t="shared" si="202"/>
        <v>1.4593694414742897E-3</v>
      </c>
      <c r="AT95" s="5">
        <f t="shared" si="203"/>
        <v>6.2440775505511002E-4</v>
      </c>
      <c r="AU95" s="5">
        <f t="shared" si="204"/>
        <v>1.7810662308103477E-4</v>
      </c>
      <c r="AV95" s="5">
        <f t="shared" si="205"/>
        <v>3.8102468613474409E-5</v>
      </c>
      <c r="AW95" s="5">
        <f t="shared" si="206"/>
        <v>1.6589705642785351E-7</v>
      </c>
      <c r="AX95" s="5">
        <f t="shared" si="207"/>
        <v>7.9472921642764915E-5</v>
      </c>
      <c r="AY95" s="5">
        <f t="shared" si="208"/>
        <v>8.5057218936862924E-5</v>
      </c>
      <c r="AZ95" s="5">
        <f t="shared" si="209"/>
        <v>4.5516953093746452E-5</v>
      </c>
      <c r="BA95" s="5">
        <f t="shared" si="210"/>
        <v>1.6238425888155633E-5</v>
      </c>
      <c r="BB95" s="5">
        <f t="shared" si="211"/>
        <v>4.3448614868074959E-6</v>
      </c>
      <c r="BC95" s="5">
        <f t="shared" si="212"/>
        <v>9.3003208412276484E-7</v>
      </c>
      <c r="BD95" s="5">
        <f t="shared" si="213"/>
        <v>3.0420963247475058E-4</v>
      </c>
      <c r="BE95" s="5">
        <f t="shared" si="214"/>
        <v>2.6031907792697961E-4</v>
      </c>
      <c r="BF95" s="5">
        <f t="shared" si="215"/>
        <v>1.1138046777394112E-4</v>
      </c>
      <c r="BG95" s="5">
        <f t="shared" si="216"/>
        <v>3.1770263632699143E-5</v>
      </c>
      <c r="BH95" s="5">
        <f t="shared" si="217"/>
        <v>6.7966336791190667E-6</v>
      </c>
      <c r="BI95" s="5">
        <f t="shared" si="218"/>
        <v>1.1632066992504469E-6</v>
      </c>
      <c r="BJ95" s="8">
        <f t="shared" si="219"/>
        <v>0.28651309460330321</v>
      </c>
      <c r="BK95" s="8">
        <f t="shared" si="220"/>
        <v>0.31313856797872025</v>
      </c>
      <c r="BL95" s="8">
        <f t="shared" si="221"/>
        <v>0.3704987072596489</v>
      </c>
      <c r="BM95" s="8">
        <f t="shared" si="222"/>
        <v>0.30314267919757182</v>
      </c>
      <c r="BN95" s="8">
        <f t="shared" si="223"/>
        <v>0.69669961199009645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1.45333333333333</v>
      </c>
      <c r="F96">
        <f>VLOOKUP(B96,home!$B$2:$E$405,3,FALSE)</f>
        <v>1.03</v>
      </c>
      <c r="G96">
        <f>VLOOKUP(C96,away!$B$2:$E$405,4,FALSE)</f>
        <v>0.64</v>
      </c>
      <c r="H96">
        <f>VLOOKUP(A96,away!$A$2:$E$405,3,FALSE)</f>
        <v>1.16333333333333</v>
      </c>
      <c r="I96">
        <f>VLOOKUP(C96,away!$B$2:$E$405,3,FALSE)</f>
        <v>1.1499999999999999</v>
      </c>
      <c r="J96">
        <f>VLOOKUP(B96,home!$B$2:$E$405,4,FALSE)</f>
        <v>1.17</v>
      </c>
      <c r="K96" s="3">
        <f t="shared" si="168"/>
        <v>0.95803733333333119</v>
      </c>
      <c r="L96" s="3">
        <f t="shared" si="169"/>
        <v>1.5652649999999952</v>
      </c>
      <c r="M96" s="5">
        <f t="shared" si="170"/>
        <v>8.0194340547956516E-2</v>
      </c>
      <c r="N96" s="5">
        <f t="shared" si="171"/>
        <v>7.6829172166989312E-2</v>
      </c>
      <c r="O96" s="5">
        <f t="shared" si="172"/>
        <v>0.12552539445779679</v>
      </c>
      <c r="P96" s="5">
        <f t="shared" si="173"/>
        <v>0.12025801417196216</v>
      </c>
      <c r="Q96" s="5">
        <f t="shared" si="174"/>
        <v>3.6802607612534906E-2</v>
      </c>
      <c r="R96" s="5">
        <f t="shared" si="175"/>
        <v>9.8240253277991352E-2</v>
      </c>
      <c r="S96" s="5">
        <f t="shared" si="176"/>
        <v>4.5084197568578802E-2</v>
      </c>
      <c r="T96" s="5">
        <f t="shared" si="177"/>
        <v>5.7605833604634275E-2</v>
      </c>
      <c r="U96" s="5">
        <f t="shared" si="178"/>
        <v>9.41178302764379E-2</v>
      </c>
      <c r="V96" s="5">
        <f t="shared" si="179"/>
        <v>7.511940553255091E-3</v>
      </c>
      <c r="W96" s="5">
        <f t="shared" si="180"/>
        <v>1.17527573522753E-2</v>
      </c>
      <c r="X96" s="5">
        <f t="shared" si="181"/>
        <v>1.8396179737009143E-2</v>
      </c>
      <c r="Y96" s="5">
        <f t="shared" si="182"/>
        <v>1.4397448138024765E-2</v>
      </c>
      <c r="Z96" s="5">
        <f t="shared" si="183"/>
        <v>5.1257343349058238E-2</v>
      </c>
      <c r="AA96" s="5">
        <f t="shared" si="184"/>
        <v>4.9106448535882724E-2</v>
      </c>
      <c r="AB96" s="5">
        <f t="shared" si="185"/>
        <v>2.3522905502393769E-2</v>
      </c>
      <c r="AC96" s="5">
        <f t="shared" si="186"/>
        <v>7.0404832134948823E-4</v>
      </c>
      <c r="AD96" s="5">
        <f t="shared" si="187"/>
        <v>2.814895078271882E-3</v>
      </c>
      <c r="AE96" s="5">
        <f t="shared" si="188"/>
        <v>4.4060567446912238E-3</v>
      </c>
      <c r="AF96" s="5">
        <f t="shared" si="189"/>
        <v>3.4483232052395442E-3</v>
      </c>
      <c r="AG96" s="5">
        <f t="shared" si="190"/>
        <v>1.7991798739497536E-3</v>
      </c>
      <c r="AH96" s="5">
        <f t="shared" si="191"/>
        <v>2.0057831384315852E-2</v>
      </c>
      <c r="AI96" s="5">
        <f t="shared" si="192"/>
        <v>1.9216151291879563E-2</v>
      </c>
      <c r="AJ96" s="5">
        <f t="shared" si="193"/>
        <v>9.2048951703010695E-3</v>
      </c>
      <c r="AK96" s="5">
        <f t="shared" si="194"/>
        <v>2.9395444075226988E-3</v>
      </c>
      <c r="AL96" s="5">
        <f t="shared" si="195"/>
        <v>4.2231136226358206E-5</v>
      </c>
      <c r="AM96" s="5">
        <f t="shared" si="196"/>
        <v>5.3935491488014281E-4</v>
      </c>
      <c r="AN96" s="5">
        <f t="shared" si="197"/>
        <v>8.4423337083986403E-4</v>
      </c>
      <c r="AO96" s="5">
        <f t="shared" si="198"/>
        <v>6.6072447360382804E-4</v>
      </c>
      <c r="AP96" s="5">
        <f t="shared" si="199"/>
        <v>3.4473629772516435E-4</v>
      </c>
      <c r="AQ96" s="5">
        <f t="shared" si="200"/>
        <v>1.3490091526469446E-4</v>
      </c>
      <c r="AR96" s="5">
        <f t="shared" si="201"/>
        <v>6.2791642883542036E-3</v>
      </c>
      <c r="AS96" s="5">
        <f t="shared" si="202"/>
        <v>6.0156738103767466E-3</v>
      </c>
      <c r="AT96" s="5">
        <f t="shared" si="203"/>
        <v>2.8816200477482482E-3</v>
      </c>
      <c r="AU96" s="5">
        <f t="shared" si="204"/>
        <v>9.2023319540819951E-4</v>
      </c>
      <c r="AV96" s="5">
        <f t="shared" si="205"/>
        <v>2.2040443914342038E-4</v>
      </c>
      <c r="AW96" s="5">
        <f t="shared" si="206"/>
        <v>1.7591406853047641E-6</v>
      </c>
      <c r="AX96" s="5">
        <f t="shared" si="207"/>
        <v>8.6120357395332915E-5</v>
      </c>
      <c r="AY96" s="5">
        <f t="shared" si="208"/>
        <v>1.3480118121840534E-4</v>
      </c>
      <c r="AZ96" s="5">
        <f t="shared" si="209"/>
        <v>1.0549978545991332E-4</v>
      </c>
      <c r="BA96" s="5">
        <f t="shared" si="210"/>
        <v>5.5045040562636921E-5</v>
      </c>
      <c r="BB96" s="5">
        <f t="shared" si="211"/>
        <v>2.1540018854068907E-5</v>
      </c>
      <c r="BC96" s="5">
        <f t="shared" si="212"/>
        <v>6.7431675223228049E-6</v>
      </c>
      <c r="BD96" s="5">
        <f t="shared" si="213"/>
        <v>1.6380926816351204E-3</v>
      </c>
      <c r="BE96" s="5">
        <f t="shared" si="214"/>
        <v>1.5693539444665565E-3</v>
      </c>
      <c r="BF96" s="5">
        <f t="shared" si="215"/>
        <v>7.5174983400644205E-4</v>
      </c>
      <c r="BG96" s="5">
        <f t="shared" si="216"/>
        <v>2.4006813543510209E-4</v>
      </c>
      <c r="BH96" s="5">
        <f t="shared" si="217"/>
        <v>5.7498559072637534E-5</v>
      </c>
      <c r="BI96" s="5">
        <f t="shared" si="218"/>
        <v>1.1017153240891742E-5</v>
      </c>
      <c r="BJ96" s="8">
        <f t="shared" si="219"/>
        <v>0.23118615303694645</v>
      </c>
      <c r="BK96" s="8">
        <f t="shared" si="220"/>
        <v>0.25392957348054684</v>
      </c>
      <c r="BL96" s="8">
        <f t="shared" si="221"/>
        <v>0.46251613039340922</v>
      </c>
      <c r="BM96" s="8">
        <f t="shared" si="222"/>
        <v>0.46090637598419654</v>
      </c>
      <c r="BN96" s="8">
        <f t="shared" si="223"/>
        <v>0.53784978223523106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1.45333333333333</v>
      </c>
      <c r="F97">
        <f>VLOOKUP(B97,home!$B$2:$E$405,3,FALSE)</f>
        <v>0.49</v>
      </c>
      <c r="G97">
        <f>VLOOKUP(C97,away!$B$2:$E$405,4,FALSE)</f>
        <v>1.28</v>
      </c>
      <c r="H97">
        <f>VLOOKUP(A97,away!$A$2:$E$405,3,FALSE)</f>
        <v>1.16333333333333</v>
      </c>
      <c r="I97">
        <f>VLOOKUP(C97,away!$B$2:$E$405,3,FALSE)</f>
        <v>0.59</v>
      </c>
      <c r="J97">
        <f>VLOOKUP(B97,home!$B$2:$E$405,4,FALSE)</f>
        <v>0.98</v>
      </c>
      <c r="K97" s="3">
        <f t="shared" si="168"/>
        <v>0.9115306666666646</v>
      </c>
      <c r="L97" s="3">
        <f t="shared" si="169"/>
        <v>0.67263933333333137</v>
      </c>
      <c r="M97" s="5">
        <f t="shared" si="170"/>
        <v>0.20511797039888754</v>
      </c>
      <c r="N97" s="5">
        <f t="shared" si="171"/>
        <v>0.18697132030301117</v>
      </c>
      <c r="O97" s="5">
        <f t="shared" si="172"/>
        <v>0.13797041486379372</v>
      </c>
      <c r="P97" s="5">
        <f t="shared" si="173"/>
        <v>0.12576426424107018</v>
      </c>
      <c r="Q97" s="5">
        <f t="shared" si="174"/>
        <v>8.5215046121675103E-2</v>
      </c>
      <c r="R97" s="5">
        <f t="shared" si="175"/>
        <v>4.6402163936852675E-2</v>
      </c>
      <c r="S97" s="5">
        <f t="shared" si="176"/>
        <v>1.9277504220302461E-2</v>
      </c>
      <c r="T97" s="5">
        <f t="shared" si="177"/>
        <v>5.7318991813252632E-2</v>
      </c>
      <c r="U97" s="5">
        <f t="shared" si="178"/>
        <v>4.2296995428135184E-2</v>
      </c>
      <c r="V97" s="5">
        <f t="shared" si="179"/>
        <v>1.3132936404871775E-3</v>
      </c>
      <c r="W97" s="5">
        <f t="shared" si="180"/>
        <v>2.5892042600440368E-2</v>
      </c>
      <c r="X97" s="5">
        <f t="shared" si="181"/>
        <v>1.7416006273398423E-2</v>
      </c>
      <c r="Y97" s="5">
        <f t="shared" si="182"/>
        <v>5.8573454245339157E-3</v>
      </c>
      <c r="Z97" s="5">
        <f t="shared" si="183"/>
        <v>1.0403973538569512E-2</v>
      </c>
      <c r="AA97" s="5">
        <f t="shared" si="184"/>
        <v>9.4835409355946056E-3</v>
      </c>
      <c r="AB97" s="5">
        <f t="shared" si="185"/>
        <v>4.3222691956915768E-3</v>
      </c>
      <c r="AC97" s="5">
        <f t="shared" si="186"/>
        <v>5.0326346378608818E-5</v>
      </c>
      <c r="AD97" s="5">
        <f t="shared" si="187"/>
        <v>5.9003477132352706E-3</v>
      </c>
      <c r="AE97" s="5">
        <f t="shared" si="188"/>
        <v>3.968805952265419E-3</v>
      </c>
      <c r="AF97" s="5">
        <f t="shared" si="189"/>
        <v>1.3347874949305842E-3</v>
      </c>
      <c r="AG97" s="5">
        <f t="shared" si="190"/>
        <v>2.9927685691059187E-4</v>
      </c>
      <c r="AH97" s="5">
        <f t="shared" si="191"/>
        <v>1.7495304562502539E-3</v>
      </c>
      <c r="AI97" s="5">
        <f t="shared" si="192"/>
        <v>1.5947506631394279E-3</v>
      </c>
      <c r="AJ97" s="5">
        <f t="shared" si="193"/>
        <v>7.2683206756929397E-4</v>
      </c>
      <c r="AK97" s="5">
        <f t="shared" si="194"/>
        <v>2.2084323970204963E-4</v>
      </c>
      <c r="AL97" s="5">
        <f t="shared" si="195"/>
        <v>1.2342664880972936E-6</v>
      </c>
      <c r="AM97" s="5">
        <f t="shared" si="196"/>
        <v>1.0756695769220956E-3</v>
      </c>
      <c r="AN97" s="5">
        <f t="shared" si="197"/>
        <v>7.2353766710782504E-4</v>
      </c>
      <c r="AO97" s="5">
        <f t="shared" si="198"/>
        <v>2.4333994702248059E-4</v>
      </c>
      <c r="AP97" s="5">
        <f t="shared" si="199"/>
        <v>5.4560006579523181E-5</v>
      </c>
      <c r="AQ97" s="5">
        <f t="shared" si="200"/>
        <v>9.1748016130781596E-6</v>
      </c>
      <c r="AR97" s="5">
        <f t="shared" si="201"/>
        <v>2.3536059994770604E-4</v>
      </c>
      <c r="AS97" s="5">
        <f t="shared" si="202"/>
        <v>2.1453840457739864E-4</v>
      </c>
      <c r="AT97" s="5">
        <f t="shared" si="203"/>
        <v>9.7779167475019381E-5</v>
      </c>
      <c r="AU97" s="5">
        <f t="shared" si="204"/>
        <v>2.9709569904871961E-5</v>
      </c>
      <c r="AV97" s="5">
        <f t="shared" si="205"/>
        <v>6.770296015441952E-6</v>
      </c>
      <c r="AW97" s="5">
        <f t="shared" si="206"/>
        <v>2.1021319862784391E-8</v>
      </c>
      <c r="AX97" s="5">
        <f t="shared" si="207"/>
        <v>1.6341763442747438E-4</v>
      </c>
      <c r="AY97" s="5">
        <f t="shared" si="208"/>
        <v>1.0992112867620643E-4</v>
      </c>
      <c r="AZ97" s="5">
        <f t="shared" si="209"/>
        <v>3.6968637356005412E-5</v>
      </c>
      <c r="BA97" s="5">
        <f t="shared" si="210"/>
        <v>8.2888531951283908E-6</v>
      </c>
      <c r="BB97" s="5">
        <f t="shared" si="211"/>
        <v>1.3938521718172531E-6</v>
      </c>
      <c r="BC97" s="5">
        <f t="shared" si="212"/>
        <v>1.8751195912327469E-7</v>
      </c>
      <c r="BD97" s="5">
        <f t="shared" si="213"/>
        <v>2.6385466173626311E-5</v>
      </c>
      <c r="BE97" s="5">
        <f t="shared" si="214"/>
        <v>2.4051161571556323E-5</v>
      </c>
      <c r="BF97" s="5">
        <f t="shared" si="215"/>
        <v>1.0961685670714197E-5</v>
      </c>
      <c r="BG97" s="5">
        <f t="shared" si="216"/>
        <v>3.3306375490721796E-6</v>
      </c>
      <c r="BH97" s="5">
        <f t="shared" si="217"/>
        <v>7.5899456638269726E-7</v>
      </c>
      <c r="BI97" s="5">
        <f t="shared" si="218"/>
        <v>1.3836936461823927E-7</v>
      </c>
      <c r="BJ97" s="8">
        <f t="shared" si="219"/>
        <v>0.39260043017068419</v>
      </c>
      <c r="BK97" s="8">
        <f t="shared" si="220"/>
        <v>0.35163451424229014</v>
      </c>
      <c r="BL97" s="8">
        <f t="shared" si="221"/>
        <v>0.24541712513954519</v>
      </c>
      <c r="BM97" s="8">
        <f t="shared" si="222"/>
        <v>0.21250496311844247</v>
      </c>
      <c r="BN97" s="8">
        <f t="shared" si="223"/>
        <v>0.78744117986529027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1.3216783216783199</v>
      </c>
      <c r="F98">
        <f>VLOOKUP(B98,home!$B$2:$E$405,3,FALSE)</f>
        <v>0.4</v>
      </c>
      <c r="G98">
        <f>VLOOKUP(C98,away!$B$2:$E$405,4,FALSE)</f>
        <v>0.86</v>
      </c>
      <c r="H98">
        <f>VLOOKUP(A98,away!$A$2:$E$405,3,FALSE)</f>
        <v>1.28321678321678</v>
      </c>
      <c r="I98">
        <f>VLOOKUP(C98,away!$B$2:$E$405,3,FALSE)</f>
        <v>1.19</v>
      </c>
      <c r="J98">
        <f>VLOOKUP(B98,home!$B$2:$E$405,4,FALSE)</f>
        <v>1.0900000000000001</v>
      </c>
      <c r="K98" s="3">
        <f t="shared" si="168"/>
        <v>0.45465734265734203</v>
      </c>
      <c r="L98" s="3">
        <f t="shared" si="169"/>
        <v>1.6644604895104855</v>
      </c>
      <c r="M98" s="5">
        <f t="shared" si="170"/>
        <v>0.12013756327222189</v>
      </c>
      <c r="N98" s="5">
        <f t="shared" si="171"/>
        <v>5.4621425270676698E-2</v>
      </c>
      <c r="O98" s="5">
        <f t="shared" si="172"/>
        <v>0.19996422737267938</v>
      </c>
      <c r="P98" s="5">
        <f t="shared" si="173"/>
        <v>9.0915204243790931E-2</v>
      </c>
      <c r="Q98" s="5">
        <f t="shared" si="174"/>
        <v>1.2417016032861225E-2</v>
      </c>
      <c r="R98" s="5">
        <f t="shared" si="175"/>
        <v>0.16641627788865798</v>
      </c>
      <c r="S98" s="5">
        <f t="shared" si="176"/>
        <v>1.7200228924156524E-2</v>
      </c>
      <c r="T98" s="5">
        <f t="shared" si="177"/>
        <v>2.066763258431574E-2</v>
      </c>
      <c r="U98" s="5">
        <f t="shared" si="178"/>
        <v>7.5662382679783022E-2</v>
      </c>
      <c r="V98" s="5">
        <f t="shared" si="179"/>
        <v>1.4462701322337868E-3</v>
      </c>
      <c r="W98" s="5">
        <f t="shared" si="180"/>
        <v>1.8818291710780992E-3</v>
      </c>
      <c r="X98" s="5">
        <f t="shared" si="181"/>
        <v>3.1322303032677639E-3</v>
      </c>
      <c r="Y98" s="5">
        <f t="shared" si="182"/>
        <v>2.6067367919183197E-3</v>
      </c>
      <c r="Z98" s="5">
        <f t="shared" si="183"/>
        <v>9.2331106452356246E-2</v>
      </c>
      <c r="AA98" s="5">
        <f t="shared" si="184"/>
        <v>4.1979015504240456E-2</v>
      </c>
      <c r="AB98" s="5">
        <f t="shared" si="185"/>
        <v>9.5430338182646603E-3</v>
      </c>
      <c r="AC98" s="5">
        <f t="shared" si="186"/>
        <v>6.8404887739913363E-5</v>
      </c>
      <c r="AD98" s="5">
        <f t="shared" si="187"/>
        <v>2.1389686256435925E-4</v>
      </c>
      <c r="AE98" s="5">
        <f t="shared" si="188"/>
        <v>3.560228765686304E-4</v>
      </c>
      <c r="AF98" s="5">
        <f t="shared" si="189"/>
        <v>2.9629300570517694E-4</v>
      </c>
      <c r="AG98" s="5">
        <f t="shared" si="190"/>
        <v>1.6438933377152398E-4</v>
      </c>
      <c r="AH98" s="5">
        <f t="shared" si="191"/>
        <v>3.8420369660683414E-2</v>
      </c>
      <c r="AI98" s="5">
        <f t="shared" si="192"/>
        <v>1.7468103173839084E-2</v>
      </c>
      <c r="AJ98" s="5">
        <f t="shared" si="193"/>
        <v>3.9710006851409792E-3</v>
      </c>
      <c r="AK98" s="5">
        <f t="shared" si="194"/>
        <v>6.0181487306556092E-4</v>
      </c>
      <c r="AL98" s="5">
        <f t="shared" si="195"/>
        <v>2.0706410786960843E-6</v>
      </c>
      <c r="AM98" s="5">
        <f t="shared" si="196"/>
        <v>1.9449955827250868E-5</v>
      </c>
      <c r="AN98" s="5">
        <f t="shared" si="197"/>
        <v>3.2373682997183295E-5</v>
      </c>
      <c r="AO98" s="5">
        <f t="shared" si="198"/>
        <v>2.6942358124374499E-5</v>
      </c>
      <c r="AP98" s="5">
        <f t="shared" si="199"/>
        <v>1.49481635307544E-5</v>
      </c>
      <c r="AQ98" s="5">
        <f t="shared" si="200"/>
        <v>6.2201568969205644E-6</v>
      </c>
      <c r="AR98" s="5">
        <f t="shared" si="201"/>
        <v>1.2789837458518978E-2</v>
      </c>
      <c r="AS98" s="5">
        <f t="shared" si="202"/>
        <v>5.8149935119095712E-3</v>
      </c>
      <c r="AT98" s="5">
        <f t="shared" si="203"/>
        <v>1.3219147488472451E-3</v>
      </c>
      <c r="AU98" s="5">
        <f t="shared" si="204"/>
        <v>2.0033941564347876E-4</v>
      </c>
      <c r="AV98" s="5">
        <f t="shared" si="205"/>
        <v>2.2771446586497193E-5</v>
      </c>
      <c r="AW98" s="5">
        <f t="shared" si="206"/>
        <v>4.3527129201295621E-8</v>
      </c>
      <c r="AX98" s="5">
        <f t="shared" si="207"/>
        <v>1.4738442052034261E-6</v>
      </c>
      <c r="AY98" s="5">
        <f t="shared" si="208"/>
        <v>2.4531554472550869E-6</v>
      </c>
      <c r="AZ98" s="5">
        <f t="shared" si="209"/>
        <v>2.0415901582917581E-6</v>
      </c>
      <c r="BA98" s="5">
        <f t="shared" si="210"/>
        <v>1.1327153847500302E-6</v>
      </c>
      <c r="BB98" s="5">
        <f t="shared" si="211"/>
        <v>4.7134000094427332E-7</v>
      </c>
      <c r="BC98" s="5">
        <f t="shared" si="212"/>
        <v>1.5690536173951554E-7</v>
      </c>
      <c r="BD98" s="5">
        <f t="shared" si="213"/>
        <v>3.5480298528276725E-3</v>
      </c>
      <c r="BE98" s="5">
        <f t="shared" si="214"/>
        <v>1.6131378245555499E-3</v>
      </c>
      <c r="BF98" s="5">
        <f t="shared" si="215"/>
        <v>3.6671247832623587E-4</v>
      </c>
      <c r="BG98" s="5">
        <f t="shared" si="216"/>
        <v>5.5576173638364861E-5</v>
      </c>
      <c r="BH98" s="5">
        <f t="shared" si="217"/>
        <v>6.3170288553704964E-6</v>
      </c>
      <c r="BI98" s="5">
        <f t="shared" si="218"/>
        <v>5.7441671057450042E-7</v>
      </c>
      <c r="BJ98" s="8">
        <f t="shared" si="219"/>
        <v>9.6465136100662235E-2</v>
      </c>
      <c r="BK98" s="8">
        <f t="shared" si="220"/>
        <v>0.22977219525666895</v>
      </c>
      <c r="BL98" s="8">
        <f t="shared" si="221"/>
        <v>0.57976643001277395</v>
      </c>
      <c r="BM98" s="8">
        <f t="shared" si="222"/>
        <v>0.35386074411325541</v>
      </c>
      <c r="BN98" s="8">
        <f t="shared" si="223"/>
        <v>0.64447171408088821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1.3216783216783199</v>
      </c>
      <c r="F99">
        <f>VLOOKUP(B99,home!$B$2:$E$405,3,FALSE)</f>
        <v>0.45</v>
      </c>
      <c r="G99">
        <f>VLOOKUP(C99,away!$B$2:$E$405,4,FALSE)</f>
        <v>0.81</v>
      </c>
      <c r="H99">
        <f>VLOOKUP(A99,away!$A$2:$E$405,3,FALSE)</f>
        <v>1.28321678321678</v>
      </c>
      <c r="I99">
        <f>VLOOKUP(C99,away!$B$2:$E$405,3,FALSE)</f>
        <v>1.1299999999999999</v>
      </c>
      <c r="J99">
        <f>VLOOKUP(B99,home!$B$2:$E$405,4,FALSE)</f>
        <v>1.71</v>
      </c>
      <c r="K99" s="3">
        <f t="shared" si="168"/>
        <v>0.48175174825174766</v>
      </c>
      <c r="L99" s="3">
        <f t="shared" si="169"/>
        <v>2.4795597902097839</v>
      </c>
      <c r="M99" s="5">
        <f t="shared" si="170"/>
        <v>5.1750999218059431E-2</v>
      </c>
      <c r="N99" s="5">
        <f t="shared" si="171"/>
        <v>2.4931134347074956E-2</v>
      </c>
      <c r="O99" s="5">
        <f t="shared" si="172"/>
        <v>0.12831969676427812</v>
      </c>
      <c r="P99" s="5">
        <f t="shared" si="173"/>
        <v>6.1818238251325111E-2</v>
      </c>
      <c r="Q99" s="5">
        <f t="shared" si="174"/>
        <v>6.0053087788012761E-3</v>
      </c>
      <c r="R99" s="5">
        <f t="shared" si="175"/>
        <v>0.15908818019430832</v>
      </c>
      <c r="S99" s="5">
        <f t="shared" si="176"/>
        <v>1.8460970021058152E-2</v>
      </c>
      <c r="T99" s="5">
        <f t="shared" si="177"/>
        <v>1.4890522175709464E-2</v>
      </c>
      <c r="U99" s="5">
        <f t="shared" si="178"/>
        <v>7.6641008934797084E-2</v>
      </c>
      <c r="V99" s="5">
        <f t="shared" si="179"/>
        <v>2.4502471457467745E-3</v>
      </c>
      <c r="W99" s="5">
        <f t="shared" si="180"/>
        <v>9.6435600099302736E-4</v>
      </c>
      <c r="X99" s="5">
        <f t="shared" si="181"/>
        <v>2.3911783635098167E-3</v>
      </c>
      <c r="Y99" s="5">
        <f t="shared" si="182"/>
        <v>2.9645348606892889E-3</v>
      </c>
      <c r="Z99" s="5">
        <f t="shared" si="183"/>
        <v>0.13148955156915182</v>
      </c>
      <c r="AA99" s="5">
        <f t="shared" si="184"/>
        <v>6.3345321345277206E-2</v>
      </c>
      <c r="AB99" s="5">
        <f t="shared" si="185"/>
        <v>1.5258359650828019E-2</v>
      </c>
      <c r="AC99" s="5">
        <f t="shared" si="186"/>
        <v>1.8293120437173286E-4</v>
      </c>
      <c r="AD99" s="5">
        <f t="shared" si="187"/>
        <v>1.1614504735386377E-4</v>
      </c>
      <c r="AE99" s="5">
        <f t="shared" si="188"/>
        <v>2.8798858925065183E-4</v>
      </c>
      <c r="AF99" s="5">
        <f t="shared" si="189"/>
        <v>3.5704246297257907E-4</v>
      </c>
      <c r="AG99" s="5">
        <f t="shared" si="190"/>
        <v>2.9510271152809089E-4</v>
      </c>
      <c r="AH99" s="5">
        <f t="shared" si="191"/>
        <v>8.1509051225896162E-2</v>
      </c>
      <c r="AI99" s="5">
        <f t="shared" si="192"/>
        <v>3.9267127926416727E-2</v>
      </c>
      <c r="AJ99" s="5">
        <f t="shared" si="193"/>
        <v>9.4585037636881388E-3</v>
      </c>
      <c r="AK99" s="5">
        <f t="shared" si="194"/>
        <v>1.5188835746674987E-3</v>
      </c>
      <c r="AL99" s="5">
        <f t="shared" si="195"/>
        <v>8.7406890273201472E-6</v>
      </c>
      <c r="AM99" s="5">
        <f t="shared" si="196"/>
        <v>1.1190615922701184E-5</v>
      </c>
      <c r="AN99" s="5">
        <f t="shared" si="197"/>
        <v>2.7747801269611216E-5</v>
      </c>
      <c r="AO99" s="5">
        <f t="shared" si="198"/>
        <v>3.4401166147429986E-5</v>
      </c>
      <c r="AP99" s="5">
        <f t="shared" si="199"/>
        <v>2.8433249438497808E-5</v>
      </c>
      <c r="AQ99" s="5">
        <f t="shared" si="200"/>
        <v>1.7625485503176021E-5</v>
      </c>
      <c r="AR99" s="5">
        <f t="shared" si="201"/>
        <v>4.0421313191576339E-2</v>
      </c>
      <c r="AS99" s="5">
        <f t="shared" si="202"/>
        <v>1.947303829667333E-2</v>
      </c>
      <c r="AT99" s="5">
        <f t="shared" si="203"/>
        <v>4.6905851215978045E-3</v>
      </c>
      <c r="AU99" s="5">
        <f t="shared" si="204"/>
        <v>7.5323252755112621E-4</v>
      </c>
      <c r="AV99" s="5">
        <f t="shared" si="205"/>
        <v>9.0717771746959435E-5</v>
      </c>
      <c r="AW99" s="5">
        <f t="shared" si="206"/>
        <v>2.9002875142288642E-7</v>
      </c>
      <c r="AX99" s="5">
        <f t="shared" si="207"/>
        <v>8.985164641291889E-7</v>
      </c>
      <c r="AY99" s="5">
        <f t="shared" si="208"/>
        <v>2.2279252952962085E-6</v>
      </c>
      <c r="AZ99" s="5">
        <f t="shared" si="209"/>
        <v>2.7621369889038694E-6</v>
      </c>
      <c r="BA99" s="5">
        <f t="shared" si="210"/>
        <v>2.2829612709123874E-6</v>
      </c>
      <c r="BB99" s="5">
        <f t="shared" si="211"/>
        <v>1.4151847424901453E-6</v>
      </c>
      <c r="BC99" s="5">
        <f t="shared" si="212"/>
        <v>7.0180703663939066E-7</v>
      </c>
      <c r="BD99" s="5">
        <f t="shared" si="213"/>
        <v>1.6704510476218175E-2</v>
      </c>
      <c r="BE99" s="5">
        <f t="shared" si="214"/>
        <v>8.0474271256077388E-3</v>
      </c>
      <c r="BF99" s="5">
        <f t="shared" si="215"/>
        <v>1.9384310433450322E-3</v>
      </c>
      <c r="BG99" s="5">
        <f t="shared" si="216"/>
        <v>3.1128084799897615E-4</v>
      </c>
      <c r="BH99" s="5">
        <f t="shared" si="217"/>
        <v>3.7490023180198323E-5</v>
      </c>
      <c r="BI99" s="5">
        <f t="shared" si="218"/>
        <v>3.6121768418118197E-6</v>
      </c>
      <c r="BJ99" s="8">
        <f t="shared" si="219"/>
        <v>5.333300018796279E-2</v>
      </c>
      <c r="BK99" s="8">
        <f t="shared" si="220"/>
        <v>0.13467435445488382</v>
      </c>
      <c r="BL99" s="8">
        <f t="shared" si="221"/>
        <v>0.66687777198249476</v>
      </c>
      <c r="BM99" s="8">
        <f t="shared" si="222"/>
        <v>0.55445918274410222</v>
      </c>
      <c r="BN99" s="8">
        <f t="shared" si="223"/>
        <v>0.43191355755384719</v>
      </c>
    </row>
    <row r="100" spans="1:66" x14ac:dyDescent="0.25">
      <c r="A100" t="s">
        <v>69</v>
      </c>
      <c r="B100" t="s">
        <v>260</v>
      </c>
      <c r="C100" t="s">
        <v>77</v>
      </c>
      <c r="D100" s="11">
        <v>44289</v>
      </c>
      <c r="E100">
        <f>VLOOKUP(A100,home!$A$2:$E$405,3,FALSE)</f>
        <v>1.3216783216783199</v>
      </c>
      <c r="F100">
        <f>VLOOKUP(B100,home!$B$2:$E$405,3,FALSE)</f>
        <v>1.1100000000000001</v>
      </c>
      <c r="G100">
        <f>VLOOKUP(C100,away!$B$2:$E$405,4,FALSE)</f>
        <v>0.71</v>
      </c>
      <c r="H100">
        <f>VLOOKUP(A100,away!$A$2:$E$405,3,FALSE)</f>
        <v>1.28321678321678</v>
      </c>
      <c r="I100">
        <f>VLOOKUP(C100,away!$B$2:$E$405,3,FALSE)</f>
        <v>0.96</v>
      </c>
      <c r="J100">
        <f>VLOOKUP(B100,home!$B$2:$E$405,4,FALSE)</f>
        <v>0.94</v>
      </c>
      <c r="K100" s="3">
        <f t="shared" si="168"/>
        <v>1.0416146853146839</v>
      </c>
      <c r="L100" s="3">
        <f t="shared" si="169"/>
        <v>1.1579748251748223</v>
      </c>
      <c r="M100" s="5">
        <f t="shared" si="170"/>
        <v>0.11084865123310553</v>
      </c>
      <c r="N100" s="5">
        <f t="shared" si="171"/>
        <v>0.11546158297172834</v>
      </c>
      <c r="O100" s="5">
        <f t="shared" si="172"/>
        <v>0.12835994753252022</v>
      </c>
      <c r="P100" s="5">
        <f t="shared" si="173"/>
        <v>0.13370160635609538</v>
      </c>
      <c r="Q100" s="5">
        <f t="shared" si="174"/>
        <v>6.0133240206516045E-2</v>
      </c>
      <c r="R100" s="5">
        <f t="shared" si="175"/>
        <v>7.4318793901709743E-2</v>
      </c>
      <c r="S100" s="5">
        <f t="shared" si="176"/>
        <v>4.0316502148069193E-2</v>
      </c>
      <c r="T100" s="5">
        <f t="shared" si="177"/>
        <v>6.9632778315336014E-2</v>
      </c>
      <c r="U100" s="5">
        <f t="shared" si="178"/>
        <v>7.7411547122896232E-2</v>
      </c>
      <c r="V100" s="5">
        <f t="shared" si="179"/>
        <v>5.4031440766727145E-3</v>
      </c>
      <c r="W100" s="5">
        <f t="shared" si="180"/>
        <v>2.0878555358220838E-2</v>
      </c>
      <c r="X100" s="5">
        <f t="shared" si="181"/>
        <v>2.4176841490838628E-2</v>
      </c>
      <c r="Y100" s="5">
        <f t="shared" si="182"/>
        <v>1.3998086899316625E-2</v>
      </c>
      <c r="Z100" s="5">
        <f t="shared" si="183"/>
        <v>2.8686430791845338E-2</v>
      </c>
      <c r="AA100" s="5">
        <f t="shared" si="184"/>
        <v>2.9880207582049435E-2</v>
      </c>
      <c r="AB100" s="5">
        <f t="shared" si="185"/>
        <v>1.5561831508856929E-2</v>
      </c>
      <c r="AC100" s="5">
        <f t="shared" si="186"/>
        <v>4.0731722622936876E-4</v>
      </c>
      <c r="AD100" s="5">
        <f t="shared" si="187"/>
        <v>5.4368524673196004E-3</v>
      </c>
      <c r="AE100" s="5">
        <f t="shared" si="188"/>
        <v>6.2957382853457162E-3</v>
      </c>
      <c r="AF100" s="5">
        <f t="shared" si="189"/>
        <v>3.6451532201598209E-3</v>
      </c>
      <c r="AG100" s="5">
        <f t="shared" si="190"/>
        <v>1.4069985542833369E-3</v>
      </c>
      <c r="AH100" s="5">
        <f t="shared" si="191"/>
        <v>8.304541170269188E-3</v>
      </c>
      <c r="AI100" s="5">
        <f t="shared" si="192"/>
        <v>8.6501320377527762E-3</v>
      </c>
      <c r="AJ100" s="5">
        <f t="shared" si="193"/>
        <v>4.5050522802171618E-3</v>
      </c>
      <c r="AK100" s="5">
        <f t="shared" si="194"/>
        <v>1.5641762043948663E-3</v>
      </c>
      <c r="AL100" s="5">
        <f t="shared" si="195"/>
        <v>1.9651648202323362E-5</v>
      </c>
      <c r="AM100" s="5">
        <f t="shared" si="196"/>
        <v>1.1326210743698942E-3</v>
      </c>
      <c r="AN100" s="5">
        <f t="shared" si="197"/>
        <v>1.3115466905827978E-3</v>
      </c>
      <c r="AO100" s="5">
        <f t="shared" si="198"/>
        <v>7.59369024868116E-4</v>
      </c>
      <c r="AP100" s="5">
        <f t="shared" si="199"/>
        <v>2.9311007127161076E-4</v>
      </c>
      <c r="AQ100" s="5">
        <f t="shared" si="200"/>
        <v>8.4853520884430812E-5</v>
      </c>
      <c r="AR100" s="5">
        <f t="shared" si="201"/>
        <v>1.9232899219599137E-3</v>
      </c>
      <c r="AS100" s="5">
        <f t="shared" si="202"/>
        <v>2.0033270268311784E-3</v>
      </c>
      <c r="AT100" s="5">
        <f t="shared" si="203"/>
        <v>1.0433474253175796E-3</v>
      </c>
      <c r="AU100" s="5">
        <f t="shared" si="204"/>
        <v>3.6225533336535216E-4</v>
      </c>
      <c r="AV100" s="5">
        <f t="shared" si="205"/>
        <v>9.4332618766729279E-5</v>
      </c>
      <c r="AW100" s="5">
        <f t="shared" si="206"/>
        <v>6.5841951139060201E-7</v>
      </c>
      <c r="AX100" s="5">
        <f t="shared" si="207"/>
        <v>1.9662579066009604E-4</v>
      </c>
      <c r="AY100" s="5">
        <f t="shared" si="208"/>
        <v>2.2768771556448594E-4</v>
      </c>
      <c r="AZ100" s="5">
        <f t="shared" si="209"/>
        <v>1.3182832131262013E-4</v>
      </c>
      <c r="BA100" s="5">
        <f t="shared" si="210"/>
        <v>5.0884625775023884E-5</v>
      </c>
      <c r="BB100" s="5">
        <f t="shared" si="211"/>
        <v>1.4730778908979888E-5</v>
      </c>
      <c r="BC100" s="5">
        <f t="shared" si="212"/>
        <v>3.4115742263629862E-6</v>
      </c>
      <c r="BD100" s="5">
        <f t="shared" si="213"/>
        <v>3.7118688519033848E-4</v>
      </c>
      <c r="BE100" s="5">
        <f t="shared" si="214"/>
        <v>3.8663371061047205E-4</v>
      </c>
      <c r="BF100" s="5">
        <f t="shared" si="215"/>
        <v>2.0136167540478771E-4</v>
      </c>
      <c r="BG100" s="5">
        <f t="shared" si="216"/>
        <v>6.9913759387065172E-5</v>
      </c>
      <c r="BH100" s="5">
        <f t="shared" si="217"/>
        <v>1.8205799620781101E-5</v>
      </c>
      <c r="BI100" s="5">
        <f t="shared" si="218"/>
        <v>3.792685648580421E-6</v>
      </c>
      <c r="BJ100" s="8">
        <f t="shared" si="219"/>
        <v>0.32527249695748944</v>
      </c>
      <c r="BK100" s="8">
        <f t="shared" si="220"/>
        <v>0.29092456040393899</v>
      </c>
      <c r="BL100" s="8">
        <f t="shared" si="221"/>
        <v>0.35503387618276944</v>
      </c>
      <c r="BM100" s="8">
        <f t="shared" si="222"/>
        <v>0.3768665128383149</v>
      </c>
      <c r="BN100" s="8">
        <f t="shared" si="223"/>
        <v>0.6228238222016752</v>
      </c>
    </row>
    <row r="101" spans="1:66" x14ac:dyDescent="0.25">
      <c r="A101" t="s">
        <v>24</v>
      </c>
      <c r="B101" t="s">
        <v>291</v>
      </c>
      <c r="C101" t="s">
        <v>294</v>
      </c>
      <c r="D101" s="11">
        <v>44289</v>
      </c>
      <c r="E101">
        <f>VLOOKUP(A101,home!$A$2:$E$405,3,FALSE)</f>
        <v>1.6104868913857699</v>
      </c>
      <c r="F101">
        <f>VLOOKUP(B101,home!$B$2:$E$405,3,FALSE)</f>
        <v>0.35</v>
      </c>
      <c r="G101">
        <f>VLOOKUP(C101,away!$B$2:$E$405,4,FALSE)</f>
        <v>0.53</v>
      </c>
      <c r="H101">
        <f>VLOOKUP(A101,away!$A$2:$E$405,3,FALSE)</f>
        <v>1.3970037453183499</v>
      </c>
      <c r="I101">
        <f>VLOOKUP(C101,away!$B$2:$E$405,3,FALSE)</f>
        <v>1.29</v>
      </c>
      <c r="J101">
        <f>VLOOKUP(B101,home!$B$2:$E$405,4,FALSE)</f>
        <v>1.1200000000000001</v>
      </c>
      <c r="K101" s="3">
        <f t="shared" si="168"/>
        <v>0.29874531835206031</v>
      </c>
      <c r="L101" s="3">
        <f t="shared" si="169"/>
        <v>2.0183910112359524</v>
      </c>
      <c r="M101" s="5">
        <f t="shared" si="170"/>
        <v>9.8555412100239714E-2</v>
      </c>
      <c r="N101" s="5">
        <f t="shared" si="171"/>
        <v>2.9442967963204617E-2</v>
      </c>
      <c r="O101" s="5">
        <f t="shared" si="172"/>
        <v>0.19892335789177887</v>
      </c>
      <c r="P101" s="5">
        <f t="shared" si="173"/>
        <v>5.9427421881040318E-2</v>
      </c>
      <c r="Q101" s="5">
        <f t="shared" si="174"/>
        <v>4.3979744186985383E-3</v>
      </c>
      <c r="R101" s="5">
        <f t="shared" si="175"/>
        <v>0.20075255874681944</v>
      </c>
      <c r="S101" s="5">
        <f t="shared" si="176"/>
        <v>8.9584589931884593E-3</v>
      </c>
      <c r="T101" s="5">
        <f t="shared" si="177"/>
        <v>8.8768320343467922E-3</v>
      </c>
      <c r="U101" s="5">
        <f t="shared" si="178"/>
        <v>5.9973887072809269E-2</v>
      </c>
      <c r="V101" s="5">
        <f t="shared" si="179"/>
        <v>6.002016876114029E-4</v>
      </c>
      <c r="W101" s="5">
        <f t="shared" si="180"/>
        <v>4.3795808927277083E-4</v>
      </c>
      <c r="X101" s="5">
        <f t="shared" si="181"/>
        <v>8.8397067068623342E-4</v>
      </c>
      <c r="Y101" s="5">
        <f t="shared" si="182"/>
        <v>8.9209922795465497E-4</v>
      </c>
      <c r="Z101" s="5">
        <f t="shared" si="183"/>
        <v>0.13506572001906597</v>
      </c>
      <c r="AA101" s="5">
        <f t="shared" si="184"/>
        <v>4.035025152554611E-2</v>
      </c>
      <c r="AB101" s="5">
        <f t="shared" si="185"/>
        <v>6.0272243687924908E-3</v>
      </c>
      <c r="AC101" s="5">
        <f t="shared" si="186"/>
        <v>2.2619533356471826E-5</v>
      </c>
      <c r="AD101" s="5">
        <f t="shared" si="187"/>
        <v>3.2709482201163488E-5</v>
      </c>
      <c r="AE101" s="5">
        <f t="shared" si="188"/>
        <v>6.6020524857010753E-5</v>
      </c>
      <c r="AF101" s="5">
        <f t="shared" si="189"/>
        <v>6.6627616964235137E-5</v>
      </c>
      <c r="AG101" s="5">
        <f t="shared" si="190"/>
        <v>4.4826861060228097E-5</v>
      </c>
      <c r="AH101" s="5">
        <f t="shared" si="191"/>
        <v>6.8153858803148629E-2</v>
      </c>
      <c r="AI101" s="5">
        <f t="shared" si="192"/>
        <v>2.0360646245068011E-2</v>
      </c>
      <c r="AJ101" s="5">
        <f t="shared" si="193"/>
        <v>3.0413238721682619E-3</v>
      </c>
      <c r="AK101" s="5">
        <f t="shared" si="194"/>
        <v>3.0286042280087613E-4</v>
      </c>
      <c r="AL101" s="5">
        <f t="shared" si="195"/>
        <v>5.4556945088317367E-7</v>
      </c>
      <c r="AM101" s="5">
        <f t="shared" si="196"/>
        <v>1.9543609346635282E-6</v>
      </c>
      <c r="AN101" s="5">
        <f t="shared" si="197"/>
        <v>3.9446645432355594E-6</v>
      </c>
      <c r="AO101" s="5">
        <f t="shared" si="198"/>
        <v>3.9809377282039138E-6</v>
      </c>
      <c r="AP101" s="5">
        <f t="shared" si="199"/>
        <v>2.6783629756322848E-6</v>
      </c>
      <c r="AQ101" s="5">
        <f t="shared" si="200"/>
        <v>1.3514959387108453E-6</v>
      </c>
      <c r="AR101" s="5">
        <f t="shared" si="201"/>
        <v>2.7512227197863923E-2</v>
      </c>
      <c r="AS101" s="5">
        <f t="shared" si="202"/>
        <v>8.2191490728000718E-3</v>
      </c>
      <c r="AT101" s="5">
        <f t="shared" si="203"/>
        <v>1.2277161531683493E-3</v>
      </c>
      <c r="AU101" s="5">
        <f t="shared" si="204"/>
        <v>1.2225815100808183E-4</v>
      </c>
      <c r="AV101" s="5">
        <f t="shared" si="205"/>
        <v>9.1310125610109145E-6</v>
      </c>
      <c r="AW101" s="5">
        <f t="shared" si="206"/>
        <v>9.1380589389950819E-9</v>
      </c>
      <c r="AX101" s="5">
        <f t="shared" si="207"/>
        <v>9.7309363266814275E-8</v>
      </c>
      <c r="AY101" s="5">
        <f t="shared" si="208"/>
        <v>1.9640834412683193E-7</v>
      </c>
      <c r="AZ101" s="5">
        <f t="shared" si="209"/>
        <v>1.9821441815866763E-7</v>
      </c>
      <c r="BA101" s="5">
        <f t="shared" si="210"/>
        <v>1.3335806663627304E-7</v>
      </c>
      <c r="BB101" s="5">
        <f t="shared" si="211"/>
        <v>6.7292180743614654E-8</v>
      </c>
      <c r="BC101" s="5">
        <f t="shared" si="212"/>
        <v>2.7164386547875404E-8</v>
      </c>
      <c r="BD101" s="5">
        <f t="shared" si="213"/>
        <v>9.2550720125416323E-3</v>
      </c>
      <c r="BE101" s="5">
        <f t="shared" si="214"/>
        <v>2.7649094347579942E-3</v>
      </c>
      <c r="BF101" s="5">
        <f t="shared" si="215"/>
        <v>4.1300187465069603E-4</v>
      </c>
      <c r="BG101" s="5">
        <f t="shared" si="216"/>
        <v>4.1127458840839978E-5</v>
      </c>
      <c r="BH101" s="5">
        <f t="shared" si="217"/>
        <v>3.0716589461044986E-6</v>
      </c>
      <c r="BI101" s="5">
        <f t="shared" si="218"/>
        <v>1.8352874594458857E-7</v>
      </c>
      <c r="BJ101" s="8">
        <f t="shared" si="219"/>
        <v>4.5156616458126179E-2</v>
      </c>
      <c r="BK101" s="8">
        <f t="shared" si="220"/>
        <v>0.16756485617323139</v>
      </c>
      <c r="BL101" s="8">
        <f t="shared" si="221"/>
        <v>0.6474538165048167</v>
      </c>
      <c r="BM101" s="8">
        <f t="shared" si="222"/>
        <v>0.40374112888317337</v>
      </c>
      <c r="BN101" s="8">
        <f t="shared" si="223"/>
        <v>0.59149969300178151</v>
      </c>
    </row>
    <row r="102" spans="1:66" x14ac:dyDescent="0.25">
      <c r="A102" t="s">
        <v>40</v>
      </c>
      <c r="B102" t="s">
        <v>339</v>
      </c>
      <c r="C102" t="s">
        <v>233</v>
      </c>
      <c r="D102" s="11">
        <v>44289</v>
      </c>
      <c r="E102">
        <f>VLOOKUP(A102,home!$A$2:$E$405,3,FALSE)</f>
        <v>1.45333333333333</v>
      </c>
      <c r="F102">
        <f>VLOOKUP(B102,home!$B$2:$E$405,3,FALSE)</f>
        <v>1.51</v>
      </c>
      <c r="G102">
        <f>VLOOKUP(C102,away!$B$2:$E$405,4,FALSE)</f>
        <v>0.96</v>
      </c>
      <c r="H102">
        <f>VLOOKUP(A102,away!$A$2:$E$405,3,FALSE)</f>
        <v>1.16333333333333</v>
      </c>
      <c r="I102">
        <f>VLOOKUP(C102,away!$B$2:$E$405,3,FALSE)</f>
        <v>0.6</v>
      </c>
      <c r="J102">
        <f>VLOOKUP(B102,home!$B$2:$E$405,4,FALSE)</f>
        <v>0.69</v>
      </c>
      <c r="K102" s="3">
        <f t="shared" si="168"/>
        <v>2.1067519999999953</v>
      </c>
      <c r="L102" s="3">
        <f t="shared" si="169"/>
        <v>0.48161999999999855</v>
      </c>
      <c r="M102" s="5">
        <f t="shared" si="170"/>
        <v>7.5142272180514988E-2</v>
      </c>
      <c r="N102" s="5">
        <f t="shared" si="171"/>
        <v>0.15830613220084397</v>
      </c>
      <c r="O102" s="5">
        <f t="shared" si="172"/>
        <v>3.6190021127579519E-2</v>
      </c>
      <c r="P102" s="5">
        <f t="shared" si="173"/>
        <v>7.6243399390570246E-2</v>
      </c>
      <c r="Q102" s="5">
        <f t="shared" si="174"/>
        <v>0.16675588031319585</v>
      </c>
      <c r="R102" s="5">
        <f t="shared" si="175"/>
        <v>8.7149189877323962E-3</v>
      </c>
      <c r="S102" s="5">
        <f t="shared" si="176"/>
        <v>1.9340165601677731E-2</v>
      </c>
      <c r="T102" s="5">
        <f t="shared" si="177"/>
        <v>8.0312967076441158E-2</v>
      </c>
      <c r="U102" s="5">
        <f t="shared" si="178"/>
        <v>1.8360173007243161E-2</v>
      </c>
      <c r="V102" s="5">
        <f t="shared" si="179"/>
        <v>2.1803971578165963E-3</v>
      </c>
      <c r="W102" s="5">
        <f t="shared" si="180"/>
        <v>0.11710442812052838</v>
      </c>
      <c r="X102" s="5">
        <f t="shared" si="181"/>
        <v>5.6399834671408709E-2</v>
      </c>
      <c r="Y102" s="5">
        <f t="shared" si="182"/>
        <v>1.3581644187221888E-2</v>
      </c>
      <c r="Z102" s="5">
        <f t="shared" si="183"/>
        <v>1.3990930942905553E-3</v>
      </c>
      <c r="AA102" s="5">
        <f t="shared" si="184"/>
        <v>2.9475421745828096E-3</v>
      </c>
      <c r="AB102" s="5">
        <f t="shared" si="185"/>
        <v>3.1048701856933349E-3</v>
      </c>
      <c r="AC102" s="5">
        <f t="shared" si="186"/>
        <v>1.3827177974312587E-4</v>
      </c>
      <c r="AD102" s="5">
        <f t="shared" si="187"/>
        <v>6.1677497037944728E-2</v>
      </c>
      <c r="AE102" s="5">
        <f t="shared" si="188"/>
        <v>2.9705116123414851E-2</v>
      </c>
      <c r="AF102" s="5">
        <f t="shared" si="189"/>
        <v>7.1532890136795074E-3</v>
      </c>
      <c r="AG102" s="5">
        <f t="shared" si="190"/>
        <v>1.1483890182561051E-3</v>
      </c>
      <c r="AH102" s="5">
        <f t="shared" si="191"/>
        <v>1.6845780401805374E-4</v>
      </c>
      <c r="AI102" s="5">
        <f t="shared" si="192"/>
        <v>3.5489881553064196E-4</v>
      </c>
      <c r="AJ102" s="5">
        <f t="shared" si="193"/>
        <v>3.7384189470840478E-4</v>
      </c>
      <c r="AK102" s="5">
        <f t="shared" si="194"/>
        <v>2.6253071978690637E-4</v>
      </c>
      <c r="AL102" s="5">
        <f t="shared" si="195"/>
        <v>5.6119200133177874E-6</v>
      </c>
      <c r="AM102" s="5">
        <f t="shared" si="196"/>
        <v>2.5987838047936775E-2</v>
      </c>
      <c r="AN102" s="5">
        <f t="shared" si="197"/>
        <v>1.2516262560647272E-2</v>
      </c>
      <c r="AO102" s="5">
        <f t="shared" si="198"/>
        <v>3.0140411872294601E-3</v>
      </c>
      <c r="AP102" s="5">
        <f t="shared" si="199"/>
        <v>4.8387417219781625E-4</v>
      </c>
      <c r="AQ102" s="5">
        <f t="shared" si="200"/>
        <v>5.8260869703477876E-5</v>
      </c>
      <c r="AR102" s="5">
        <f t="shared" si="201"/>
        <v>1.6226529514234963E-5</v>
      </c>
      <c r="AS102" s="5">
        <f t="shared" si="202"/>
        <v>3.4185273507173465E-5</v>
      </c>
      <c r="AT102" s="5">
        <f t="shared" si="203"/>
        <v>3.6009946665892283E-5</v>
      </c>
      <c r="AU102" s="5">
        <f t="shared" si="204"/>
        <v>2.52880090527539E-5</v>
      </c>
      <c r="AV102" s="5">
        <f t="shared" si="205"/>
        <v>1.331889091197682E-5</v>
      </c>
      <c r="AW102" s="5">
        <f t="shared" si="206"/>
        <v>1.5817101439233147E-7</v>
      </c>
      <c r="AX102" s="5">
        <f t="shared" si="207"/>
        <v>9.1249882971944571E-3</v>
      </c>
      <c r="AY102" s="5">
        <f t="shared" si="208"/>
        <v>4.394776863694781E-3</v>
      </c>
      <c r="AZ102" s="5">
        <f t="shared" si="209"/>
        <v>1.0583062165463368E-3</v>
      </c>
      <c r="BA102" s="5">
        <f t="shared" si="210"/>
        <v>1.6990048000434848E-4</v>
      </c>
      <c r="BB102" s="5">
        <f t="shared" si="211"/>
        <v>2.0456867294923513E-5</v>
      </c>
      <c r="BC102" s="5">
        <f t="shared" si="212"/>
        <v>1.9704872853162071E-6</v>
      </c>
      <c r="BD102" s="5">
        <f t="shared" si="213"/>
        <v>1.3025035241076368E-6</v>
      </c>
      <c r="BE102" s="5">
        <f t="shared" si="214"/>
        <v>2.7440519044208061E-6</v>
      </c>
      <c r="BF102" s="5">
        <f t="shared" si="215"/>
        <v>2.8905184188711651E-6</v>
      </c>
      <c r="BG102" s="5">
        <f t="shared" si="216"/>
        <v>2.0298684866645499E-6</v>
      </c>
      <c r="BH102" s="5">
        <f t="shared" si="217"/>
        <v>1.0691073735043762E-6</v>
      </c>
      <c r="BI102" s="5">
        <f t="shared" si="218"/>
        <v>4.5046881946901748E-7</v>
      </c>
      <c r="BJ102" s="8">
        <f t="shared" si="219"/>
        <v>0.74897585381267029</v>
      </c>
      <c r="BK102" s="8">
        <f t="shared" si="220"/>
        <v>0.17744489489403076</v>
      </c>
      <c r="BL102" s="8">
        <f t="shared" si="221"/>
        <v>7.0612769885054272E-2</v>
      </c>
      <c r="BM102" s="8">
        <f t="shared" si="222"/>
        <v>0.47268536879292833</v>
      </c>
      <c r="BN102" s="8">
        <f t="shared" si="223"/>
        <v>0.52135262420043693</v>
      </c>
    </row>
    <row r="103" spans="1:66" x14ac:dyDescent="0.25">
      <c r="A103" t="s">
        <v>40</v>
      </c>
      <c r="B103" t="s">
        <v>334</v>
      </c>
      <c r="C103" t="s">
        <v>239</v>
      </c>
      <c r="D103" s="11">
        <v>44289</v>
      </c>
      <c r="E103">
        <f>VLOOKUP(A103,home!$A$2:$E$405,3,FALSE)</f>
        <v>1.45333333333333</v>
      </c>
      <c r="F103">
        <f>VLOOKUP(B103,home!$B$2:$E$405,3,FALSE)</f>
        <v>0.87</v>
      </c>
      <c r="G103">
        <f>VLOOKUP(C103,away!$B$2:$E$405,4,FALSE)</f>
        <v>0.46</v>
      </c>
      <c r="H103">
        <f>VLOOKUP(A103,away!$A$2:$E$405,3,FALSE)</f>
        <v>1.16333333333333</v>
      </c>
      <c r="I103">
        <f>VLOOKUP(C103,away!$B$2:$E$405,3,FALSE)</f>
        <v>0.78</v>
      </c>
      <c r="J103">
        <f>VLOOKUP(B103,home!$B$2:$E$405,4,FALSE)</f>
        <v>1.32</v>
      </c>
      <c r="K103" s="3">
        <f t="shared" si="168"/>
        <v>0.5816239999999987</v>
      </c>
      <c r="L103" s="3">
        <f t="shared" si="169"/>
        <v>1.1977679999999966</v>
      </c>
      <c r="M103" s="5">
        <f t="shared" si="170"/>
        <v>0.16874071043817968</v>
      </c>
      <c r="N103" s="5">
        <f t="shared" si="171"/>
        <v>9.8143646967895598E-2</v>
      </c>
      <c r="O103" s="5">
        <f t="shared" si="172"/>
        <v>0.20211222326011699</v>
      </c>
      <c r="P103" s="5">
        <f t="shared" si="173"/>
        <v>0.11755331974144204</v>
      </c>
      <c r="Q103" s="5">
        <f t="shared" si="174"/>
        <v>2.8541350262027587E-2</v>
      </c>
      <c r="R103" s="5">
        <f t="shared" si="175"/>
        <v>0.12104177671491162</v>
      </c>
      <c r="S103" s="5">
        <f t="shared" si="176"/>
        <v>2.0473398130109805E-2</v>
      </c>
      <c r="T103" s="5">
        <f t="shared" si="177"/>
        <v>3.418591602064816E-2</v>
      </c>
      <c r="U103" s="5">
        <f t="shared" si="178"/>
        <v>7.0400802340033611E-2</v>
      </c>
      <c r="V103" s="5">
        <f t="shared" si="179"/>
        <v>1.5847561559145108E-3</v>
      </c>
      <c r="W103" s="5">
        <f t="shared" si="180"/>
        <v>5.5334447682671654E-3</v>
      </c>
      <c r="X103" s="5">
        <f t="shared" si="181"/>
        <v>6.6277830731978071E-3</v>
      </c>
      <c r="Y103" s="5">
        <f t="shared" si="182"/>
        <v>3.9692732380089855E-3</v>
      </c>
      <c r="Z103" s="5">
        <f t="shared" si="183"/>
        <v>4.8326655604088609E-2</v>
      </c>
      <c r="AA103" s="5">
        <f t="shared" si="184"/>
        <v>2.8107942739072373E-2</v>
      </c>
      <c r="AB103" s="5">
        <f t="shared" si="185"/>
        <v>8.1741270438350951E-3</v>
      </c>
      <c r="AC103" s="5">
        <f t="shared" si="186"/>
        <v>6.9001334438158671E-5</v>
      </c>
      <c r="AD103" s="5">
        <f t="shared" si="187"/>
        <v>8.0459606997465365E-4</v>
      </c>
      <c r="AE103" s="5">
        <f t="shared" si="188"/>
        <v>9.6371942554139816E-4</v>
      </c>
      <c r="AF103" s="5">
        <f t="shared" si="189"/>
        <v>5.771561444459333E-4</v>
      </c>
      <c r="AG103" s="5">
        <f t="shared" si="190"/>
        <v>2.3043305360690485E-4</v>
      </c>
      <c r="AH103" s="5">
        <f t="shared" si="191"/>
        <v>1.4471030407399473E-2</v>
      </c>
      <c r="AI103" s="5">
        <f t="shared" si="192"/>
        <v>8.4166985896732931E-3</v>
      </c>
      <c r="AJ103" s="5">
        <f t="shared" si="193"/>
        <v>2.447676950260064E-3</v>
      </c>
      <c r="AK103" s="5">
        <f t="shared" si="194"/>
        <v>4.7454255283935204E-4</v>
      </c>
      <c r="AL103" s="5">
        <f t="shared" si="195"/>
        <v>1.9227928835268775E-6</v>
      </c>
      <c r="AM103" s="5">
        <f t="shared" si="196"/>
        <v>9.3594476920587426E-5</v>
      </c>
      <c r="AN103" s="5">
        <f t="shared" si="197"/>
        <v>1.1210446943221784E-4</v>
      </c>
      <c r="AO103" s="5">
        <f t="shared" si="198"/>
        <v>6.7137573071444185E-5</v>
      </c>
      <c r="AP103" s="5">
        <f t="shared" si="199"/>
        <v>2.6805078874212441E-5</v>
      </c>
      <c r="AQ103" s="5">
        <f t="shared" si="200"/>
        <v>8.0265664282519052E-6</v>
      </c>
      <c r="AR103" s="5">
        <f t="shared" si="201"/>
        <v>3.4665874298019958E-3</v>
      </c>
      <c r="AS103" s="5">
        <f t="shared" si="202"/>
        <v>2.0162504472711518E-3</v>
      </c>
      <c r="AT103" s="5">
        <f t="shared" si="203"/>
        <v>5.8634982507181676E-4</v>
      </c>
      <c r="AU103" s="5">
        <f t="shared" si="204"/>
        <v>1.1367837688585653E-4</v>
      </c>
      <c r="AV103" s="5">
        <f t="shared" si="205"/>
        <v>1.6529518069464817E-5</v>
      </c>
      <c r="AW103" s="5">
        <f t="shared" si="206"/>
        <v>3.7208745702019544E-8</v>
      </c>
      <c r="AX103" s="5">
        <f t="shared" si="207"/>
        <v>9.0727990074099301E-6</v>
      </c>
      <c r="AY103" s="5">
        <f t="shared" si="208"/>
        <v>1.0867108321507345E-5</v>
      </c>
      <c r="AZ103" s="5">
        <f t="shared" si="209"/>
        <v>6.5081373000175901E-6</v>
      </c>
      <c r="BA103" s="5">
        <f t="shared" si="210"/>
        <v>2.5984128658558149E-6</v>
      </c>
      <c r="BB103" s="5">
        <f t="shared" si="211"/>
        <v>7.7807394537759537E-7</v>
      </c>
      <c r="BC103" s="5">
        <f t="shared" si="212"/>
        <v>1.8639041468140556E-7</v>
      </c>
      <c r="BD103" s="5">
        <f t="shared" si="213"/>
        <v>6.9202791543651122E-4</v>
      </c>
      <c r="BE103" s="5">
        <f t="shared" si="214"/>
        <v>4.0250004428784452E-4</v>
      </c>
      <c r="BF103" s="5">
        <f t="shared" si="215"/>
        <v>1.1705184287943637E-4</v>
      </c>
      <c r="BG103" s="5">
        <f t="shared" si="216"/>
        <v>2.2693387020969713E-5</v>
      </c>
      <c r="BH103" s="5">
        <f t="shared" si="217"/>
        <v>3.2997546331711149E-6</v>
      </c>
      <c r="BI103" s="5">
        <f t="shared" si="218"/>
        <v>3.8384329775270262E-7</v>
      </c>
      <c r="BJ103" s="8">
        <f t="shared" si="219"/>
        <v>0.17991499811019579</v>
      </c>
      <c r="BK103" s="8">
        <f t="shared" si="220"/>
        <v>0.30843397570128922</v>
      </c>
      <c r="BL103" s="8">
        <f t="shared" si="221"/>
        <v>0.46308417298279775</v>
      </c>
      <c r="BM103" s="8">
        <f t="shared" si="222"/>
        <v>0.26361594511422204</v>
      </c>
      <c r="BN103" s="8">
        <f t="shared" si="223"/>
        <v>0.73613302738457365</v>
      </c>
    </row>
    <row r="104" spans="1:66" s="15" customFormat="1" x14ac:dyDescent="0.25">
      <c r="A104" s="15" t="s">
        <v>40</v>
      </c>
      <c r="B104" s="15" t="s">
        <v>332</v>
      </c>
      <c r="C104" s="15" t="s">
        <v>238</v>
      </c>
      <c r="D104" s="16">
        <v>44289</v>
      </c>
      <c r="E104" s="15">
        <f>VLOOKUP(A104,home!$A$2:$E$405,3,FALSE)</f>
        <v>1.45333333333333</v>
      </c>
      <c r="F104" s="15">
        <f>VLOOKUP(B104,home!$B$2:$E$405,3,FALSE)</f>
        <v>1.06</v>
      </c>
      <c r="G104" s="15">
        <f>VLOOKUP(C104,away!$B$2:$E$405,4,FALSE)</f>
        <v>0.87</v>
      </c>
      <c r="H104" s="15">
        <f>VLOOKUP(A104,away!$A$2:$E$405,3,FALSE)</f>
        <v>1.16333333333333</v>
      </c>
      <c r="I104" s="15">
        <f>VLOOKUP(C104,away!$B$2:$E$405,3,FALSE)</f>
        <v>0.5</v>
      </c>
      <c r="J104" s="15">
        <f>VLOOKUP(B104,home!$B$2:$E$405,4,FALSE)</f>
        <v>1.0900000000000001</v>
      </c>
      <c r="K104" s="17">
        <f t="shared" si="168"/>
        <v>1.340263999999997</v>
      </c>
      <c r="L104" s="17">
        <f t="shared" si="169"/>
        <v>0.6340166666666649</v>
      </c>
      <c r="M104" s="18">
        <f t="shared" si="170"/>
        <v>0.13886116378919652</v>
      </c>
      <c r="N104" s="18">
        <f t="shared" si="171"/>
        <v>0.18611061882476332</v>
      </c>
      <c r="O104" s="18">
        <f t="shared" si="172"/>
        <v>8.804029219508018E-2</v>
      </c>
      <c r="P104" s="18">
        <f t="shared" si="173"/>
        <v>0.1179972341785467</v>
      </c>
      <c r="Q104" s="18">
        <f t="shared" si="174"/>
        <v>0.124718681214276</v>
      </c>
      <c r="R104" s="18">
        <f t="shared" si="175"/>
        <v>2.7909506294941964E-2</v>
      </c>
      <c r="S104" s="18">
        <f t="shared" si="176"/>
        <v>2.5067028991136157E-2</v>
      </c>
      <c r="T104" s="18">
        <f t="shared" si="177"/>
        <v>7.9073722534537663E-2</v>
      </c>
      <c r="U104" s="18">
        <f t="shared" si="178"/>
        <v>3.7406106544884014E-2</v>
      </c>
      <c r="V104" s="18">
        <f t="shared" si="179"/>
        <v>2.366744523262557E-3</v>
      </c>
      <c r="W104" s="18">
        <f t="shared" si="180"/>
        <v>5.5718652852990012E-2</v>
      </c>
      <c r="X104" s="18">
        <f t="shared" si="181"/>
        <v>3.5326554553009787E-2</v>
      </c>
      <c r="Y104" s="18">
        <f t="shared" si="182"/>
        <v>1.1198812181258679E-2</v>
      </c>
      <c r="Z104" s="18">
        <f t="shared" si="183"/>
        <v>5.8983640498104688E-3</v>
      </c>
      <c r="AA104" s="18">
        <f t="shared" si="184"/>
        <v>7.9053649948551616E-3</v>
      </c>
      <c r="AB104" s="18">
        <f t="shared" si="185"/>
        <v>5.2976380547322668E-3</v>
      </c>
      <c r="AC104" s="18">
        <f t="shared" si="186"/>
        <v>1.2569628007014273E-4</v>
      </c>
      <c r="AD104" s="18">
        <f t="shared" si="187"/>
        <v>1.8669426136839928E-2</v>
      </c>
      <c r="AE104" s="18">
        <f t="shared" si="188"/>
        <v>1.1836727327858761E-2</v>
      </c>
      <c r="AF104" s="18">
        <f t="shared" si="189"/>
        <v>3.7523412023256156E-3</v>
      </c>
      <c r="AG104" s="18">
        <f t="shared" si="190"/>
        <v>7.930156204314909E-4</v>
      </c>
      <c r="AH104" s="18">
        <f t="shared" si="191"/>
        <v>9.3491527841183073E-4</v>
      </c>
      <c r="AI104" s="18">
        <f t="shared" si="192"/>
        <v>1.2530332907053513E-3</v>
      </c>
      <c r="AJ104" s="18">
        <f t="shared" si="193"/>
        <v>8.3969770516695644E-4</v>
      </c>
      <c r="AK104" s="18">
        <f t="shared" si="194"/>
        <v>3.7513886837262778E-4</v>
      </c>
      <c r="AL104" s="18">
        <f t="shared" si="195"/>
        <v>4.272415120277924E-6</v>
      </c>
      <c r="AM104" s="18">
        <f t="shared" si="196"/>
        <v>5.0043919503731096E-3</v>
      </c>
      <c r="AN104" s="18">
        <f t="shared" si="197"/>
        <v>3.172867903069049E-3</v>
      </c>
      <c r="AO104" s="18">
        <f t="shared" si="198"/>
        <v>1.0058255658387447E-3</v>
      </c>
      <c r="AP104" s="18">
        <f t="shared" si="199"/>
        <v>2.1257005750039768E-4</v>
      </c>
      <c r="AQ104" s="18">
        <f t="shared" si="200"/>
        <v>3.3693239822385845E-5</v>
      </c>
      <c r="AR104" s="18">
        <f t="shared" si="201"/>
        <v>1.1855037368688125E-4</v>
      </c>
      <c r="AS104" s="18">
        <f t="shared" si="202"/>
        <v>1.5888879803907388E-4</v>
      </c>
      <c r="AT104" s="18">
        <f t="shared" si="203"/>
        <v>1.0647646800752041E-4</v>
      </c>
      <c r="AU104" s="18">
        <f t="shared" si="204"/>
        <v>4.7568858972543677E-5</v>
      </c>
      <c r="AV104" s="18">
        <f t="shared" si="205"/>
        <v>1.5938707300494296E-5</v>
      </c>
      <c r="AW104" s="18">
        <f t="shared" si="206"/>
        <v>1.0084676459461428E-7</v>
      </c>
      <c r="AX104" s="18">
        <f t="shared" si="207"/>
        <v>1.1178677288291429E-3</v>
      </c>
      <c r="AY104" s="18">
        <f t="shared" si="208"/>
        <v>7.0874677120648843E-4</v>
      </c>
      <c r="AZ104" s="18">
        <f t="shared" si="209"/>
        <v>2.2467863269554959E-4</v>
      </c>
      <c r="BA104" s="18">
        <f t="shared" si="210"/>
        <v>4.7483332590952106E-5</v>
      </c>
      <c r="BB104" s="18">
        <f t="shared" si="211"/>
        <v>7.5263060628850152E-6</v>
      </c>
      <c r="BC104" s="18">
        <f t="shared" si="212"/>
        <v>9.5436069646069409E-7</v>
      </c>
      <c r="BD104" s="18">
        <f t="shared" si="213"/>
        <v>1.2527152126173983E-5</v>
      </c>
      <c r="BE104" s="18">
        <f t="shared" si="214"/>
        <v>1.6789691017234412E-5</v>
      </c>
      <c r="BF104" s="18">
        <f t="shared" si="215"/>
        <v>1.1251309220761306E-5</v>
      </c>
      <c r="BG104" s="18">
        <f t="shared" si="216"/>
        <v>5.0265749004847988E-6</v>
      </c>
      <c r="BH104" s="18">
        <f t="shared" si="217"/>
        <v>1.6842343456058374E-6</v>
      </c>
      <c r="BI104" s="18">
        <f t="shared" si="218"/>
        <v>4.5146373219581097E-7</v>
      </c>
      <c r="BJ104" s="19">
        <f t="shared" si="219"/>
        <v>0.53873515829697638</v>
      </c>
      <c r="BK104" s="19">
        <f t="shared" si="220"/>
        <v>0.28513088694853889</v>
      </c>
      <c r="BL104" s="19">
        <f t="shared" si="221"/>
        <v>0.17045684685849929</v>
      </c>
      <c r="BM104" s="19">
        <f t="shared" si="222"/>
        <v>0.31587511373257848</v>
      </c>
      <c r="BN104" s="19">
        <f t="shared" si="223"/>
        <v>0.68363749649680472</v>
      </c>
    </row>
    <row r="105" spans="1:66" x14ac:dyDescent="0.25">
      <c r="A105" t="s">
        <v>10</v>
      </c>
      <c r="B105" t="s">
        <v>49</v>
      </c>
      <c r="C105" t="s">
        <v>246</v>
      </c>
      <c r="D105" s="11">
        <v>44319</v>
      </c>
      <c r="E105">
        <f>VLOOKUP(A105,home!$A$2:$E$405,3,FALSE)</f>
        <v>1.4962962962963</v>
      </c>
      <c r="F105">
        <f>VLOOKUP(B105,home!$B$2:$E$405,3,FALSE)</f>
        <v>0.67</v>
      </c>
      <c r="G105">
        <f>VLOOKUP(C105,away!$B$2:$E$405,4,FALSE)</f>
        <v>1.1599999999999999</v>
      </c>
      <c r="H105">
        <f>VLOOKUP(A105,away!$A$2:$E$405,3,FALSE)</f>
        <v>1.3888888888888899</v>
      </c>
      <c r="I105">
        <f>VLOOKUP(C105,away!$B$2:$E$405,3,FALSE)</f>
        <v>0.76</v>
      </c>
      <c r="J105">
        <f>VLOOKUP(B105,home!$B$2:$E$405,4,FALSE)</f>
        <v>0.57999999999999996</v>
      </c>
      <c r="K105" s="3">
        <f t="shared" ref="K105:K111" si="224">E105*F105*G105</f>
        <v>1.1629214814814843</v>
      </c>
      <c r="L105" s="3">
        <f t="shared" ref="L105:L111" si="225">H105*I105*J105</f>
        <v>0.61222222222222267</v>
      </c>
      <c r="M105" s="5">
        <f t="shared" ref="M105:M111" si="226">_xlfn.POISSON.DIST(0,K105,FALSE) * _xlfn.POISSON.DIST(0,L105,FALSE)</f>
        <v>0.16945909584995672</v>
      </c>
      <c r="N105" s="5">
        <f t="shared" ref="N105:N111" si="227">_xlfn.POISSON.DIST(1,K105,FALSE) * _xlfn.POISSON.DIST(0,L105,FALSE)</f>
        <v>0.19706762279634446</v>
      </c>
      <c r="O105" s="5">
        <f t="shared" ref="O105:O111" si="228">_xlfn.POISSON.DIST(0,K105,FALSE) * _xlfn.POISSON.DIST(1,L105,FALSE)</f>
        <v>0.10374662423702913</v>
      </c>
      <c r="P105" s="5">
        <f t="shared" ref="P105:P111" si="229">_xlfn.POISSON.DIST(1,K105,FALSE) * _xlfn.POISSON.DIST(1,L105,FALSE)</f>
        <v>0.12064917795642875</v>
      </c>
      <c r="Q105" s="5">
        <f t="shared" ref="Q105:Q111" si="230">_xlfn.POISSON.DIST(2,K105,FALSE) * _xlfn.POISSON.DIST(0,L105,FALSE)</f>
        <v>0.11458708592717967</v>
      </c>
      <c r="R105" s="5">
        <f t="shared" ref="R105:R111" si="231">_xlfn.POISSON.DIST(0,K105,FALSE) * _xlfn.POISSON.DIST(2,L105,FALSE)</f>
        <v>3.1757994419223938E-2</v>
      </c>
      <c r="S105" s="5">
        <f t="shared" ref="S105:S111" si="232">_xlfn.POISSON.DIST(2,K105,FALSE) * _xlfn.POISSON.DIST(2,L105,FALSE)</f>
        <v>2.1474539428751681E-2</v>
      </c>
      <c r="T105" s="5">
        <f t="shared" ref="T105:T111" si="233">_xlfn.POISSON.DIST(2,K105,FALSE) * _xlfn.POISSON.DIST(1,L105,FALSE)</f>
        <v>7.0152760384306706E-2</v>
      </c>
      <c r="U105" s="5">
        <f t="shared" ref="U105:U111" si="234">_xlfn.POISSON.DIST(1,K105,FALSE) * _xlfn.POISSON.DIST(2,L105,FALSE)</f>
        <v>3.6932053918884607E-2</v>
      </c>
      <c r="V105" s="5">
        <f t="shared" ref="V105:V111" si="235">_xlfn.POISSON.DIST(3,K105,FALSE) * _xlfn.POISSON.DIST(3,L105,FALSE)</f>
        <v>1.6987944403513179E-3</v>
      </c>
      <c r="W105" s="5">
        <f t="shared" ref="W105:W111" si="236">_xlfn.POISSON.DIST(3,K105,FALSE) * _xlfn.POISSON.DIST(0,L105,FALSE)</f>
        <v>4.4418594575027302E-2</v>
      </c>
      <c r="X105" s="5">
        <f t="shared" ref="X105:X111" si="237">_xlfn.POISSON.DIST(3,K105,FALSE) * _xlfn.POISSON.DIST(1,L105,FALSE)</f>
        <v>2.7194050678711178E-2</v>
      </c>
      <c r="Y105" s="5">
        <f t="shared" ref="Y105:Y111" si="238">_xlfn.POISSON.DIST(3,K105,FALSE) * _xlfn.POISSON.DIST(2,L105,FALSE)</f>
        <v>8.3244010688721497E-3</v>
      </c>
      <c r="Z105" s="5">
        <f t="shared" ref="Z105:Z111" si="239">_xlfn.POISSON.DIST(0,K105,FALSE) * _xlfn.POISSON.DIST(3,L105,FALSE)</f>
        <v>6.4809833055527429E-3</v>
      </c>
      <c r="AA105" s="5">
        <f t="shared" ref="AA105:AA111" si="240">_xlfn.POISSON.DIST(1,K105,FALSE) * _xlfn.POISSON.DIST(3,L105,FALSE)</f>
        <v>7.5368747071501612E-3</v>
      </c>
      <c r="AB105" s="5">
        <f t="shared" ref="AB105:AB111" si="241">_xlfn.POISSON.DIST(2,K105,FALSE) * _xlfn.POISSON.DIST(3,L105,FALSE)</f>
        <v>4.3823967500896989E-3</v>
      </c>
      <c r="AC105" s="5">
        <f t="shared" ref="AC105:AC111" si="242">_xlfn.POISSON.DIST(4,K105,FALSE) * _xlfn.POISSON.DIST(4,L105,FALSE)</f>
        <v>7.5592782330939753E-5</v>
      </c>
      <c r="AD105" s="5">
        <f t="shared" ref="AD105:AD111" si="243">_xlfn.POISSON.DIST(4,K105,FALSE) * _xlfn.POISSON.DIST(0,L105,FALSE)</f>
        <v>1.2913834452129054E-2</v>
      </c>
      <c r="AE105" s="5">
        <f t="shared" ref="AE105:AE111" si="244">_xlfn.POISSON.DIST(4,K105,FALSE) * _xlfn.POISSON.DIST(1,L105,FALSE)</f>
        <v>7.9061364256923488E-3</v>
      </c>
      <c r="AF105" s="5">
        <f t="shared" ref="AF105:AF111" si="245">_xlfn.POISSON.DIST(4,K105,FALSE) * _xlfn.POISSON.DIST(2,L105,FALSE)</f>
        <v>2.4201562058647152E-3</v>
      </c>
      <c r="AG105" s="5">
        <f t="shared" ref="AG105:AG111" si="246">_xlfn.POISSON.DIST(4,K105,FALSE) * _xlfn.POISSON.DIST(3,L105,FALSE)</f>
        <v>4.9389113682646638E-4</v>
      </c>
      <c r="AH105" s="5">
        <f t="shared" ref="AH105:AH111" si="247">_xlfn.POISSON.DIST(0,K105,FALSE) * _xlfn.POISSON.DIST(4,L105,FALSE)</f>
        <v>9.9195050037765632E-4</v>
      </c>
      <c r="AI105" s="5">
        <f t="shared" ref="AI105:AI111" si="248">_xlfn.POISSON.DIST(1,K105,FALSE) * _xlfn.POISSON.DIST(4,L105,FALSE)</f>
        <v>1.1535605454554836E-3</v>
      </c>
      <c r="AJ105" s="5">
        <f t="shared" ref="AJ105:AJ111" si="249">_xlfn.POISSON.DIST(2,K105,FALSE) * _xlfn.POISSON.DIST(4,L105,FALSE)</f>
        <v>6.7075016924984039E-4</v>
      </c>
      <c r="AK105" s="5">
        <f t="shared" ref="AK105:AK111" si="250">_xlfn.POISSON.DIST(3,K105,FALSE) * _xlfn.POISSON.DIST(4,L105,FALSE)</f>
        <v>2.6000992684266019E-4</v>
      </c>
      <c r="AL105" s="5">
        <f t="shared" ref="AL105:AL111" si="251">_xlfn.POISSON.DIST(5,K105,FALSE) * _xlfn.POISSON.DIST(5,L105,FALSE)</f>
        <v>2.152780764448875E-6</v>
      </c>
      <c r="AM105" s="5">
        <f t="shared" ref="AM105:AM111" si="252">_xlfn.POISSON.DIST(5,K105,FALSE) * _xlfn.POISSON.DIST(0,L105,FALSE)</f>
        <v>3.003555098535306E-3</v>
      </c>
      <c r="AN105" s="5">
        <f t="shared" ref="AN105:AN111" si="253">_xlfn.POISSON.DIST(5,K105,FALSE) * _xlfn.POISSON.DIST(1,L105,FALSE)</f>
        <v>1.8388431769921719E-3</v>
      </c>
      <c r="AO105" s="5">
        <f t="shared" ref="AO105:AO111" si="254">_xlfn.POISSON.DIST(5,K105,FALSE) * _xlfn.POISSON.DIST(2,L105,FALSE)</f>
        <v>5.6289032806815969E-4</v>
      </c>
      <c r="AP105" s="5">
        <f t="shared" ref="AP105:AP111" si="255">_xlfn.POISSON.DIST(5,K105,FALSE) * _xlfn.POISSON.DIST(3,L105,FALSE)</f>
        <v>1.1487132250576159E-4</v>
      </c>
      <c r="AQ105" s="5">
        <f t="shared" ref="AQ105:AQ111" si="256">_xlfn.POISSON.DIST(5,K105,FALSE) * _xlfn.POISSON.DIST(4,L105,FALSE)</f>
        <v>1.758169408352074E-5</v>
      </c>
      <c r="AR105" s="5">
        <f t="shared" ref="AR105:AR111" si="257">_xlfn.POISSON.DIST(0,K105,FALSE) * _xlfn.POISSON.DIST(5,L105,FALSE)</f>
        <v>1.2145882793513095E-4</v>
      </c>
      <c r="AS105" s="5">
        <f t="shared" ref="AS105:AS111" si="258">_xlfn.POISSON.DIST(1,K105,FALSE) * _xlfn.POISSON.DIST(5,L105,FALSE)</f>
        <v>1.4124708012132713E-4</v>
      </c>
      <c r="AT105" s="5">
        <f t="shared" ref="AT105:AT111" si="259">_xlfn.POISSON.DIST(2,K105,FALSE) * _xlfn.POISSON.DIST(5,L105,FALSE)</f>
        <v>8.2129631834813865E-5</v>
      </c>
      <c r="AU105" s="5">
        <f t="shared" ref="AU105:AU111" si="260">_xlfn.POISSON.DIST(3,K105,FALSE) * _xlfn.POISSON.DIST(5,L105,FALSE)</f>
        <v>3.1836771042290201E-5</v>
      </c>
      <c r="AV105" s="5">
        <f t="shared" ref="AV105:AV111" si="261">_xlfn.POISSON.DIST(4,K105,FALSE) * _xlfn.POISSON.DIST(5,L105,FALSE)</f>
        <v>9.2559162365217441E-6</v>
      </c>
      <c r="AW105" s="5">
        <f t="shared" ref="AW105:AW111" si="262">_xlfn.POISSON.DIST(6,K105,FALSE) * _xlfn.POISSON.DIST(6,L105,FALSE)</f>
        <v>4.2575208726532309E-8</v>
      </c>
      <c r="AX105" s="5">
        <f t="shared" ref="AX105:AX111" si="263">_xlfn.POISSON.DIST(6,K105,FALSE) * _xlfn.POISSON.DIST(0,L105,FALSE)</f>
        <v>5.8214979081665631E-4</v>
      </c>
      <c r="AY105" s="5">
        <f t="shared" ref="AY105:AY111" si="264">_xlfn.POISSON.DIST(6,K105,FALSE) * _xlfn.POISSON.DIST(1,L105,FALSE)</f>
        <v>3.5640503859997539E-4</v>
      </c>
      <c r="AZ105" s="5">
        <f t="shared" ref="AZ105:AZ111" si="265">_xlfn.POISSON.DIST(6,K105,FALSE) * _xlfn.POISSON.DIST(2,L105,FALSE)</f>
        <v>1.0909954237143698E-4</v>
      </c>
      <c r="BA105" s="5">
        <f t="shared" ref="BA105:BA111" si="266">_xlfn.POISSON.DIST(6,K105,FALSE) * _xlfn.POISSON.DIST(3,L105,FALSE)</f>
        <v>2.2264388091356234E-5</v>
      </c>
      <c r="BB105" s="5">
        <f t="shared" ref="BB105:BB111" si="267">_xlfn.POISSON.DIST(6,K105,FALSE) * _xlfn.POISSON.DIST(4,L105,FALSE)</f>
        <v>3.4076882884270256E-6</v>
      </c>
      <c r="BC105" s="5">
        <f t="shared" ref="BC105:BC111" si="268">_xlfn.POISSON.DIST(6,K105,FALSE) * _xlfn.POISSON.DIST(5,L105,FALSE)</f>
        <v>4.1725249931628736E-7</v>
      </c>
      <c r="BD105" s="5">
        <f t="shared" ref="BD105:BD111" si="269">_xlfn.POISSON.DIST(0,K105,FALSE) * _xlfn.POISSON.DIST(6,L105,FALSE)</f>
        <v>1.2393298924492074E-5</v>
      </c>
      <c r="BE105" s="5">
        <f t="shared" ref="BE105:BE111" si="270">_xlfn.POISSON.DIST(1,K105,FALSE) * _xlfn.POISSON.DIST(6,L105,FALSE)</f>
        <v>1.4412433545713205E-5</v>
      </c>
      <c r="BF105" s="5">
        <f t="shared" ref="BF105:BF111" si="271">_xlfn.POISSON.DIST(2,K105,FALSE) * _xlfn.POISSON.DIST(6,L105,FALSE)</f>
        <v>8.3802642853671244E-6</v>
      </c>
      <c r="BG105" s="5">
        <f t="shared" ref="BG105:BG111" si="272">_xlfn.POISSON.DIST(3,K105,FALSE) * _xlfn.POISSON.DIST(6,L105,FALSE)</f>
        <v>3.248529785981836E-6</v>
      </c>
      <c r="BH105" s="5">
        <f t="shared" ref="BH105:BH111" si="273">_xlfn.POISSON.DIST(4,K105,FALSE) * _xlfn.POISSON.DIST(6,L105,FALSE)</f>
        <v>9.4444626783768226E-7</v>
      </c>
      <c r="BI105" s="5">
        <f t="shared" ref="BI105:BI111" si="274">_xlfn.POISSON.DIST(5,K105,FALSE) * _xlfn.POISSON.DIST(6,L105,FALSE)</f>
        <v>2.1966337059469092E-7</v>
      </c>
      <c r="BJ105" s="8">
        <f t="shared" ref="BJ105:BJ111" si="275">SUM(N105,Q105,T105,W105,X105,Y105,AD105,AE105,AF105,AG105,AM105,AN105,AO105,AP105,AQ105,AX105,AY105,AZ105,BA105,BB105,BC105)</f>
        <v>0.49209001897180604</v>
      </c>
      <c r="BK105" s="8">
        <f t="shared" ref="BK105:BK111" si="276">SUM(M105,P105,S105,V105,AC105,AL105,AY105)</f>
        <v>0.31371575827718379</v>
      </c>
      <c r="BL105" s="8">
        <f t="shared" ref="BL105:BL111" si="277">SUM(O105,R105,U105,AA105,AB105,AH105,AI105,AJ105,AK105,AR105,AS105,AT105,AU105,AV105,BD105,BE105,BF105,BG105,BH105,BI105)</f>
        <v>0.18785774203765326</v>
      </c>
      <c r="BM105" s="8">
        <f t="shared" ref="BM105:BM111" si="278">SUM(S105:BI105)</f>
        <v>0.26252053894264193</v>
      </c>
      <c r="BN105" s="8">
        <f t="shared" ref="BN105:BN111" si="279">SUM(M105:R105)</f>
        <v>0.73726760118616264</v>
      </c>
    </row>
    <row r="106" spans="1:66" x14ac:dyDescent="0.25">
      <c r="A106" t="s">
        <v>13</v>
      </c>
      <c r="B106" t="s">
        <v>251</v>
      </c>
      <c r="C106" t="s">
        <v>52</v>
      </c>
      <c r="D106" s="11">
        <v>44319</v>
      </c>
      <c r="E106">
        <f>VLOOKUP(A106,home!$A$2:$E$405,3,FALSE)</f>
        <v>1.6044444444444399</v>
      </c>
      <c r="F106">
        <f>VLOOKUP(B106,home!$B$2:$E$405,3,FALSE)</f>
        <v>0.38</v>
      </c>
      <c r="G106">
        <f>VLOOKUP(C106,away!$B$2:$E$405,4,FALSE)</f>
        <v>1.25</v>
      </c>
      <c r="H106">
        <f>VLOOKUP(A106,away!$A$2:$E$405,3,FALSE)</f>
        <v>1.4044444444444399</v>
      </c>
      <c r="I106">
        <f>VLOOKUP(C106,away!$B$2:$E$405,3,FALSE)</f>
        <v>0.68</v>
      </c>
      <c r="J106">
        <f>VLOOKUP(B106,home!$B$2:$E$405,4,FALSE)</f>
        <v>1.42</v>
      </c>
      <c r="K106" s="3">
        <f t="shared" si="224"/>
        <v>0.76211111111110896</v>
      </c>
      <c r="L106" s="3">
        <f t="shared" si="225"/>
        <v>1.3561315555555513</v>
      </c>
      <c r="M106" s="5">
        <f t="shared" si="226"/>
        <v>0.12024274954397651</v>
      </c>
      <c r="N106" s="5">
        <f t="shared" si="227"/>
        <v>9.1638335458014725E-2</v>
      </c>
      <c r="O106" s="5">
        <f t="shared" si="228"/>
        <v>0.16306498698334942</v>
      </c>
      <c r="P106" s="5">
        <f t="shared" si="229"/>
        <v>0.12427363841319895</v>
      </c>
      <c r="Q106" s="5">
        <f t="shared" si="230"/>
        <v>3.4919296828140066E-2</v>
      </c>
      <c r="R106" s="5">
        <f t="shared" si="231"/>
        <v>0.1105687872271877</v>
      </c>
      <c r="S106" s="5">
        <f t="shared" si="232"/>
        <v>3.2109913618546683E-2</v>
      </c>
      <c r="T106" s="5">
        <f t="shared" si="233"/>
        <v>4.7355160326451616E-2</v>
      </c>
      <c r="U106" s="5">
        <f t="shared" si="234"/>
        <v>8.4265701287919811E-2</v>
      </c>
      <c r="V106" s="5">
        <f t="shared" si="235"/>
        <v>3.6873702107187087E-3</v>
      </c>
      <c r="W106" s="5">
        <f t="shared" si="236"/>
        <v>8.8707947016374838E-3</v>
      </c>
      <c r="X106" s="5">
        <f t="shared" si="237"/>
        <v>1.2029964617745583E-2</v>
      </c>
      <c r="Y106" s="5">
        <f t="shared" si="238"/>
        <v>8.1571073151707821E-3</v>
      </c>
      <c r="Z106" s="5">
        <f t="shared" si="239"/>
        <v>4.9981940472765642E-2</v>
      </c>
      <c r="AA106" s="5">
        <f t="shared" si="240"/>
        <v>3.8091792189188733E-2</v>
      </c>
      <c r="AB106" s="5">
        <f t="shared" si="241"/>
        <v>1.451508903475804E-2</v>
      </c>
      <c r="AC106" s="5">
        <f t="shared" si="242"/>
        <v>2.3818635323146034E-4</v>
      </c>
      <c r="AD106" s="5">
        <f t="shared" si="243"/>
        <v>1.6901328016258701E-3</v>
      </c>
      <c r="AE106" s="5">
        <f t="shared" si="244"/>
        <v>2.2920424253643533E-3</v>
      </c>
      <c r="AF106" s="5">
        <f t="shared" si="245"/>
        <v>1.5541555298543396E-3</v>
      </c>
      <c r="AG106" s="5">
        <f t="shared" si="246"/>
        <v>7.0254645209220966E-4</v>
      </c>
      <c r="AH106" s="5">
        <f t="shared" si="247"/>
        <v>1.6945521670754152E-2</v>
      </c>
      <c r="AI106" s="5">
        <f t="shared" si="248"/>
        <v>1.2914370348855821E-2</v>
      </c>
      <c r="AJ106" s="5">
        <f t="shared" si="249"/>
        <v>4.921092567933434E-3</v>
      </c>
      <c r="AK106" s="5">
        <f t="shared" si="250"/>
        <v>1.2501397749427902E-3</v>
      </c>
      <c r="AL106" s="5">
        <f t="shared" si="251"/>
        <v>9.8468422748830269E-6</v>
      </c>
      <c r="AM106" s="5">
        <f t="shared" si="252"/>
        <v>2.5761379747448479E-4</v>
      </c>
      <c r="AN106" s="5">
        <f t="shared" si="253"/>
        <v>3.4935819990164577E-4</v>
      </c>
      <c r="AO106" s="5">
        <f t="shared" si="254"/>
        <v>2.368878395393531E-4</v>
      </c>
      <c r="AP106" s="5">
        <f t="shared" si="255"/>
        <v>1.0708369144223232E-4</v>
      </c>
      <c r="AQ106" s="5">
        <f t="shared" si="256"/>
        <v>3.6304893262546278E-5</v>
      </c>
      <c r="AR106" s="5">
        <f t="shared" si="257"/>
        <v>4.5960713326120258E-3</v>
      </c>
      <c r="AS106" s="5">
        <f t="shared" si="258"/>
        <v>3.5027170300428664E-3</v>
      </c>
      <c r="AT106" s="5">
        <f t="shared" si="259"/>
        <v>1.334729783836886E-3</v>
      </c>
      <c r="AU106" s="5">
        <f t="shared" si="260"/>
        <v>3.3907079953100658E-4</v>
      </c>
      <c r="AV106" s="5">
        <f t="shared" si="261"/>
        <v>6.4602405943976868E-5</v>
      </c>
      <c r="AW106" s="5">
        <f t="shared" si="262"/>
        <v>2.8269270127432872E-7</v>
      </c>
      <c r="AX106" s="5">
        <f t="shared" si="263"/>
        <v>3.2721722905138617E-5</v>
      </c>
      <c r="AY106" s="5">
        <f t="shared" si="264"/>
        <v>4.4374960983803342E-5</v>
      </c>
      <c r="AZ106" s="5">
        <f t="shared" si="265"/>
        <v>3.0089142433341068E-5</v>
      </c>
      <c r="BA106" s="5">
        <f t="shared" si="266"/>
        <v>1.3601611844486463E-5</v>
      </c>
      <c r="BB106" s="5">
        <f t="shared" si="267"/>
        <v>4.6113937571815578E-6</v>
      </c>
      <c r="BC106" s="5">
        <f t="shared" si="268"/>
        <v>1.2507313178411568E-6</v>
      </c>
      <c r="BD106" s="5">
        <f t="shared" si="269"/>
        <v>1.0388128942899037E-3</v>
      </c>
      <c r="BE106" s="5">
        <f t="shared" si="270"/>
        <v>7.916908491038255E-4</v>
      </c>
      <c r="BF106" s="5">
        <f t="shared" si="271"/>
        <v>3.0167819633350685E-4</v>
      </c>
      <c r="BG106" s="5">
        <f t="shared" si="272"/>
        <v>7.6637435135241402E-5</v>
      </c>
      <c r="BH106" s="5">
        <f t="shared" si="273"/>
        <v>1.4601560210906089E-5</v>
      </c>
      <c r="BI106" s="5">
        <f t="shared" si="274"/>
        <v>2.2256022552578806E-6</v>
      </c>
      <c r="BJ106" s="8">
        <f t="shared" si="275"/>
        <v>0.21032343444095911</v>
      </c>
      <c r="BK106" s="8">
        <f t="shared" si="276"/>
        <v>0.28060607994293102</v>
      </c>
      <c r="BL106" s="8">
        <f t="shared" si="277"/>
        <v>0.45860031897418535</v>
      </c>
      <c r="BM106" s="8">
        <f t="shared" si="278"/>
        <v>0.35475988710869122</v>
      </c>
      <c r="BN106" s="8">
        <f t="shared" si="279"/>
        <v>0.64470779445386739</v>
      </c>
    </row>
    <row r="107" spans="1:66" x14ac:dyDescent="0.25">
      <c r="A107" t="s">
        <v>16</v>
      </c>
      <c r="B107" t="s">
        <v>18</v>
      </c>
      <c r="C107" t="s">
        <v>253</v>
      </c>
      <c r="D107" s="11">
        <v>44319</v>
      </c>
      <c r="E107">
        <f>VLOOKUP(A107,home!$A$2:$E$405,3,FALSE)</f>
        <v>1.5701357466063299</v>
      </c>
      <c r="F107">
        <f>VLOOKUP(B107,home!$B$2:$E$405,3,FALSE)</f>
        <v>1.1100000000000001</v>
      </c>
      <c r="G107">
        <f>VLOOKUP(C107,away!$B$2:$E$405,4,FALSE)</f>
        <v>1.38</v>
      </c>
      <c r="H107">
        <f>VLOOKUP(A107,away!$A$2:$E$405,3,FALSE)</f>
        <v>1.2579185520362</v>
      </c>
      <c r="I107">
        <f>VLOOKUP(C107,away!$B$2:$E$405,3,FALSE)</f>
        <v>1.22</v>
      </c>
      <c r="J107">
        <f>VLOOKUP(B107,home!$B$2:$E$405,4,FALSE)</f>
        <v>1.1299999999999999</v>
      </c>
      <c r="K107" s="3">
        <f t="shared" si="224"/>
        <v>2.4051339366515765</v>
      </c>
      <c r="L107" s="3">
        <f t="shared" si="225"/>
        <v>1.7341665158371051</v>
      </c>
      <c r="M107" s="5">
        <f t="shared" si="226"/>
        <v>1.5933994192620229E-2</v>
      </c>
      <c r="N107" s="5">
        <f t="shared" si="227"/>
        <v>3.8323390179080048E-2</v>
      </c>
      <c r="O107" s="5">
        <f t="shared" si="228"/>
        <v>2.7632199192384889E-2</v>
      </c>
      <c r="P107" s="5">
        <f t="shared" si="229"/>
        <v>6.6459140021921173E-2</v>
      </c>
      <c r="Q107" s="5">
        <f t="shared" si="230"/>
        <v>4.6086443143622591E-2</v>
      </c>
      <c r="R107" s="5">
        <f t="shared" si="231"/>
        <v>2.3959417299187487E-2</v>
      </c>
      <c r="S107" s="5">
        <f t="shared" si="232"/>
        <v>6.9298652287995685E-2</v>
      </c>
      <c r="T107" s="5">
        <f t="shared" si="233"/>
        <v>7.9921566533700819E-2</v>
      </c>
      <c r="U107" s="5">
        <f t="shared" si="234"/>
        <v>5.7625607648672687E-2</v>
      </c>
      <c r="V107" s="5">
        <f t="shared" si="235"/>
        <v>3.2115326515567075E-2</v>
      </c>
      <c r="W107" s="5">
        <f t="shared" si="236"/>
        <v>3.6948022808096684E-2</v>
      </c>
      <c r="X107" s="5">
        <f t="shared" si="237"/>
        <v>6.4074023980186925E-2</v>
      </c>
      <c r="Y107" s="5">
        <f t="shared" si="238"/>
        <v>5.5557513460691939E-2</v>
      </c>
      <c r="Z107" s="5">
        <f t="shared" si="239"/>
        <v>1.3849873073073077E-2</v>
      </c>
      <c r="AA107" s="5">
        <f t="shared" si="240"/>
        <v>3.3310799746364916E-2</v>
      </c>
      <c r="AB107" s="5">
        <f t="shared" si="241"/>
        <v>4.0058467463493501E-2</v>
      </c>
      <c r="AC107" s="5">
        <f t="shared" si="242"/>
        <v>8.3718689580682369E-3</v>
      </c>
      <c r="AD107" s="5">
        <f t="shared" si="243"/>
        <v>2.2216235886982454E-2</v>
      </c>
      <c r="AE107" s="5">
        <f t="shared" si="244"/>
        <v>3.8526652383143616E-2</v>
      </c>
      <c r="AF107" s="5">
        <f t="shared" si="245"/>
        <v>3.3405815265071741E-2</v>
      </c>
      <c r="AG107" s="5">
        <f t="shared" si="246"/>
        <v>1.9310415422309147E-2</v>
      </c>
      <c r="AH107" s="5">
        <f t="shared" si="247"/>
        <v>6.0044965329793193E-3</v>
      </c>
      <c r="AI107" s="5">
        <f t="shared" si="248"/>
        <v>1.4441618383975292E-2</v>
      </c>
      <c r="AJ107" s="5">
        <f t="shared" si="249"/>
        <v>1.7367013237735141E-2</v>
      </c>
      <c r="AK107" s="5">
        <f t="shared" si="250"/>
        <v>1.3923330972117986E-2</v>
      </c>
      <c r="AL107" s="5">
        <f t="shared" si="251"/>
        <v>1.396730046725185E-3</v>
      </c>
      <c r="AM107" s="5">
        <f t="shared" si="252"/>
        <v>1.0686604575287624E-2</v>
      </c>
      <c r="AN107" s="5">
        <f t="shared" si="253"/>
        <v>1.8532351822455405E-2</v>
      </c>
      <c r="AO107" s="5">
        <f t="shared" si="254"/>
        <v>1.6069091995107459E-2</v>
      </c>
      <c r="AP107" s="5">
        <f t="shared" si="255"/>
        <v>9.2888270926071402E-3</v>
      </c>
      <c r="AQ107" s="5">
        <f t="shared" si="256"/>
        <v>4.0270932288499579E-3</v>
      </c>
      <c r="AR107" s="5">
        <f t="shared" si="257"/>
        <v>2.0825593663905437E-3</v>
      </c>
      <c r="AS107" s="5">
        <f t="shared" si="258"/>
        <v>5.0088342071975007E-3</v>
      </c>
      <c r="AT107" s="5">
        <f t="shared" si="259"/>
        <v>6.0234585673960023E-3</v>
      </c>
      <c r="AU107" s="5">
        <f t="shared" si="260"/>
        <v>4.8290748721529376E-3</v>
      </c>
      <c r="AV107" s="5">
        <f t="shared" si="261"/>
        <v>2.9036429644116006E-3</v>
      </c>
      <c r="AW107" s="5">
        <f t="shared" si="262"/>
        <v>1.6182292159977886E-4</v>
      </c>
      <c r="AX107" s="5">
        <f t="shared" si="263"/>
        <v>4.283785888600046E-3</v>
      </c>
      <c r="AY107" s="5">
        <f t="shared" si="264"/>
        <v>7.4287980490256988E-3</v>
      </c>
      <c r="AZ107" s="5">
        <f t="shared" si="265"/>
        <v>6.4413864147681906E-3</v>
      </c>
      <c r="BA107" s="5">
        <f t="shared" si="266"/>
        <v>3.7234788786863387E-3</v>
      </c>
      <c r="BB107" s="5">
        <f t="shared" si="267"/>
        <v>1.6142830984611346E-3</v>
      </c>
      <c r="BC107" s="5">
        <f t="shared" si="268"/>
        <v>5.5988713928661416E-4</v>
      </c>
      <c r="BD107" s="5">
        <f t="shared" si="269"/>
        <v>6.0191745340623735E-4</v>
      </c>
      <c r="BE107" s="5">
        <f t="shared" si="270"/>
        <v>1.4476920942502354E-3</v>
      </c>
      <c r="BF107" s="5">
        <f t="shared" si="271"/>
        <v>1.7409466928517171E-3</v>
      </c>
      <c r="BG107" s="5">
        <f t="shared" si="272"/>
        <v>1.3957366576263311E-3</v>
      </c>
      <c r="BH107" s="5">
        <f t="shared" si="273"/>
        <v>8.3923340047143281E-4</v>
      </c>
      <c r="BI107" s="5">
        <f t="shared" si="274"/>
        <v>4.0369374644906911E-4</v>
      </c>
      <c r="BJ107" s="8">
        <f t="shared" si="275"/>
        <v>0.5170256672460215</v>
      </c>
      <c r="BK107" s="8">
        <f t="shared" si="276"/>
        <v>0.20100451007192327</v>
      </c>
      <c r="BL107" s="8">
        <f t="shared" si="277"/>
        <v>0.26159974049951484</v>
      </c>
      <c r="BM107" s="8">
        <f t="shared" si="278"/>
        <v>0.7678182317342902</v>
      </c>
      <c r="BN107" s="8">
        <f t="shared" si="279"/>
        <v>0.2183945840288164</v>
      </c>
    </row>
    <row r="108" spans="1:66" x14ac:dyDescent="0.25">
      <c r="A108" t="s">
        <v>16</v>
      </c>
      <c r="B108" t="s">
        <v>19</v>
      </c>
      <c r="C108" t="s">
        <v>252</v>
      </c>
      <c r="D108" s="11">
        <v>44319</v>
      </c>
      <c r="E108">
        <f>VLOOKUP(A108,home!$A$2:$E$405,3,FALSE)</f>
        <v>1.5701357466063299</v>
      </c>
      <c r="F108">
        <f>VLOOKUP(B108,home!$B$2:$E$405,3,FALSE)</f>
        <v>0.9</v>
      </c>
      <c r="G108">
        <f>VLOOKUP(C108,away!$B$2:$E$405,4,FALSE)</f>
        <v>1.17</v>
      </c>
      <c r="H108">
        <f>VLOOKUP(A108,away!$A$2:$E$405,3,FALSE)</f>
        <v>1.2579185520362</v>
      </c>
      <c r="I108">
        <f>VLOOKUP(C108,away!$B$2:$E$405,3,FALSE)</f>
        <v>0.69</v>
      </c>
      <c r="J108">
        <f>VLOOKUP(B108,home!$B$2:$E$405,4,FALSE)</f>
        <v>1.59</v>
      </c>
      <c r="K108" s="3">
        <f t="shared" si="224"/>
        <v>1.6533529411764654</v>
      </c>
      <c r="L108" s="3">
        <f t="shared" si="225"/>
        <v>1.380062443438915</v>
      </c>
      <c r="M108" s="5">
        <f t="shared" si="226"/>
        <v>4.8150903115773705E-2</v>
      </c>
      <c r="N108" s="5">
        <f t="shared" si="227"/>
        <v>7.9610437286767491E-2</v>
      </c>
      <c r="O108" s="5">
        <f t="shared" si="228"/>
        <v>6.6451253007745126E-2</v>
      </c>
      <c r="P108" s="5">
        <f t="shared" si="229"/>
        <v>0.10986737460521684</v>
      </c>
      <c r="Q108" s="5">
        <f t="shared" si="230"/>
        <v>6.5812075318210789E-2</v>
      </c>
      <c r="R108" s="5">
        <f t="shared" si="231"/>
        <v>4.5853439297723154E-2</v>
      </c>
      <c r="S108" s="5">
        <f t="shared" si="232"/>
        <v>6.2671929400887894E-2</v>
      </c>
      <c r="T108" s="5">
        <f t="shared" si="233"/>
        <v>9.0824773471435888E-2</v>
      </c>
      <c r="U108" s="5">
        <f t="shared" si="234"/>
        <v>7.5811918725947086E-2</v>
      </c>
      <c r="V108" s="5">
        <f t="shared" si="235"/>
        <v>1.5888937807236186E-2</v>
      </c>
      <c r="W108" s="5">
        <f t="shared" si="236"/>
        <v>3.6270196097430298E-2</v>
      </c>
      <c r="X108" s="5">
        <f t="shared" si="237"/>
        <v>5.0055135450228251E-2</v>
      </c>
      <c r="Y108" s="5">
        <f t="shared" si="238"/>
        <v>3.4539606268053934E-2</v>
      </c>
      <c r="Z108" s="5">
        <f t="shared" si="239"/>
        <v>2.1093536492431255E-2</v>
      </c>
      <c r="AA108" s="5">
        <f t="shared" si="240"/>
        <v>3.4875060599574313E-2</v>
      </c>
      <c r="AB108" s="5">
        <f t="shared" si="241"/>
        <v>2.8830392008006835E-2</v>
      </c>
      <c r="AC108" s="5">
        <f t="shared" si="242"/>
        <v>2.2658919267169813E-3</v>
      </c>
      <c r="AD108" s="5">
        <f t="shared" si="243"/>
        <v>1.4991858848683376E-2</v>
      </c>
      <c r="AE108" s="5">
        <f t="shared" si="244"/>
        <v>2.0689701354405298E-2</v>
      </c>
      <c r="AF108" s="5">
        <f t="shared" si="245"/>
        <v>1.4276539902591005E-2</v>
      </c>
      <c r="AG108" s="5">
        <f t="shared" si="246"/>
        <v>6.5675055139409692E-3</v>
      </c>
      <c r="AH108" s="5">
        <f t="shared" si="247"/>
        <v>7.2775993781281538E-3</v>
      </c>
      <c r="AI108" s="5">
        <f t="shared" si="248"/>
        <v>1.2032440336532198E-2</v>
      </c>
      <c r="AJ108" s="5">
        <f t="shared" si="249"/>
        <v>9.9469353099679251E-3</v>
      </c>
      <c r="AK108" s="5">
        <f t="shared" si="250"/>
        <v>5.4819315834758351E-3</v>
      </c>
      <c r="AL108" s="5">
        <f t="shared" si="251"/>
        <v>2.0680617061655769E-4</v>
      </c>
      <c r="AM108" s="5">
        <f t="shared" si="252"/>
        <v>4.9573667842346125E-3</v>
      </c>
      <c r="AN108" s="5">
        <f t="shared" si="253"/>
        <v>6.8414757172737357E-3</v>
      </c>
      <c r="AO108" s="5">
        <f t="shared" si="254"/>
        <v>4.720831847554399E-3</v>
      </c>
      <c r="AP108" s="5">
        <f t="shared" si="255"/>
        <v>2.1716809115333896E-3</v>
      </c>
      <c r="AQ108" s="5">
        <f t="shared" si="256"/>
        <v>7.4926381628510549E-4</v>
      </c>
      <c r="AR108" s="5">
        <f t="shared" si="257"/>
        <v>2.0087083160298127E-3</v>
      </c>
      <c r="AS108" s="5">
        <f t="shared" si="258"/>
        <v>3.3211038022735156E-3</v>
      </c>
      <c r="AT108" s="5">
        <f t="shared" si="259"/>
        <v>2.74547836972063E-3</v>
      </c>
      <c r="AU108" s="5">
        <f t="shared" si="260"/>
        <v>1.5130815791713236E-3</v>
      </c>
      <c r="AV108" s="5">
        <f t="shared" si="261"/>
        <v>6.254144697907094E-4</v>
      </c>
      <c r="AW108" s="5">
        <f t="shared" si="262"/>
        <v>1.3107664047090168E-5</v>
      </c>
      <c r="AX108" s="5">
        <f t="shared" si="263"/>
        <v>1.3660461588674707E-3</v>
      </c>
      <c r="AY108" s="5">
        <f t="shared" si="264"/>
        <v>1.8852289998569857E-3</v>
      </c>
      <c r="AZ108" s="5">
        <f t="shared" si="265"/>
        <v>1.3008668699922672E-3</v>
      </c>
      <c r="BA108" s="5">
        <f t="shared" si="266"/>
        <v>5.9842583706342029E-4</v>
      </c>
      <c r="BB108" s="5">
        <f t="shared" si="267"/>
        <v>2.0646625572868059E-4</v>
      </c>
      <c r="BC108" s="5">
        <f t="shared" si="268"/>
        <v>5.6987265073721336E-5</v>
      </c>
      <c r="BD108" s="5">
        <f t="shared" si="269"/>
        <v>4.6202381779602859E-4</v>
      </c>
      <c r="BE108" s="5">
        <f t="shared" si="270"/>
        <v>7.6388843804664323E-4</v>
      </c>
      <c r="BF108" s="5">
        <f t="shared" si="271"/>
        <v>6.3148859788755688E-4</v>
      </c>
      <c r="BG108" s="5">
        <f t="shared" si="272"/>
        <v>3.4802451021226485E-4</v>
      </c>
      <c r="BH108" s="5">
        <f t="shared" si="273"/>
        <v>1.4385183689023665E-4</v>
      </c>
      <c r="BI108" s="5">
        <f t="shared" si="274"/>
        <v>4.7567571523221964E-5</v>
      </c>
      <c r="BJ108" s="8">
        <f t="shared" si="275"/>
        <v>0.43849246997521107</v>
      </c>
      <c r="BK108" s="8">
        <f t="shared" si="276"/>
        <v>0.24093707202630513</v>
      </c>
      <c r="BL108" s="8">
        <f t="shared" si="277"/>
        <v>0.29917160155644262</v>
      </c>
      <c r="BM108" s="8">
        <f t="shared" si="278"/>
        <v>0.58207707608314319</v>
      </c>
      <c r="BN108" s="8">
        <f t="shared" si="279"/>
        <v>0.41574548263143712</v>
      </c>
    </row>
    <row r="109" spans="1:66" x14ac:dyDescent="0.25">
      <c r="A109" t="s">
        <v>80</v>
      </c>
      <c r="B109" t="s">
        <v>96</v>
      </c>
      <c r="C109" t="s">
        <v>89</v>
      </c>
      <c r="D109" s="11">
        <v>44319</v>
      </c>
      <c r="E109">
        <f>VLOOKUP(A109,home!$A$2:$E$405,3,FALSE)</f>
        <v>1.21311475409836</v>
      </c>
      <c r="F109">
        <f>VLOOKUP(B109,home!$B$2:$E$405,3,FALSE)</f>
        <v>1.1399999999999999</v>
      </c>
      <c r="G109">
        <f>VLOOKUP(C109,away!$B$2:$E$405,4,FALSE)</f>
        <v>0.73</v>
      </c>
      <c r="H109">
        <f>VLOOKUP(A109,away!$A$2:$E$405,3,FALSE)</f>
        <v>1.02341920374707</v>
      </c>
      <c r="I109">
        <f>VLOOKUP(C109,away!$B$2:$E$405,3,FALSE)</f>
        <v>1.01</v>
      </c>
      <c r="J109">
        <f>VLOOKUP(B109,home!$B$2:$E$405,4,FALSE)</f>
        <v>0.98</v>
      </c>
      <c r="K109" s="3">
        <f t="shared" si="224"/>
        <v>1.009554098360655</v>
      </c>
      <c r="L109" s="3">
        <f t="shared" si="225"/>
        <v>1.0129803278688498</v>
      </c>
      <c r="M109" s="5">
        <f t="shared" si="226"/>
        <v>0.13231968527424415</v>
      </c>
      <c r="N109" s="5">
        <f t="shared" si="227"/>
        <v>0.13358388056240519</v>
      </c>
      <c r="O109" s="5">
        <f t="shared" si="228"/>
        <v>0.13403723817260688</v>
      </c>
      <c r="P109" s="5">
        <f t="shared" si="229"/>
        <v>0.13531784313009848</v>
      </c>
      <c r="Q109" s="5">
        <f t="shared" si="230"/>
        <v>6.7430077048348191E-2</v>
      </c>
      <c r="R109" s="5">
        <f t="shared" si="231"/>
        <v>6.7888542735361199E-2</v>
      </c>
      <c r="S109" s="5">
        <f t="shared" si="232"/>
        <v>3.4595983642628371E-2</v>
      </c>
      <c r="T109" s="5">
        <f t="shared" si="233"/>
        <v>6.8305341556657559E-2</v>
      </c>
      <c r="U109" s="5">
        <f t="shared" si="234"/>
        <v>6.853715655021636E-2</v>
      </c>
      <c r="V109" s="5">
        <f t="shared" si="235"/>
        <v>3.9310971906845798E-3</v>
      </c>
      <c r="W109" s="5">
        <f t="shared" si="236"/>
        <v>2.2691436878978222E-2</v>
      </c>
      <c r="X109" s="5">
        <f t="shared" si="237"/>
        <v>2.2985979169482671E-2</v>
      </c>
      <c r="Y109" s="5">
        <f t="shared" si="238"/>
        <v>1.1642172357744552E-2</v>
      </c>
      <c r="Z109" s="5">
        <f t="shared" si="239"/>
        <v>2.2923252759534874E-2</v>
      </c>
      <c r="AA109" s="5">
        <f t="shared" si="240"/>
        <v>2.3142263771145623E-2</v>
      </c>
      <c r="AB109" s="5">
        <f t="shared" si="241"/>
        <v>1.1681683617751687E-2</v>
      </c>
      <c r="AC109" s="5">
        <f t="shared" si="242"/>
        <v>2.51260607915084E-4</v>
      </c>
      <c r="AD109" s="5">
        <f t="shared" si="243"/>
        <v>5.7270582747161423E-3</v>
      </c>
      <c r="AE109" s="5">
        <f t="shared" si="244"/>
        <v>5.8013973688459675E-3</v>
      </c>
      <c r="AF109" s="5">
        <f t="shared" si="245"/>
        <v>2.9383507043955351E-3</v>
      </c>
      <c r="AG109" s="5">
        <f t="shared" si="246"/>
        <v>9.9216381997741855E-4</v>
      </c>
      <c r="AH109" s="5">
        <f t="shared" si="247"/>
        <v>5.8052010240435383E-3</v>
      </c>
      <c r="AI109" s="5">
        <f t="shared" si="248"/>
        <v>5.8606644856306249E-3</v>
      </c>
      <c r="AJ109" s="5">
        <f t="shared" si="249"/>
        <v>2.9583289252925688E-3</v>
      </c>
      <c r="AK109" s="5">
        <f t="shared" si="250"/>
        <v>9.9553103027599506E-4</v>
      </c>
      <c r="AL109" s="5">
        <f t="shared" si="251"/>
        <v>1.0278151268621432E-5</v>
      </c>
      <c r="AM109" s="5">
        <f t="shared" si="252"/>
        <v>1.1563550305579971E-3</v>
      </c>
      <c r="AN109" s="5">
        <f t="shared" si="253"/>
        <v>1.1713648979874336E-3</v>
      </c>
      <c r="AO109" s="5">
        <f t="shared" si="254"/>
        <v>5.9328479920868612E-4</v>
      </c>
      <c r="AP109" s="5">
        <f t="shared" si="255"/>
        <v>2.0032861014067325E-4</v>
      </c>
      <c r="AQ109" s="5">
        <f t="shared" si="256"/>
        <v>5.0732235295452543E-5</v>
      </c>
      <c r="AR109" s="5">
        <f t="shared" si="257"/>
        <v>1.1761108873360414E-3</v>
      </c>
      <c r="AS109" s="5">
        <f t="shared" si="258"/>
        <v>1.1873475664366871E-3</v>
      </c>
      <c r="AT109" s="5">
        <f t="shared" si="259"/>
        <v>5.9934580093735381E-4</v>
      </c>
      <c r="AU109" s="5">
        <f t="shared" si="260"/>
        <v>2.0169066989051828E-4</v>
      </c>
      <c r="AV109" s="5">
        <f t="shared" si="261"/>
        <v>5.0904410597269664E-5</v>
      </c>
      <c r="AW109" s="5">
        <f t="shared" si="262"/>
        <v>2.9197328217980946E-7</v>
      </c>
      <c r="AX109" s="5">
        <f t="shared" si="263"/>
        <v>1.9456716004329769E-4</v>
      </c>
      <c r="AY109" s="5">
        <f t="shared" si="264"/>
        <v>1.9709270557317067E-4</v>
      </c>
      <c r="AZ109" s="5">
        <f t="shared" si="265"/>
        <v>9.9825516756034543E-5</v>
      </c>
      <c r="BA109" s="5">
        <f t="shared" si="266"/>
        <v>3.3707094897735084E-5</v>
      </c>
      <c r="BB109" s="5">
        <f t="shared" si="267"/>
        <v>8.5361560102535297E-6</v>
      </c>
      <c r="BC109" s="5">
        <f t="shared" si="268"/>
        <v>1.7293916228012549E-6</v>
      </c>
      <c r="BD109" s="5">
        <f t="shared" si="269"/>
        <v>1.9856286537729779E-4</v>
      </c>
      <c r="BE109" s="5">
        <f t="shared" si="270"/>
        <v>2.0045995452388596E-4</v>
      </c>
      <c r="BF109" s="5">
        <f t="shared" si="271"/>
        <v>1.011875843233898E-4</v>
      </c>
      <c r="BG109" s="5">
        <f t="shared" si="272"/>
        <v>3.4051446818964183E-5</v>
      </c>
      <c r="BH109" s="5">
        <f t="shared" si="273"/>
        <v>8.5941944227987928E-6</v>
      </c>
      <c r="BI109" s="5">
        <f t="shared" si="274"/>
        <v>1.7352608403289615E-6</v>
      </c>
      <c r="BJ109" s="8">
        <f t="shared" si="275"/>
        <v>0.345805381339645</v>
      </c>
      <c r="BK109" s="8">
        <f t="shared" si="276"/>
        <v>0.30662324070241248</v>
      </c>
      <c r="BL109" s="8">
        <f t="shared" si="277"/>
        <v>0.32466660095382899</v>
      </c>
      <c r="BM109" s="8">
        <f t="shared" si="278"/>
        <v>0.32924440810006617</v>
      </c>
      <c r="BN109" s="8">
        <f t="shared" si="279"/>
        <v>0.67057726692306396</v>
      </c>
    </row>
    <row r="110" spans="1:66" x14ac:dyDescent="0.25">
      <c r="A110" t="s">
        <v>196</v>
      </c>
      <c r="B110" t="s">
        <v>197</v>
      </c>
      <c r="C110" t="s">
        <v>199</v>
      </c>
      <c r="D110" s="11">
        <v>44319</v>
      </c>
      <c r="E110">
        <f>VLOOKUP(A110,home!$A$2:$E$405,3,FALSE)</f>
        <v>1.6266094420600901</v>
      </c>
      <c r="F110">
        <f>VLOOKUP(B110,home!$B$2:$E$405,3,FALSE)</f>
        <v>0.8</v>
      </c>
      <c r="G110">
        <f>VLOOKUP(C110,away!$B$2:$E$405,4,FALSE)</f>
        <v>0.76</v>
      </c>
      <c r="H110">
        <f>VLOOKUP(A110,away!$A$2:$E$405,3,FALSE)</f>
        <v>1.4549356223176</v>
      </c>
      <c r="I110">
        <f>VLOOKUP(C110,away!$B$2:$E$405,3,FALSE)</f>
        <v>0.66</v>
      </c>
      <c r="J110">
        <f>VLOOKUP(B110,home!$B$2:$E$405,4,FALSE)</f>
        <v>1.8</v>
      </c>
      <c r="K110" s="3">
        <f t="shared" si="224"/>
        <v>0.98897854077253489</v>
      </c>
      <c r="L110" s="3">
        <f t="shared" si="225"/>
        <v>1.7284635193133089</v>
      </c>
      <c r="M110" s="5">
        <f t="shared" si="226"/>
        <v>6.6043473785081408E-2</v>
      </c>
      <c r="N110" s="5">
        <f t="shared" si="227"/>
        <v>6.5315578331518964E-2</v>
      </c>
      <c r="O110" s="5">
        <f t="shared" si="228"/>
        <v>0.11415373512623808</v>
      </c>
      <c r="P110" s="5">
        <f t="shared" si="229"/>
        <v>0.11289559438888139</v>
      </c>
      <c r="Q110" s="5">
        <f t="shared" si="230"/>
        <v>3.2297852674009912E-2</v>
      </c>
      <c r="R110" s="5">
        <f t="shared" si="231"/>
        <v>9.8655283379528391E-2</v>
      </c>
      <c r="S110" s="5">
        <f t="shared" si="232"/>
        <v>4.8246308461510297E-2</v>
      </c>
      <c r="T110" s="5">
        <f t="shared" si="233"/>
        <v>5.5825660099181947E-2</v>
      </c>
      <c r="U110" s="5">
        <f t="shared" si="234"/>
        <v>9.7567958196186896E-2</v>
      </c>
      <c r="V110" s="5">
        <f t="shared" si="235"/>
        <v>9.1636536404901964E-3</v>
      </c>
      <c r="W110" s="5">
        <f t="shared" si="236"/>
        <v>1.0647294402542879E-2</v>
      </c>
      <c r="X110" s="5">
        <f t="shared" si="237"/>
        <v>1.8403459954184163E-2</v>
      </c>
      <c r="Y110" s="5">
        <f t="shared" si="238"/>
        <v>1.5904854579975352E-2</v>
      </c>
      <c r="Z110" s="5">
        <f t="shared" si="239"/>
        <v>5.6840686103010463E-2</v>
      </c>
      <c r="AA110" s="5">
        <f t="shared" si="240"/>
        <v>5.6214218798664985E-2</v>
      </c>
      <c r="AB110" s="5">
        <f t="shared" si="241"/>
        <v>2.7797328039085845E-2</v>
      </c>
      <c r="AC110" s="5">
        <f t="shared" si="242"/>
        <v>9.7902947977453105E-4</v>
      </c>
      <c r="AD110" s="5">
        <f t="shared" si="243"/>
        <v>2.6324864203506088E-3</v>
      </c>
      <c r="AE110" s="5">
        <f t="shared" si="244"/>
        <v>4.550156742663708E-3</v>
      </c>
      <c r="AF110" s="5">
        <f t="shared" si="245"/>
        <v>3.9323899684258479E-3</v>
      </c>
      <c r="AG110" s="5">
        <f t="shared" si="246"/>
        <v>2.2656642013792303E-3</v>
      </c>
      <c r="AH110" s="5">
        <f t="shared" si="247"/>
        <v>2.4561763085448156E-2</v>
      </c>
      <c r="AI110" s="5">
        <f t="shared" si="248"/>
        <v>2.429105661504723E-2</v>
      </c>
      <c r="AJ110" s="5">
        <f t="shared" si="249"/>
        <v>1.2011666862486219E-2</v>
      </c>
      <c r="AK110" s="5">
        <f t="shared" si="250"/>
        <v>3.9597602553024785E-3</v>
      </c>
      <c r="AL110" s="5">
        <f t="shared" si="251"/>
        <v>6.6942641692690707E-5</v>
      </c>
      <c r="AM110" s="5">
        <f t="shared" si="252"/>
        <v>5.2069451572037194E-4</v>
      </c>
      <c r="AN110" s="5">
        <f t="shared" si="253"/>
        <v>9.0000147512917319E-4</v>
      </c>
      <c r="AO110" s="5">
        <f t="shared" si="254"/>
        <v>7.7780985854447007E-4</v>
      </c>
      <c r="AP110" s="5">
        <f t="shared" si="255"/>
        <v>4.4813865515212049E-4</v>
      </c>
      <c r="AQ110" s="5">
        <f t="shared" si="256"/>
        <v>1.93647829256142E-4</v>
      </c>
      <c r="AR110" s="5">
        <f t="shared" si="257"/>
        <v>8.490822292642676E-3</v>
      </c>
      <c r="AS110" s="5">
        <f t="shared" si="258"/>
        <v>8.3972410409366635E-3</v>
      </c>
      <c r="AT110" s="5">
        <f t="shared" si="259"/>
        <v>4.1523455955903912E-3</v>
      </c>
      <c r="AU110" s="5">
        <f t="shared" si="260"/>
        <v>1.3688602293034158E-3</v>
      </c>
      <c r="AV110" s="5">
        <f t="shared" si="261"/>
        <v>3.3844334802451238E-4</v>
      </c>
      <c r="AW110" s="5">
        <f t="shared" si="262"/>
        <v>3.1786845554237737E-6</v>
      </c>
      <c r="AX110" s="5">
        <f t="shared" si="263"/>
        <v>8.5825950390899157E-5</v>
      </c>
      <c r="AY110" s="5">
        <f t="shared" si="264"/>
        <v>1.4834702426106303E-4</v>
      </c>
      <c r="AZ110" s="5">
        <f t="shared" si="265"/>
        <v>1.2820620981696693E-4</v>
      </c>
      <c r="BA110" s="5">
        <f t="shared" si="266"/>
        <v>7.3866585539351693E-5</v>
      </c>
      <c r="BB110" s="5">
        <f t="shared" si="267"/>
        <v>3.1918924600251371E-5</v>
      </c>
      <c r="BC110" s="5">
        <f t="shared" si="268"/>
        <v>1.1034139349449314E-5</v>
      </c>
      <c r="BD110" s="5">
        <f t="shared" si="269"/>
        <v>2.4460127636341785E-3</v>
      </c>
      <c r="BE110" s="5">
        <f t="shared" si="270"/>
        <v>2.4190541336899249E-3</v>
      </c>
      <c r="BF110" s="5">
        <f t="shared" si="271"/>
        <v>1.196196313593215E-3</v>
      </c>
      <c r="BG110" s="5">
        <f t="shared" si="272"/>
        <v>3.9433749489830119E-4</v>
      </c>
      <c r="BH110" s="5">
        <f t="shared" si="273"/>
        <v>9.7497830069104697E-5</v>
      </c>
      <c r="BI110" s="5">
        <f t="shared" si="274"/>
        <v>1.9284652342046352E-5</v>
      </c>
      <c r="BJ110" s="8">
        <f t="shared" si="275"/>
        <v>0.21509488854199282</v>
      </c>
      <c r="BK110" s="8">
        <f t="shared" si="276"/>
        <v>0.23754334942169153</v>
      </c>
      <c r="BL110" s="8">
        <f t="shared" si="277"/>
        <v>0.48853286605271273</v>
      </c>
      <c r="BM110" s="8">
        <f t="shared" si="278"/>
        <v>0.50850510409444394</v>
      </c>
      <c r="BN110" s="8">
        <f t="shared" si="279"/>
        <v>0.48936151768525815</v>
      </c>
    </row>
    <row r="111" spans="1:66" x14ac:dyDescent="0.25">
      <c r="A111" t="s">
        <v>32</v>
      </c>
      <c r="B111" t="s">
        <v>207</v>
      </c>
      <c r="C111" t="s">
        <v>308</v>
      </c>
      <c r="D111" s="11">
        <v>44319</v>
      </c>
      <c r="E111">
        <f>VLOOKUP(A111,home!$A$2:$E$405,3,FALSE)</f>
        <v>1.2705314009661799</v>
      </c>
      <c r="F111">
        <f>VLOOKUP(B111,home!$B$2:$E$405,3,FALSE)</f>
        <v>1.29</v>
      </c>
      <c r="G111">
        <f>VLOOKUP(C111,away!$B$2:$E$405,4,FALSE)</f>
        <v>0.93</v>
      </c>
      <c r="H111">
        <f>VLOOKUP(A111,away!$A$2:$E$405,3,FALSE)</f>
        <v>1.10144927536232</v>
      </c>
      <c r="I111">
        <f>VLOOKUP(C111,away!$B$2:$E$405,3,FALSE)</f>
        <v>0.5</v>
      </c>
      <c r="J111">
        <f>VLOOKUP(B111,home!$B$2:$E$405,4,FALSE)</f>
        <v>0.74</v>
      </c>
      <c r="K111" s="3">
        <f t="shared" si="224"/>
        <v>1.5242565217391262</v>
      </c>
      <c r="L111" s="3">
        <f t="shared" si="225"/>
        <v>0.40753623188405835</v>
      </c>
      <c r="M111" s="5">
        <f t="shared" si="226"/>
        <v>0.144888216636224</v>
      </c>
      <c r="N111" s="5">
        <f t="shared" si="227"/>
        <v>0.22084680913091578</v>
      </c>
      <c r="O111" s="5">
        <f t="shared" si="228"/>
        <v>5.9047197852327871E-2</v>
      </c>
      <c r="P111" s="5">
        <f t="shared" si="229"/>
        <v>9.0003076416831279E-2</v>
      </c>
      <c r="Q111" s="5">
        <f t="shared" si="230"/>
        <v>0.16831359456153724</v>
      </c>
      <c r="R111" s="5">
        <f t="shared" si="231"/>
        <v>1.2031936258025082E-2</v>
      </c>
      <c r="S111" s="5">
        <f t="shared" si="232"/>
        <v>1.3977247343778689E-2</v>
      </c>
      <c r="T111" s="5">
        <f t="shared" si="233"/>
        <v>6.8593888102470024E-2</v>
      </c>
      <c r="U111" s="5">
        <f t="shared" si="234"/>
        <v>1.8339757310444186E-2</v>
      </c>
      <c r="V111" s="5">
        <f t="shared" si="235"/>
        <v>9.6472476811980954E-4</v>
      </c>
      <c r="W111" s="5">
        <f t="shared" si="236"/>
        <v>8.5517698069259421E-2</v>
      </c>
      <c r="X111" s="5">
        <f t="shared" si="237"/>
        <v>3.4851560430544597E-2</v>
      </c>
      <c r="Y111" s="5">
        <f t="shared" si="238"/>
        <v>7.1016368065718481E-3</v>
      </c>
      <c r="Z111" s="5">
        <f t="shared" si="239"/>
        <v>1.6344833216215733E-3</v>
      </c>
      <c r="AA111" s="5">
        <f t="shared" si="240"/>
        <v>2.4913718626555126E-3</v>
      </c>
      <c r="AB111" s="5">
        <f t="shared" si="241"/>
        <v>1.8987449048650103E-3</v>
      </c>
      <c r="AC111" s="5">
        <f t="shared" si="242"/>
        <v>3.7454821655847498E-5</v>
      </c>
      <c r="AD111" s="5">
        <f t="shared" si="243"/>
        <v>3.2587727251546551E-2</v>
      </c>
      <c r="AE111" s="5">
        <f t="shared" si="244"/>
        <v>1.3280679569760723E-2</v>
      </c>
      <c r="AF111" s="5">
        <f t="shared" si="245"/>
        <v>2.706179054359941E-3</v>
      </c>
      <c r="AG111" s="5">
        <f t="shared" si="246"/>
        <v>3.6762200487247163E-4</v>
      </c>
      <c r="AH111" s="5">
        <f t="shared" si="247"/>
        <v>1.665277934927488E-4</v>
      </c>
      <c r="AI111" s="5">
        <f t="shared" si="248"/>
        <v>2.5383107528214878E-4</v>
      </c>
      <c r="AJ111" s="5">
        <f t="shared" si="249"/>
        <v>1.9345183595943525E-4</v>
      </c>
      <c r="AK111" s="5">
        <f t="shared" si="250"/>
        <v>9.8290074201192265E-5</v>
      </c>
      <c r="AL111" s="5">
        <f t="shared" si="251"/>
        <v>9.3066206595222065E-7</v>
      </c>
      <c r="AM111" s="5">
        <f t="shared" si="252"/>
        <v>9.9344111583651272E-3</v>
      </c>
      <c r="AN111" s="5">
        <f t="shared" si="253"/>
        <v>4.0486324894670675E-3</v>
      </c>
      <c r="AO111" s="5">
        <f t="shared" si="254"/>
        <v>8.2498221452039161E-4</v>
      </c>
      <c r="AP111" s="5">
        <f t="shared" si="255"/>
        <v>1.1207004769233544E-4</v>
      </c>
      <c r="AQ111" s="5">
        <f t="shared" si="256"/>
        <v>1.1418151235900271E-5</v>
      </c>
      <c r="AR111" s="5">
        <f t="shared" si="257"/>
        <v>1.3573221892800301E-5</v>
      </c>
      <c r="AS111" s="5">
        <f t="shared" si="258"/>
        <v>2.0689071991113145E-5</v>
      </c>
      <c r="AT111" s="5">
        <f t="shared" si="259"/>
        <v>1.5767726455592255E-5</v>
      </c>
      <c r="AU111" s="5">
        <f t="shared" si="260"/>
        <v>8.011353294311683E-6</v>
      </c>
      <c r="AV111" s="5">
        <f t="shared" si="261"/>
        <v>3.0528393767027052E-6</v>
      </c>
      <c r="AW111" s="5">
        <f t="shared" si="262"/>
        <v>1.605882624258784E-8</v>
      </c>
      <c r="AX111" s="5">
        <f t="shared" si="263"/>
        <v>2.5237651662959968E-3</v>
      </c>
      <c r="AY111" s="5">
        <f t="shared" si="264"/>
        <v>1.0285257460325146E-3</v>
      </c>
      <c r="AZ111" s="5">
        <f t="shared" si="265"/>
        <v>2.0958075346691547E-4</v>
      </c>
      <c r="BA111" s="5">
        <f t="shared" si="266"/>
        <v>2.8470583514442847E-5</v>
      </c>
      <c r="BB111" s="5">
        <f t="shared" si="267"/>
        <v>2.9006985812541068E-6</v>
      </c>
      <c r="BC111" s="5">
        <f t="shared" si="268"/>
        <v>2.3642795392714669E-7</v>
      </c>
      <c r="BD111" s="5">
        <f t="shared" si="269"/>
        <v>9.2192995078633946E-7</v>
      </c>
      <c r="BE111" s="5">
        <f t="shared" si="270"/>
        <v>1.4052577400727094E-6</v>
      </c>
      <c r="BF111" s="5">
        <f t="shared" si="271"/>
        <v>1.0709866375151069E-6</v>
      </c>
      <c r="BG111" s="5">
        <f t="shared" si="272"/>
        <v>5.4415278897595312E-7</v>
      </c>
      <c r="BH111" s="5">
        <f t="shared" si="273"/>
        <v>2.0735710935478281E-7</v>
      </c>
      <c r="BI111" s="5">
        <f t="shared" si="274"/>
        <v>6.3213085252600116E-8</v>
      </c>
      <c r="BJ111" s="8">
        <f t="shared" si="275"/>
        <v>0.65289238841896458</v>
      </c>
      <c r="BK111" s="8">
        <f t="shared" si="276"/>
        <v>0.25090017639470807</v>
      </c>
      <c r="BL111" s="8">
        <f t="shared" si="277"/>
        <v>9.4586416077575647E-2</v>
      </c>
      <c r="BM111" s="8">
        <f t="shared" si="278"/>
        <v>0.30385412366980241</v>
      </c>
      <c r="BN111" s="8">
        <f t="shared" si="279"/>
        <v>0.69513083085586136</v>
      </c>
    </row>
    <row r="112" spans="1:66" x14ac:dyDescent="0.25">
      <c r="A112" t="s">
        <v>32</v>
      </c>
      <c r="B112" t="s">
        <v>33</v>
      </c>
      <c r="C112" t="s">
        <v>310</v>
      </c>
      <c r="D112" s="11">
        <v>44319</v>
      </c>
      <c r="E112">
        <f>VLOOKUP(A112,home!$A$2:$E$405,3,FALSE)</f>
        <v>1.2705314009661799</v>
      </c>
      <c r="F112">
        <f>VLOOKUP(B112,home!$B$2:$E$405,3,FALSE)</f>
        <v>1.57</v>
      </c>
      <c r="G112">
        <f>VLOOKUP(C112,away!$B$2:$E$405,4,FALSE)</f>
        <v>0.92</v>
      </c>
      <c r="H112">
        <f>VLOOKUP(A112,away!$A$2:$E$405,3,FALSE)</f>
        <v>1.10144927536232</v>
      </c>
      <c r="I112">
        <f>VLOOKUP(C112,away!$B$2:$E$405,3,FALSE)</f>
        <v>0.92</v>
      </c>
      <c r="J112">
        <f>VLOOKUP(B112,home!$B$2:$E$405,4,FALSE)</f>
        <v>0.5</v>
      </c>
      <c r="K112" s="3">
        <f t="shared" ref="K112:K175" si="280">E112*F112*G112</f>
        <v>1.8351555555555503</v>
      </c>
      <c r="L112" s="3">
        <f t="shared" ref="L112:L175" si="281">H112*I112*J112</f>
        <v>0.50666666666666715</v>
      </c>
      <c r="M112" s="5">
        <f t="shared" ref="M112:M175" si="282">_xlfn.POISSON.DIST(0,K112,FALSE) * _xlfn.POISSON.DIST(0,L112,FALSE)</f>
        <v>9.6152267698062746E-2</v>
      </c>
      <c r="N112" s="5">
        <f t="shared" ref="N112:N175" si="283">_xlfn.POISSON.DIST(1,K112,FALSE) * _xlfn.POISSON.DIST(0,L112,FALSE)</f>
        <v>0.17645436824536434</v>
      </c>
      <c r="O112" s="5">
        <f t="shared" ref="O112:O175" si="284">_xlfn.POISSON.DIST(0,K112,FALSE) * _xlfn.POISSON.DIST(1,L112,FALSE)</f>
        <v>4.8717148967018502E-2</v>
      </c>
      <c r="P112" s="5">
        <f t="shared" ref="P112:P175" si="285">_xlfn.POISSON.DIST(1,K112,FALSE) * _xlfn.POISSON.DIST(1,L112,FALSE)</f>
        <v>8.9403546577651344E-2</v>
      </c>
      <c r="Q112" s="5">
        <f t="shared" ref="Q112:Q175" si="286">_xlfn.POISSON.DIST(2,K112,FALSE) * _xlfn.POISSON.DIST(0,L112,FALSE)</f>
        <v>0.16191060709376268</v>
      </c>
      <c r="R112" s="5">
        <f t="shared" ref="R112:R175" si="287">_xlfn.POISSON.DIST(0,K112,FALSE) * _xlfn.POISSON.DIST(2,L112,FALSE)</f>
        <v>1.2341677738311362E-2</v>
      </c>
      <c r="S112" s="5">
        <f t="shared" ref="S112:S175" si="288">_xlfn.POISSON.DIST(2,K112,FALSE) * _xlfn.POISSON.DIST(2,L112,FALSE)</f>
        <v>2.0782125923857215E-2</v>
      </c>
      <c r="T112" s="5">
        <f t="shared" ref="T112:T175" si="289">_xlfn.POISSON.DIST(2,K112,FALSE) * _xlfn.POISSON.DIST(1,L112,FALSE)</f>
        <v>8.2034707594173153E-2</v>
      </c>
      <c r="U112" s="5">
        <f t="shared" ref="U112:U175" si="290">_xlfn.POISSON.DIST(1,K112,FALSE) * _xlfn.POISSON.DIST(2,L112,FALSE)</f>
        <v>2.2648898466338361E-2</v>
      </c>
      <c r="V112" s="5">
        <f t="shared" ref="V112:V175" si="291">_xlfn.POISSON.DIST(3,K112,FALSE) * _xlfn.POISSON.DIST(3,L112,FALSE)</f>
        <v>2.1470525720385506E-3</v>
      </c>
      <c r="W112" s="5">
        <f t="shared" ref="W112:W175" si="292">_xlfn.POISSON.DIST(3,K112,FALSE) * _xlfn.POISSON.DIST(0,L112,FALSE)</f>
        <v>9.9043716703830137E-2</v>
      </c>
      <c r="X112" s="5">
        <f t="shared" ref="X112:X175" si="293">_xlfn.POISSON.DIST(3,K112,FALSE) * _xlfn.POISSON.DIST(1,L112,FALSE)</f>
        <v>5.018214979660731E-2</v>
      </c>
      <c r="Y112" s="5">
        <f t="shared" ref="Y112:Y175" si="294">_xlfn.POISSON.DIST(3,K112,FALSE) * _xlfn.POISSON.DIST(2,L112,FALSE)</f>
        <v>1.2712811281807197E-2</v>
      </c>
      <c r="Z112" s="5">
        <f t="shared" ref="Z112:Z175" si="295">_xlfn.POISSON.DIST(0,K112,FALSE) * _xlfn.POISSON.DIST(3,L112,FALSE)</f>
        <v>2.0843722402481431E-3</v>
      </c>
      <c r="AA112" s="5">
        <f t="shared" ref="AA112:AA175" si="296">_xlfn.POISSON.DIST(1,K112,FALSE) * _xlfn.POISSON.DIST(3,L112,FALSE)</f>
        <v>3.8251472965371491E-3</v>
      </c>
      <c r="AB112" s="5">
        <f t="shared" ref="AB112:AB175" si="297">_xlfn.POISSON.DIST(2,K112,FALSE) * _xlfn.POISSON.DIST(3,L112,FALSE)</f>
        <v>3.5098701560292221E-3</v>
      </c>
      <c r="AC112" s="5">
        <f t="shared" ref="AC112:AC175" si="298">_xlfn.POISSON.DIST(4,K112,FALSE) * _xlfn.POISSON.DIST(4,L112,FALSE)</f>
        <v>1.2477222276213555E-4</v>
      </c>
      <c r="AD112" s="5">
        <f t="shared" ref="AD112:AD175" si="299">_xlfn.POISSON.DIST(4,K112,FALSE) * _xlfn.POISSON.DIST(0,L112,FALSE)</f>
        <v>4.5440156737976002E-2</v>
      </c>
      <c r="AE112" s="5">
        <f t="shared" ref="AE112:AE175" si="300">_xlfn.POISSON.DIST(4,K112,FALSE) * _xlfn.POISSON.DIST(1,L112,FALSE)</f>
        <v>2.3023012747241195E-2</v>
      </c>
      <c r="AF112" s="5">
        <f t="shared" ref="AF112:AF175" si="301">_xlfn.POISSON.DIST(4,K112,FALSE) * _xlfn.POISSON.DIST(2,L112,FALSE)</f>
        <v>5.8324965626344412E-3</v>
      </c>
      <c r="AG112" s="5">
        <f t="shared" ref="AG112:AG175" si="302">_xlfn.POISSON.DIST(4,K112,FALSE) * _xlfn.POISSON.DIST(3,L112,FALSE)</f>
        <v>9.8504386391159537E-4</v>
      </c>
      <c r="AH112" s="5">
        <f t="shared" ref="AH112:AH175" si="303">_xlfn.POISSON.DIST(0,K112,FALSE) * _xlfn.POISSON.DIST(4,L112,FALSE)</f>
        <v>2.6402048376476507E-4</v>
      </c>
      <c r="AI112" s="5">
        <f t="shared" ref="AI112:AI175" si="304">_xlfn.POISSON.DIST(1,K112,FALSE) * _xlfn.POISSON.DIST(4,L112,FALSE)</f>
        <v>4.8451865756137267E-4</v>
      </c>
      <c r="AJ112" s="5">
        <f t="shared" ref="AJ112:AJ175" si="305">_xlfn.POISSON.DIST(2,K112,FALSE) * _xlfn.POISSON.DIST(4,L112,FALSE)</f>
        <v>4.4458355309703526E-4</v>
      </c>
      <c r="AK112" s="5">
        <f t="shared" ref="AK112:AK175" si="306">_xlfn.POISSON.DIST(3,K112,FALSE) * _xlfn.POISSON.DIST(4,L112,FALSE)</f>
        <v>2.7195999245821669E-4</v>
      </c>
      <c r="AL112" s="5">
        <f t="shared" ref="AL112:AL175" si="307">_xlfn.POISSON.DIST(5,K112,FALSE) * _xlfn.POISSON.DIST(5,L112,FALSE)</f>
        <v>4.6405891390272073E-6</v>
      </c>
      <c r="AM112" s="5">
        <f t="shared" ref="AM112:AM175" si="308">_xlfn.POISSON.DIST(5,K112,FALSE) * _xlfn.POISSON.DIST(0,L112,FALSE)</f>
        <v>1.6677951216602302E-2</v>
      </c>
      <c r="AN112" s="5">
        <f t="shared" ref="AN112:AN175" si="309">_xlfn.POISSON.DIST(5,K112,FALSE) * _xlfn.POISSON.DIST(1,L112,FALSE)</f>
        <v>8.4501619497451743E-3</v>
      </c>
      <c r="AO112" s="5">
        <f t="shared" ref="AO112:AO175" si="310">_xlfn.POISSON.DIST(5,K112,FALSE) * _xlfn.POISSON.DIST(2,L112,FALSE)</f>
        <v>2.1407076939354459E-3</v>
      </c>
      <c r="AP112" s="5">
        <f t="shared" ref="AP112:AP175" si="311">_xlfn.POISSON.DIST(5,K112,FALSE) * _xlfn.POISSON.DIST(3,L112,FALSE)</f>
        <v>3.6154174386465347E-4</v>
      </c>
      <c r="AQ112" s="5">
        <f t="shared" ref="AQ112:AQ175" si="312">_xlfn.POISSON.DIST(5,K112,FALSE) * _xlfn.POISSON.DIST(4,L112,FALSE)</f>
        <v>4.5795287556189483E-5</v>
      </c>
      <c r="AR112" s="5">
        <f t="shared" ref="AR112:AR175" si="313">_xlfn.POISSON.DIST(0,K112,FALSE) * _xlfn.POISSON.DIST(5,L112,FALSE)</f>
        <v>2.6754075688162899E-5</v>
      </c>
      <c r="AS112" s="5">
        <f t="shared" ref="AS112:AS175" si="314">_xlfn.POISSON.DIST(1,K112,FALSE) * _xlfn.POISSON.DIST(5,L112,FALSE)</f>
        <v>4.9097890632885829E-5</v>
      </c>
      <c r="AT112" s="5">
        <f t="shared" ref="AT112:AT175" si="315">_xlfn.POISSON.DIST(2,K112,FALSE) * _xlfn.POISSON.DIST(5,L112,FALSE)</f>
        <v>4.5051133380499631E-5</v>
      </c>
      <c r="AU112" s="5">
        <f t="shared" ref="AU112:AU175" si="316">_xlfn.POISSON.DIST(3,K112,FALSE) * _xlfn.POISSON.DIST(5,L112,FALSE)</f>
        <v>2.755861256909933E-5</v>
      </c>
      <c r="AV112" s="5">
        <f t="shared" ref="AV112:AV175" si="317">_xlfn.POISSON.DIST(4,K112,FALSE) * _xlfn.POISSON.DIST(5,L112,FALSE)</f>
        <v>1.2643585239896418E-5</v>
      </c>
      <c r="AW112" s="5">
        <f t="shared" ref="AW112:AW175" si="318">_xlfn.POISSON.DIST(6,K112,FALSE) * _xlfn.POISSON.DIST(6,L112,FALSE)</f>
        <v>1.1985767100088466E-7</v>
      </c>
      <c r="AX112" s="5">
        <f t="shared" ref="AX112:AX175" si="319">_xlfn.POISSON.DIST(6,K112,FALSE) * _xlfn.POISSON.DIST(0,L112,FALSE)</f>
        <v>5.101105805072035E-3</v>
      </c>
      <c r="AY112" s="5">
        <f t="shared" ref="AY112:AY175" si="320">_xlfn.POISSON.DIST(6,K112,FALSE) * _xlfn.POISSON.DIST(1,L112,FALSE)</f>
        <v>2.5845602745698331E-3</v>
      </c>
      <c r="AZ112" s="5">
        <f t="shared" ref="AZ112:AZ175" si="321">_xlfn.POISSON.DIST(6,K112,FALSE) * _xlfn.POISSON.DIST(2,L112,FALSE)</f>
        <v>6.5475526955769152E-4</v>
      </c>
      <c r="BA112" s="5">
        <f t="shared" ref="BA112:BA175" si="322">_xlfn.POISSON.DIST(6,K112,FALSE) * _xlfn.POISSON.DIST(3,L112,FALSE)</f>
        <v>1.1058088996974357E-4</v>
      </c>
      <c r="BB112" s="5">
        <f t="shared" ref="BB112:BB175" si="323">_xlfn.POISSON.DIST(6,K112,FALSE) * _xlfn.POISSON.DIST(4,L112,FALSE)</f>
        <v>1.4006912729500867E-5</v>
      </c>
      <c r="BC112" s="5">
        <f t="shared" ref="BC112:BC175" si="324">_xlfn.POISSON.DIST(6,K112,FALSE) * _xlfn.POISSON.DIST(5,L112,FALSE)</f>
        <v>1.4193671565894231E-6</v>
      </c>
      <c r="BD112" s="5">
        <f t="shared" ref="BD112:BD175" si="325">_xlfn.POISSON.DIST(0,K112,FALSE) * _xlfn.POISSON.DIST(6,L112,FALSE)</f>
        <v>2.2592330581115345E-6</v>
      </c>
      <c r="BE112" s="5">
        <f t="shared" ref="BE112:BE175" si="326">_xlfn.POISSON.DIST(1,K112,FALSE) * _xlfn.POISSON.DIST(6,L112,FALSE)</f>
        <v>4.1460440978881386E-6</v>
      </c>
      <c r="BF112" s="5">
        <f t="shared" ref="BF112:BF175" si="327">_xlfn.POISSON.DIST(2,K112,FALSE) * _xlfn.POISSON.DIST(6,L112,FALSE)</f>
        <v>3.804317929908859E-6</v>
      </c>
      <c r="BG112" s="5">
        <f t="shared" ref="BG112:BG175" si="328">_xlfn.POISSON.DIST(3,K112,FALSE) * _xlfn.POISSON.DIST(6,L112,FALSE)</f>
        <v>2.3271717280572775E-6</v>
      </c>
      <c r="BH112" s="5">
        <f t="shared" ref="BH112:BH175" si="329">_xlfn.POISSON.DIST(4,K112,FALSE) * _xlfn.POISSON.DIST(6,L112,FALSE)</f>
        <v>1.0676805313690312E-6</v>
      </c>
      <c r="BI112" s="5">
        <f t="shared" ref="BI112:BI175" si="330">_xlfn.POISSON.DIST(5,K112,FALSE) * _xlfn.POISSON.DIST(6,L112,FALSE)</f>
        <v>3.9187197174007537E-7</v>
      </c>
      <c r="BJ112" s="8">
        <f t="shared" ref="BJ112:BJ175" si="331">SUM(N112,Q112,T112,W112,X112,Y112,AD112,AE112,AF112,AG112,AM112,AN112,AO112,AP112,AQ112,AX112,AY112,AZ112,BA112,BB112,BC112)</f>
        <v>0.69376165703806714</v>
      </c>
      <c r="BK112" s="8">
        <f t="shared" ref="BK112:BK175" si="332">SUM(M112,P112,S112,V112,AC112,AL112,AY112)</f>
        <v>0.21119896585808084</v>
      </c>
      <c r="BL112" s="8">
        <f t="shared" ref="BL112:BL175" si="333">SUM(O112,R112,U112,AA112,AB112,AH112,AI112,AJ112,AK112,AR112,AS112,AT112,AU112,AV112,BD112,BE112,BF112,BG112,BH112,BI112)</f>
        <v>9.2682926927943596E-2</v>
      </c>
      <c r="BM112" s="8">
        <f t="shared" ref="BM112:BM175" si="334">SUM(S112:BI112)</f>
        <v>0.41216386532727006</v>
      </c>
      <c r="BN112" s="8">
        <f t="shared" ref="BN112:BN175" si="335">SUM(M112:R112)</f>
        <v>0.58497961632017104</v>
      </c>
    </row>
    <row r="113" spans="1:66" x14ac:dyDescent="0.25">
      <c r="A113" t="s">
        <v>340</v>
      </c>
      <c r="B113" t="s">
        <v>428</v>
      </c>
      <c r="C113" t="s">
        <v>431</v>
      </c>
      <c r="D113" s="11">
        <v>44319</v>
      </c>
      <c r="E113">
        <f>VLOOKUP(A113,home!$A$2:$E$405,3,FALSE)</f>
        <v>1.3568773234200699</v>
      </c>
      <c r="F113">
        <f>VLOOKUP(B113,home!$B$2:$E$405,3,FALSE)</f>
        <v>1.1299999999999999</v>
      </c>
      <c r="G113">
        <f>VLOOKUP(C113,away!$B$2:$E$405,4,FALSE)</f>
        <v>0.84</v>
      </c>
      <c r="H113">
        <f>VLOOKUP(A113,away!$A$2:$E$405,3,FALSE)</f>
        <v>1.12267657992565</v>
      </c>
      <c r="I113">
        <f>VLOOKUP(C113,away!$B$2:$E$405,3,FALSE)</f>
        <v>1</v>
      </c>
      <c r="J113">
        <f>VLOOKUP(B113,home!$B$2:$E$405,4,FALSE)</f>
        <v>1.03</v>
      </c>
      <c r="K113" s="3">
        <f t="shared" si="280"/>
        <v>1.2879479553903304</v>
      </c>
      <c r="L113" s="3">
        <f t="shared" si="281"/>
        <v>1.1563568773234194</v>
      </c>
      <c r="M113" s="5">
        <f t="shared" si="282"/>
        <v>8.6786445033964432E-2</v>
      </c>
      <c r="N113" s="5">
        <f t="shared" si="283"/>
        <v>0.11177642443708978</v>
      </c>
      <c r="O113" s="5">
        <f t="shared" si="284"/>
        <v>0.10035610257347569</v>
      </c>
      <c r="P113" s="5">
        <f t="shared" si="285"/>
        <v>0.12925343712045029</v>
      </c>
      <c r="Q113" s="5">
        <f t="shared" si="286"/>
        <v>7.1981108657295775E-2</v>
      </c>
      <c r="R113" s="5">
        <f t="shared" si="287"/>
        <v>5.8023734696106576E-2</v>
      </c>
      <c r="S113" s="5">
        <f t="shared" si="288"/>
        <v>4.8125173812892164E-2</v>
      </c>
      <c r="T113" s="5">
        <f t="shared" si="289"/>
        <v>8.3235850033228295E-2</v>
      </c>
      <c r="U113" s="5">
        <f t="shared" si="290"/>
        <v>7.4731550465961444E-2</v>
      </c>
      <c r="V113" s="5">
        <f t="shared" si="291"/>
        <v>7.9637937377343357E-3</v>
      </c>
      <c r="W113" s="5">
        <f t="shared" si="292"/>
        <v>3.0902640573964441E-2</v>
      </c>
      <c r="X113" s="5">
        <f t="shared" si="293"/>
        <v>3.5734480955157522E-2</v>
      </c>
      <c r="Y113" s="5">
        <f t="shared" si="294"/>
        <v>2.0660906405039581E-2</v>
      </c>
      <c r="Z113" s="5">
        <f t="shared" si="295"/>
        <v>2.2365381554610785E-2</v>
      </c>
      <c r="AA113" s="5">
        <f t="shared" si="296"/>
        <v>2.8805447444785567E-2</v>
      </c>
      <c r="AB113" s="5">
        <f t="shared" si="297"/>
        <v>1.8549958570307595E-2</v>
      </c>
      <c r="AC113" s="5">
        <f t="shared" si="298"/>
        <v>7.4129355160074172E-4</v>
      </c>
      <c r="AD113" s="5">
        <f t="shared" si="299"/>
        <v>9.9502481858499432E-3</v>
      </c>
      <c r="AE113" s="5">
        <f t="shared" si="300"/>
        <v>1.1506037920782459E-2</v>
      </c>
      <c r="AF113" s="5">
        <f t="shared" si="301"/>
        <v>6.6525430402204289E-3</v>
      </c>
      <c r="AG113" s="5">
        <f t="shared" si="302"/>
        <v>2.5642379654163142E-3</v>
      </c>
      <c r="AH113" s="5">
        <f t="shared" si="303"/>
        <v>6.4655906936591304E-3</v>
      </c>
      <c r="AI113" s="5">
        <f t="shared" si="304"/>
        <v>8.3273443142890258E-3</v>
      </c>
      <c r="AJ113" s="5">
        <f t="shared" si="305"/>
        <v>5.3625930417099217E-3</v>
      </c>
      <c r="AK113" s="5">
        <f t="shared" si="306"/>
        <v>2.3022469145535691E-3</v>
      </c>
      <c r="AL113" s="5">
        <f t="shared" si="307"/>
        <v>4.4161154162783809E-5</v>
      </c>
      <c r="AM113" s="5">
        <f t="shared" si="308"/>
        <v>2.5630803613183538E-3</v>
      </c>
      <c r="AN113" s="5">
        <f t="shared" si="309"/>
        <v>2.9638356029430732E-3</v>
      </c>
      <c r="AO113" s="5">
        <f t="shared" si="310"/>
        <v>1.7136258413596136E-3</v>
      </c>
      <c r="AP113" s="5">
        <f t="shared" si="311"/>
        <v>6.6052100893844001E-4</v>
      </c>
      <c r="AQ113" s="5">
        <f t="shared" si="312"/>
        <v>1.909495028256422E-4</v>
      </c>
      <c r="AR113" s="5">
        <f t="shared" si="313"/>
        <v>1.4953060529142067E-3</v>
      </c>
      <c r="AS113" s="5">
        <f t="shared" si="314"/>
        <v>1.9258763735336376E-3</v>
      </c>
      <c r="AT113" s="5">
        <f t="shared" si="315"/>
        <v>1.2402142688135965E-3</v>
      </c>
      <c r="AU113" s="5">
        <f t="shared" si="316"/>
        <v>5.3244381058812848E-4</v>
      </c>
      <c r="AV113" s="5">
        <f t="shared" si="317"/>
        <v>1.7143997930180413E-4</v>
      </c>
      <c r="AW113" s="5">
        <f t="shared" si="318"/>
        <v>1.82695611833034E-6</v>
      </c>
      <c r="AX113" s="5">
        <f t="shared" si="319"/>
        <v>5.5018568514351356E-4</v>
      </c>
      <c r="AY113" s="5">
        <f t="shared" si="320"/>
        <v>6.3621100082059936E-4</v>
      </c>
      <c r="AZ113" s="5">
        <f t="shared" si="321"/>
        <v>3.6784348311385791E-4</v>
      </c>
      <c r="BA113" s="5">
        <f t="shared" si="322"/>
        <v>1.4178611382577023E-4</v>
      </c>
      <c r="BB113" s="5">
        <f t="shared" si="323"/>
        <v>4.0988836957847633E-5</v>
      </c>
      <c r="BC113" s="5">
        <f t="shared" si="324"/>
        <v>9.4795447019390918E-6</v>
      </c>
      <c r="BD113" s="5">
        <f t="shared" si="325"/>
        <v>2.881845729984463E-4</v>
      </c>
      <c r="BE113" s="5">
        <f t="shared" si="326"/>
        <v>3.7116673156838435E-4</v>
      </c>
      <c r="BF113" s="5">
        <f t="shared" si="327"/>
        <v>2.3902171651620614E-4</v>
      </c>
      <c r="BG113" s="5">
        <f t="shared" si="328"/>
        <v>1.0261584369364496E-4</v>
      </c>
      <c r="BH113" s="5">
        <f t="shared" si="329"/>
        <v>3.3040966518970945E-5</v>
      </c>
      <c r="BI113" s="5">
        <f t="shared" si="330"/>
        <v>8.5110090544457921E-6</v>
      </c>
      <c r="BJ113" s="8">
        <f t="shared" si="331"/>
        <v>0.39480298515599327</v>
      </c>
      <c r="BK113" s="8">
        <f t="shared" si="332"/>
        <v>0.27355051541162534</v>
      </c>
      <c r="BL113" s="8">
        <f t="shared" si="333"/>
        <v>0.30933239004035007</v>
      </c>
      <c r="BM113" s="8">
        <f t="shared" si="334"/>
        <v>0.44123963559949464</v>
      </c>
      <c r="BN113" s="8">
        <f t="shared" si="335"/>
        <v>0.55817725251838246</v>
      </c>
    </row>
    <row r="114" spans="1:66" x14ac:dyDescent="0.25">
      <c r="A114" t="s">
        <v>342</v>
      </c>
      <c r="B114" t="s">
        <v>380</v>
      </c>
      <c r="C114" t="s">
        <v>406</v>
      </c>
      <c r="D114" s="11">
        <v>44319</v>
      </c>
      <c r="E114">
        <f>VLOOKUP(A114,home!$A$2:$E$405,3,FALSE)</f>
        <v>1.1786833855799399</v>
      </c>
      <c r="F114">
        <f>VLOOKUP(B114,home!$B$2:$E$405,3,FALSE)</f>
        <v>1.39</v>
      </c>
      <c r="G114">
        <f>VLOOKUP(C114,away!$B$2:$E$405,4,FALSE)</f>
        <v>0.85</v>
      </c>
      <c r="H114">
        <f>VLOOKUP(A114,away!$A$2:$E$405,3,FALSE)</f>
        <v>0.84639498432601901</v>
      </c>
      <c r="I114">
        <f>VLOOKUP(C114,away!$B$2:$E$405,3,FALSE)</f>
        <v>0.73</v>
      </c>
      <c r="J114">
        <f>VLOOKUP(B114,home!$B$2:$E$405,4,FALSE)</f>
        <v>0.68</v>
      </c>
      <c r="K114" s="3">
        <f t="shared" si="280"/>
        <v>1.3926144200626989</v>
      </c>
      <c r="L114" s="3">
        <f t="shared" si="281"/>
        <v>0.42015047021943586</v>
      </c>
      <c r="M114" s="5">
        <f t="shared" si="282"/>
        <v>0.16320227603081422</v>
      </c>
      <c r="N114" s="5">
        <f t="shared" si="283"/>
        <v>0.22727784298756484</v>
      </c>
      <c r="O114" s="5">
        <f t="shared" si="284"/>
        <v>6.8569513015228734E-2</v>
      </c>
      <c r="P114" s="5">
        <f t="shared" si="285"/>
        <v>9.5490892601684446E-2</v>
      </c>
      <c r="Q114" s="5">
        <f t="shared" si="286"/>
        <v>0.1582552007526144</v>
      </c>
      <c r="R114" s="5">
        <f t="shared" si="287"/>
        <v>1.4404756568033042E-2</v>
      </c>
      <c r="S114" s="5">
        <f t="shared" si="288"/>
        <v>1.3968111829740618E-2</v>
      </c>
      <c r="T114" s="5">
        <f t="shared" si="289"/>
        <v>6.6490997010882139E-2</v>
      </c>
      <c r="U114" s="5">
        <f t="shared" si="290"/>
        <v>2.0060271714135686E-2</v>
      </c>
      <c r="V114" s="5">
        <f t="shared" si="291"/>
        <v>9.0809427078376718E-4</v>
      </c>
      <c r="W114" s="5">
        <f t="shared" si="292"/>
        <v>7.3462824872669349E-2</v>
      </c>
      <c r="X114" s="5">
        <f t="shared" si="293"/>
        <v>3.0865440413900085E-2</v>
      </c>
      <c r="Y114" s="5">
        <f t="shared" si="294"/>
        <v>6.4840646517150503E-3</v>
      </c>
      <c r="Z114" s="5">
        <f t="shared" si="295"/>
        <v>2.0173884151518636E-3</v>
      </c>
      <c r="AA114" s="5">
        <f t="shared" si="296"/>
        <v>2.8094441978079197E-3</v>
      </c>
      <c r="AB114" s="5">
        <f t="shared" si="297"/>
        <v>1.9562362511143954E-3</v>
      </c>
      <c r="AC114" s="5">
        <f t="shared" si="298"/>
        <v>3.3208303903818212E-5</v>
      </c>
      <c r="AD114" s="5">
        <f t="shared" si="299"/>
        <v>2.5576347314055014E-2</v>
      </c>
      <c r="AE114" s="5">
        <f t="shared" si="300"/>
        <v>1.0745914350495817E-2</v>
      </c>
      <c r="AF114" s="5">
        <f t="shared" si="301"/>
        <v>2.2574504836493006E-3</v>
      </c>
      <c r="AG114" s="5">
        <f t="shared" si="302"/>
        <v>3.1615629406744894E-4</v>
      </c>
      <c r="AH114" s="5">
        <f t="shared" si="303"/>
        <v>2.119016728103244E-4</v>
      </c>
      <c r="AI114" s="5">
        <f t="shared" si="304"/>
        <v>2.9509732519106567E-4</v>
      </c>
      <c r="AJ114" s="5">
        <f t="shared" si="305"/>
        <v>2.0547839519150483E-4</v>
      </c>
      <c r="AK114" s="5">
        <f t="shared" si="306"/>
        <v>9.5384058718343834E-5</v>
      </c>
      <c r="AL114" s="5">
        <f t="shared" si="307"/>
        <v>7.7721724443717194E-7</v>
      </c>
      <c r="AM114" s="5">
        <f t="shared" si="308"/>
        <v>7.1235980164169764E-3</v>
      </c>
      <c r="AN114" s="5">
        <f t="shared" si="309"/>
        <v>2.9929830562518325E-3</v>
      </c>
      <c r="AO114" s="5">
        <f t="shared" si="310"/>
        <v>6.2875161922150587E-4</v>
      </c>
      <c r="AP114" s="5">
        <f t="shared" si="311"/>
        <v>8.8056762822382475E-5</v>
      </c>
      <c r="AQ114" s="5">
        <f t="shared" si="312"/>
        <v>9.249272576456329E-6</v>
      </c>
      <c r="AR114" s="5">
        <f t="shared" si="313"/>
        <v>1.7806117494308569E-5</v>
      </c>
      <c r="AS114" s="5">
        <f t="shared" si="314"/>
        <v>2.4797055987904806E-5</v>
      </c>
      <c r="AT114" s="5">
        <f t="shared" si="315"/>
        <v>1.7266368871929167E-5</v>
      </c>
      <c r="AU114" s="5">
        <f t="shared" si="316"/>
        <v>8.0151314243900885E-6</v>
      </c>
      <c r="AV114" s="5">
        <f t="shared" si="317"/>
        <v>2.7904969000758298E-6</v>
      </c>
      <c r="AW114" s="5">
        <f t="shared" si="318"/>
        <v>1.2632103312005929E-8</v>
      </c>
      <c r="AX114" s="5">
        <f t="shared" si="319"/>
        <v>1.6534042200653865E-3</v>
      </c>
      <c r="AY114" s="5">
        <f t="shared" si="320"/>
        <v>6.9467856052327158E-4</v>
      </c>
      <c r="AZ114" s="5">
        <f t="shared" si="321"/>
        <v>1.4593476192760669E-4</v>
      </c>
      <c r="BA114" s="5">
        <f t="shared" si="322"/>
        <v>2.0438186281748463E-5</v>
      </c>
      <c r="BB114" s="5">
        <f t="shared" si="323"/>
        <v>2.1467783941772591E-6</v>
      </c>
      <c r="BC114" s="5">
        <f t="shared" si="324"/>
        <v>1.8039399035410018E-7</v>
      </c>
      <c r="BD114" s="5">
        <f t="shared" si="325"/>
        <v>1.2468747730027115E-6</v>
      </c>
      <c r="BE114" s="5">
        <f t="shared" si="326"/>
        <v>1.7364157888959803E-6</v>
      </c>
      <c r="BF114" s="5">
        <f t="shared" si="327"/>
        <v>1.2090788334205451E-6</v>
      </c>
      <c r="BG114" s="5">
        <f t="shared" si="328"/>
        <v>5.6126020613801215E-7</v>
      </c>
      <c r="BH114" s="5">
        <f t="shared" si="329"/>
        <v>1.9540476411878969E-7</v>
      </c>
      <c r="BI114" s="5">
        <f t="shared" si="330"/>
        <v>5.4424698452155341E-8</v>
      </c>
      <c r="BJ114" s="8">
        <f t="shared" si="331"/>
        <v>0.61509166076008503</v>
      </c>
      <c r="BK114" s="8">
        <f t="shared" si="332"/>
        <v>0.27429803881469461</v>
      </c>
      <c r="BL114" s="8">
        <f t="shared" si="333"/>
        <v>0.10868376182797364</v>
      </c>
      <c r="BM114" s="8">
        <f t="shared" si="334"/>
        <v>0.27219570193354553</v>
      </c>
      <c r="BN114" s="8">
        <f t="shared" si="335"/>
        <v>0.72720048195593978</v>
      </c>
    </row>
    <row r="115" spans="1:66" x14ac:dyDescent="0.25">
      <c r="A115" t="s">
        <v>10</v>
      </c>
      <c r="B115" t="s">
        <v>11</v>
      </c>
      <c r="C115" t="s">
        <v>247</v>
      </c>
      <c r="D115" s="11">
        <v>44350</v>
      </c>
      <c r="E115">
        <f>VLOOKUP(A115,home!$A$2:$E$405,3,FALSE)</f>
        <v>1.4962962962963</v>
      </c>
      <c r="F115">
        <f>VLOOKUP(B115,home!$B$2:$E$405,3,FALSE)</f>
        <v>0.98</v>
      </c>
      <c r="G115">
        <f>VLOOKUP(C115,away!$B$2:$E$405,4,FALSE)</f>
        <v>1.38</v>
      </c>
      <c r="H115">
        <f>VLOOKUP(A115,away!$A$2:$E$405,3,FALSE)</f>
        <v>1.3888888888888899</v>
      </c>
      <c r="I115">
        <f>VLOOKUP(C115,away!$B$2:$E$405,3,FALSE)</f>
        <v>1.25</v>
      </c>
      <c r="J115">
        <f>VLOOKUP(B115,home!$B$2:$E$405,4,FALSE)</f>
        <v>1.25</v>
      </c>
      <c r="K115" s="3">
        <f t="shared" si="280"/>
        <v>2.023591111111116</v>
      </c>
      <c r="L115" s="3">
        <f t="shared" si="281"/>
        <v>2.1701388888888906</v>
      </c>
      <c r="M115" s="5">
        <f t="shared" si="282"/>
        <v>1.5089894463962856E-2</v>
      </c>
      <c r="N115" s="5">
        <f t="shared" si="283"/>
        <v>3.0535776304880066E-2</v>
      </c>
      <c r="O115" s="5">
        <f t="shared" si="284"/>
        <v>3.2747166805474973E-2</v>
      </c>
      <c r="P115" s="5">
        <f t="shared" si="285"/>
        <v>6.6266875661632141E-2</v>
      </c>
      <c r="Q115" s="5">
        <f t="shared" si="286"/>
        <v>3.089596275071638E-2</v>
      </c>
      <c r="R115" s="5">
        <f t="shared" si="287"/>
        <v>3.5532950092746318E-2</v>
      </c>
      <c r="S115" s="5">
        <f t="shared" si="288"/>
        <v>7.2752311496302374E-2</v>
      </c>
      <c r="T115" s="5">
        <f t="shared" si="289"/>
        <v>6.7048530274992205E-2</v>
      </c>
      <c r="U115" s="5">
        <f t="shared" si="290"/>
        <v>7.1904161959236337E-2</v>
      </c>
      <c r="V115" s="5">
        <f t="shared" si="291"/>
        <v>3.5498874145617455E-2</v>
      </c>
      <c r="W115" s="5">
        <f t="shared" si="292"/>
        <v>2.0840265197189945E-2</v>
      </c>
      <c r="X115" s="5">
        <f t="shared" si="293"/>
        <v>4.5226269959179603E-2</v>
      </c>
      <c r="Y115" s="5">
        <f t="shared" si="294"/>
        <v>4.9073643618901527E-2</v>
      </c>
      <c r="Z115" s="5">
        <f t="shared" si="295"/>
        <v>2.5703812277738967E-2</v>
      </c>
      <c r="AA115" s="5">
        <f t="shared" si="296"/>
        <v>5.2014006046901332E-2</v>
      </c>
      <c r="AB115" s="5">
        <f t="shared" si="297"/>
        <v>5.2627540144894701E-2</v>
      </c>
      <c r="AC115" s="5">
        <f t="shared" si="298"/>
        <v>9.7432734070534537E-3</v>
      </c>
      <c r="AD115" s="5">
        <f t="shared" si="299"/>
        <v>1.0543043851557977E-2</v>
      </c>
      <c r="AE115" s="5">
        <f t="shared" si="300"/>
        <v>2.287986946952688E-2</v>
      </c>
      <c r="AF115" s="5">
        <f t="shared" si="301"/>
        <v>2.4826247254260962E-2</v>
      </c>
      <c r="AG115" s="5">
        <f t="shared" si="302"/>
        <v>1.7958801543880919E-2</v>
      </c>
      <c r="AH115" s="5">
        <f t="shared" si="303"/>
        <v>1.3945210654155261E-2</v>
      </c>
      <c r="AI115" s="5">
        <f t="shared" si="304"/>
        <v>2.8219404322320611E-2</v>
      </c>
      <c r="AJ115" s="5">
        <f t="shared" si="305"/>
        <v>2.8552267873749308E-2</v>
      </c>
      <c r="AK115" s="5">
        <f t="shared" si="306"/>
        <v>1.92593718237942E-2</v>
      </c>
      <c r="AL115" s="5">
        <f t="shared" si="307"/>
        <v>1.7114931822603053E-3</v>
      </c>
      <c r="AM115" s="5">
        <f t="shared" si="308"/>
        <v>4.2669619644134845E-3</v>
      </c>
      <c r="AN115" s="5">
        <f t="shared" si="309"/>
        <v>9.2599000963834374E-3</v>
      </c>
      <c r="AO115" s="5">
        <f t="shared" si="310"/>
        <v>1.0047634653193844E-2</v>
      </c>
      <c r="AP115" s="5">
        <f t="shared" si="311"/>
        <v>7.2682542340812015E-3</v>
      </c>
      <c r="AQ115" s="5">
        <f t="shared" si="312"/>
        <v>3.9432802919277367E-3</v>
      </c>
      <c r="AR115" s="5">
        <f t="shared" si="313"/>
        <v>6.0526087908660082E-3</v>
      </c>
      <c r="AS115" s="5">
        <f t="shared" si="314"/>
        <v>1.2248005348229453E-2</v>
      </c>
      <c r="AT115" s="5">
        <f t="shared" si="315"/>
        <v>1.2392477375759268E-2</v>
      </c>
      <c r="AU115" s="5">
        <f t="shared" si="316"/>
        <v>8.3591023540773579E-3</v>
      </c>
      <c r="AV115" s="5">
        <f t="shared" si="317"/>
        <v>4.2288513051447355E-3</v>
      </c>
      <c r="AW115" s="5">
        <f t="shared" si="318"/>
        <v>2.0877715026700161E-4</v>
      </c>
      <c r="AX115" s="5">
        <f t="shared" si="319"/>
        <v>1.4390977171060606E-3</v>
      </c>
      <c r="AY115" s="5">
        <f t="shared" si="320"/>
        <v>3.1230419208030857E-3</v>
      </c>
      <c r="AZ115" s="5">
        <f t="shared" si="321"/>
        <v>3.388717361982518E-3</v>
      </c>
      <c r="BA115" s="5">
        <f t="shared" si="322"/>
        <v>2.4513291102304115E-3</v>
      </c>
      <c r="BB115" s="5">
        <f t="shared" si="323"/>
        <v>1.3299311578941039E-3</v>
      </c>
      <c r="BC115" s="5">
        <f t="shared" si="324"/>
        <v>5.7722706505820582E-4</v>
      </c>
      <c r="BD115" s="5">
        <f t="shared" si="325"/>
        <v>2.1891669527148478E-3</v>
      </c>
      <c r="BE115" s="5">
        <f t="shared" si="326"/>
        <v>4.4299787862519735E-3</v>
      </c>
      <c r="BF115" s="5">
        <f t="shared" si="327"/>
        <v>4.4822328471351537E-3</v>
      </c>
      <c r="BG115" s="5">
        <f t="shared" si="328"/>
        <v>3.0234021824643233E-3</v>
      </c>
      <c r="BH115" s="5">
        <f t="shared" si="329"/>
        <v>1.5295324454371879E-3</v>
      </c>
      <c r="BI115" s="5">
        <f t="shared" si="330"/>
        <v>6.1902965214854816E-4</v>
      </c>
      <c r="BJ115" s="8">
        <f t="shared" si="331"/>
        <v>0.36692378579816065</v>
      </c>
      <c r="BK115" s="8">
        <f t="shared" si="332"/>
        <v>0.20418576427763166</v>
      </c>
      <c r="BL115" s="8">
        <f t="shared" si="333"/>
        <v>0.39435646776350192</v>
      </c>
      <c r="BM115" s="8">
        <f t="shared" si="334"/>
        <v>0.77718693926708415</v>
      </c>
      <c r="BN115" s="8">
        <f t="shared" si="335"/>
        <v>0.21106862607941274</v>
      </c>
    </row>
    <row r="116" spans="1:66" x14ac:dyDescent="0.25">
      <c r="A116" t="s">
        <v>10</v>
      </c>
      <c r="B116" t="s">
        <v>47</v>
      </c>
      <c r="C116" t="s">
        <v>244</v>
      </c>
      <c r="D116" s="11">
        <v>44350</v>
      </c>
      <c r="E116">
        <f>VLOOKUP(A116,home!$A$2:$E$405,3,FALSE)</f>
        <v>1.4962962962963</v>
      </c>
      <c r="F116">
        <f>VLOOKUP(B116,home!$B$2:$E$405,3,FALSE)</f>
        <v>0.71</v>
      </c>
      <c r="G116">
        <f>VLOOKUP(C116,away!$B$2:$E$405,4,FALSE)</f>
        <v>1.34</v>
      </c>
      <c r="H116">
        <f>VLOOKUP(A116,away!$A$2:$E$405,3,FALSE)</f>
        <v>1.3888888888888899</v>
      </c>
      <c r="I116">
        <f>VLOOKUP(C116,away!$B$2:$E$405,3,FALSE)</f>
        <v>1.1100000000000001</v>
      </c>
      <c r="J116">
        <f>VLOOKUP(B116,home!$B$2:$E$405,4,FALSE)</f>
        <v>1.54</v>
      </c>
      <c r="K116" s="3">
        <f t="shared" si="280"/>
        <v>1.4235762962962997</v>
      </c>
      <c r="L116" s="3">
        <f t="shared" si="281"/>
        <v>2.3741666666666688</v>
      </c>
      <c r="M116" s="5">
        <f t="shared" si="282"/>
        <v>2.2421320540459432E-2</v>
      </c>
      <c r="N116" s="5">
        <f t="shared" si="283"/>
        <v>3.1918460453059391E-2</v>
      </c>
      <c r="O116" s="5">
        <f t="shared" si="284"/>
        <v>5.3231951849807481E-2</v>
      </c>
      <c r="P116" s="5">
        <f t="shared" si="285"/>
        <v>7.577974485897189E-2</v>
      </c>
      <c r="Q116" s="5">
        <f t="shared" si="286"/>
        <v>2.2719181857623099E-2</v>
      </c>
      <c r="R116" s="5">
        <f t="shared" si="287"/>
        <v>6.3190762841709033E-2</v>
      </c>
      <c r="S116" s="5">
        <f t="shared" si="288"/>
        <v>6.403023542400603E-2</v>
      </c>
      <c r="T116" s="5">
        <f t="shared" si="289"/>
        <v>5.3939124260306885E-2</v>
      </c>
      <c r="U116" s="5">
        <f t="shared" si="290"/>
        <v>8.9956872126337975E-2</v>
      </c>
      <c r="V116" s="5">
        <f t="shared" si="291"/>
        <v>2.404554031971123E-2</v>
      </c>
      <c r="W116" s="5">
        <f t="shared" si="292"/>
        <v>1.0780829587919061E-2</v>
      </c>
      <c r="X116" s="5">
        <f t="shared" si="293"/>
        <v>2.5595486246651193E-2</v>
      </c>
      <c r="Y116" s="5">
        <f t="shared" si="294"/>
        <v>3.0383975131962219E-2</v>
      </c>
      <c r="Z116" s="5">
        <f t="shared" si="295"/>
        <v>5.0008467593341432E-2</v>
      </c>
      <c r="AA116" s="5">
        <f t="shared" si="296"/>
        <v>7.1190869079982524E-2</v>
      </c>
      <c r="AB116" s="5">
        <f t="shared" si="297"/>
        <v>5.0672816867498145E-2</v>
      </c>
      <c r="AC116" s="5">
        <f t="shared" si="298"/>
        <v>5.0793309295044898E-3</v>
      </c>
      <c r="AD116" s="5">
        <f t="shared" si="299"/>
        <v>3.8368333639428455E-3</v>
      </c>
      <c r="AE116" s="5">
        <f t="shared" si="300"/>
        <v>9.1092818782276472E-3</v>
      </c>
      <c r="AF116" s="5">
        <f t="shared" si="301"/>
        <v>1.0813476696279413E-2</v>
      </c>
      <c r="AG116" s="5">
        <f t="shared" si="302"/>
        <v>8.5576653076944644E-3</v>
      </c>
      <c r="AH116" s="5">
        <f t="shared" si="303"/>
        <v>2.9682109202797891E-2</v>
      </c>
      <c r="AI116" s="5">
        <f t="shared" si="304"/>
        <v>4.2254747085181336E-2</v>
      </c>
      <c r="AJ116" s="5">
        <f t="shared" si="305"/>
        <v>3.0076428178229659E-2</v>
      </c>
      <c r="AK116" s="5">
        <f t="shared" si="306"/>
        <v>1.427203007726195E-2</v>
      </c>
      <c r="AL116" s="5">
        <f t="shared" si="307"/>
        <v>6.8668640849687851E-4</v>
      </c>
      <c r="AM116" s="5">
        <f t="shared" si="308"/>
        <v>1.0924050059495647E-3</v>
      </c>
      <c r="AN116" s="5">
        <f t="shared" si="309"/>
        <v>2.5935515516252602E-3</v>
      </c>
      <c r="AO116" s="5">
        <f t="shared" si="310"/>
        <v>3.0787618210751555E-3</v>
      </c>
      <c r="AP116" s="5">
        <f t="shared" si="311"/>
        <v>2.4364978967342014E-3</v>
      </c>
      <c r="AQ116" s="5">
        <f t="shared" si="312"/>
        <v>1.4461630224574472E-3</v>
      </c>
      <c r="AR116" s="5">
        <f t="shared" si="313"/>
        <v>1.4094054853128545E-2</v>
      </c>
      <c r="AS116" s="5">
        <f t="shared" si="314"/>
        <v>2.0063962407613625E-2</v>
      </c>
      <c r="AT116" s="5">
        <f t="shared" si="315"/>
        <v>1.4281290646629396E-2</v>
      </c>
      <c r="AU116" s="5">
        <f t="shared" si="316"/>
        <v>6.7768356150198893E-3</v>
      </c>
      <c r="AV116" s="5">
        <f t="shared" si="317"/>
        <v>2.4118356363597177E-3</v>
      </c>
      <c r="AW116" s="5">
        <f t="shared" si="318"/>
        <v>6.4468549948197015E-5</v>
      </c>
      <c r="AX116" s="5">
        <f t="shared" si="319"/>
        <v>2.5918697873753655E-4</v>
      </c>
      <c r="AY116" s="5">
        <f t="shared" si="320"/>
        <v>6.1535308535270192E-4</v>
      </c>
      <c r="AZ116" s="5">
        <f t="shared" si="321"/>
        <v>7.3047539173743737E-4</v>
      </c>
      <c r="BA116" s="5">
        <f t="shared" si="322"/>
        <v>5.7809010862776679E-4</v>
      </c>
      <c r="BB116" s="5">
        <f t="shared" si="323"/>
        <v>3.4312056655843941E-4</v>
      </c>
      <c r="BC116" s="5">
        <f t="shared" si="324"/>
        <v>1.6292508235416582E-4</v>
      </c>
      <c r="BD116" s="5">
        <f t="shared" si="325"/>
        <v>5.5769392050782265E-3</v>
      </c>
      <c r="BE116" s="5">
        <f t="shared" si="326"/>
        <v>7.9391984582348925E-3</v>
      </c>
      <c r="BF116" s="5">
        <f t="shared" si="327"/>
        <v>5.6510273683676605E-3</v>
      </c>
      <c r="BG116" s="5">
        <f t="shared" si="328"/>
        <v>2.6815562037766204E-3</v>
      </c>
      <c r="BH116" s="5">
        <f t="shared" si="329"/>
        <v>9.543499622206718E-4</v>
      </c>
      <c r="BI116" s="5">
        <f t="shared" si="330"/>
        <v>2.7171799691772322E-4</v>
      </c>
      <c r="BJ116" s="8">
        <f t="shared" si="331"/>
        <v>0.22099084529487595</v>
      </c>
      <c r="BK116" s="8">
        <f t="shared" si="332"/>
        <v>0.19265821156650265</v>
      </c>
      <c r="BL116" s="8">
        <f t="shared" si="333"/>
        <v>0.52523135566215295</v>
      </c>
      <c r="BM116" s="8">
        <f t="shared" si="334"/>
        <v>0.71907657317983775</v>
      </c>
      <c r="BN116" s="8">
        <f t="shared" si="335"/>
        <v>0.26926142240163031</v>
      </c>
    </row>
    <row r="117" spans="1:66" x14ac:dyDescent="0.25">
      <c r="A117" t="s">
        <v>10</v>
      </c>
      <c r="B117" t="s">
        <v>241</v>
      </c>
      <c r="C117" t="s">
        <v>44</v>
      </c>
      <c r="D117" s="11">
        <v>44350</v>
      </c>
      <c r="E117">
        <f>VLOOKUP(A117,home!$A$2:$E$405,3,FALSE)</f>
        <v>1.4962962962963</v>
      </c>
      <c r="F117">
        <f>VLOOKUP(B117,home!$B$2:$E$405,3,FALSE)</f>
        <v>1.1599999999999999</v>
      </c>
      <c r="G117">
        <f>VLOOKUP(C117,away!$B$2:$E$405,4,FALSE)</f>
        <v>0.76</v>
      </c>
      <c r="H117">
        <f>VLOOKUP(A117,away!$A$2:$E$405,3,FALSE)</f>
        <v>1.3888888888888899</v>
      </c>
      <c r="I117">
        <f>VLOOKUP(C117,away!$B$2:$E$405,3,FALSE)</f>
        <v>0.71</v>
      </c>
      <c r="J117">
        <f>VLOOKUP(B117,home!$B$2:$E$405,4,FALSE)</f>
        <v>0.91</v>
      </c>
      <c r="K117" s="3">
        <f t="shared" si="280"/>
        <v>1.3191348148148181</v>
      </c>
      <c r="L117" s="3">
        <f t="shared" si="281"/>
        <v>0.89736111111111183</v>
      </c>
      <c r="M117" s="5">
        <f t="shared" si="282"/>
        <v>0.10899035074727641</v>
      </c>
      <c r="N117" s="5">
        <f t="shared" si="283"/>
        <v>0.14377296614961052</v>
      </c>
      <c r="O117" s="5">
        <f t="shared" si="284"/>
        <v>9.7803702246965746E-2</v>
      </c>
      <c r="P117" s="5">
        <f t="shared" si="285"/>
        <v>0.12901626865175475</v>
      </c>
      <c r="Q117" s="5">
        <f t="shared" si="286"/>
        <v>9.48279625385718E-2</v>
      </c>
      <c r="R117" s="5">
        <f t="shared" si="287"/>
        <v>4.3882619459558764E-2</v>
      </c>
      <c r="S117" s="5">
        <f t="shared" si="288"/>
        <v>3.8180438595472897E-2</v>
      </c>
      <c r="T117" s="5">
        <f t="shared" si="289"/>
        <v>8.5094925828015672E-2</v>
      </c>
      <c r="U117" s="5">
        <f t="shared" si="290"/>
        <v>5.7887091094374177E-2</v>
      </c>
      <c r="V117" s="5">
        <f t="shared" si="291"/>
        <v>5.0217470214377943E-3</v>
      </c>
      <c r="W117" s="5">
        <f t="shared" si="292"/>
        <v>4.1696955600861826E-2</v>
      </c>
      <c r="X117" s="5">
        <f t="shared" si="293"/>
        <v>3.7417226407940062E-2</v>
      </c>
      <c r="Y117" s="5">
        <f t="shared" si="294"/>
        <v>1.6788381932062568E-2</v>
      </c>
      <c r="Z117" s="5">
        <f t="shared" si="295"/>
        <v>1.3126185385565254E-2</v>
      </c>
      <c r="AA117" s="5">
        <f t="shared" si="296"/>
        <v>1.7315208127812589E-2</v>
      </c>
      <c r="AB117" s="5">
        <f t="shared" si="297"/>
        <v>1.1420546933581049E-2</v>
      </c>
      <c r="AC117" s="5">
        <f t="shared" si="298"/>
        <v>3.7152776505948936E-4</v>
      </c>
      <c r="AD117" s="5">
        <f t="shared" si="299"/>
        <v>1.375097645122113E-2</v>
      </c>
      <c r="AE117" s="5">
        <f t="shared" si="300"/>
        <v>1.2339591507130526E-2</v>
      </c>
      <c r="AF117" s="5">
        <f t="shared" si="301"/>
        <v>5.5365347727479447E-3</v>
      </c>
      <c r="AG117" s="5">
        <f t="shared" si="302"/>
        <v>1.6560903317928012E-3</v>
      </c>
      <c r="AH117" s="5">
        <f t="shared" si="303"/>
        <v>2.9447320755603174E-3</v>
      </c>
      <c r="AI117" s="5">
        <f t="shared" si="304"/>
        <v>3.8844986011735139E-3</v>
      </c>
      <c r="AJ117" s="5">
        <f t="shared" si="305"/>
        <v>2.5620886714537222E-3</v>
      </c>
      <c r="AK117" s="5">
        <f t="shared" si="306"/>
        <v>1.1265801217190835E-3</v>
      </c>
      <c r="AL117" s="5">
        <f t="shared" si="307"/>
        <v>1.759169527205102E-5</v>
      </c>
      <c r="AM117" s="5">
        <f t="shared" si="308"/>
        <v>3.6278783549009018E-3</v>
      </c>
      <c r="AN117" s="5">
        <f t="shared" si="309"/>
        <v>3.2555169515298254E-3</v>
      </c>
      <c r="AO117" s="5">
        <f t="shared" si="310"/>
        <v>1.4606871544329319E-3</v>
      </c>
      <c r="AP117" s="5">
        <f t="shared" si="311"/>
        <v>4.3692128262922146E-4</v>
      </c>
      <c r="AQ117" s="5">
        <f t="shared" si="312"/>
        <v>9.8019041912062536E-5</v>
      </c>
      <c r="AR117" s="5">
        <f t="shared" si="313"/>
        <v>5.2849760944986759E-4</v>
      </c>
      <c r="AS117" s="5">
        <f t="shared" si="314"/>
        <v>6.9715959617172509E-4</v>
      </c>
      <c r="AT117" s="5">
        <f t="shared" si="315"/>
        <v>4.5982374739618101E-4</v>
      </c>
      <c r="AU117" s="5">
        <f t="shared" si="316"/>
        <v>2.0218983795630574E-4</v>
      </c>
      <c r="AV117" s="5">
        <f t="shared" si="317"/>
        <v>6.6678913612482326E-5</v>
      </c>
      <c r="AW117" s="5">
        <f t="shared" si="318"/>
        <v>5.7844439838976968E-7</v>
      </c>
      <c r="AX117" s="5">
        <f t="shared" si="319"/>
        <v>7.9761010697714809E-4</v>
      </c>
      <c r="AY117" s="5">
        <f t="shared" si="320"/>
        <v>7.157442918304663E-4</v>
      </c>
      <c r="AZ117" s="5">
        <f t="shared" si="321"/>
        <v>3.2114054649421157E-4</v>
      </c>
      <c r="BA117" s="5">
        <f t="shared" si="322"/>
        <v>9.6059679208291819E-5</v>
      </c>
      <c r="BB117" s="5">
        <f t="shared" si="323"/>
        <v>2.1550055116832419E-5</v>
      </c>
      <c r="BC117" s="5">
        <f t="shared" si="324"/>
        <v>3.8676362808292897E-6</v>
      </c>
      <c r="BD117" s="5">
        <f t="shared" si="325"/>
        <v>7.9042200339249903E-5</v>
      </c>
      <c r="BE117" s="5">
        <f t="shared" si="326"/>
        <v>1.0426731830707216E-4</v>
      </c>
      <c r="BF117" s="5">
        <f t="shared" si="327"/>
        <v>6.8771324813118672E-5</v>
      </c>
      <c r="BG117" s="5">
        <f t="shared" si="328"/>
        <v>3.0239549607307683E-5</v>
      </c>
      <c r="BH117" s="5">
        <f t="shared" si="329"/>
        <v>9.972510667829826E-6</v>
      </c>
      <c r="BI117" s="5">
        <f t="shared" si="330"/>
        <v>2.6310172026092986E-6</v>
      </c>
      <c r="BJ117" s="8">
        <f t="shared" si="331"/>
        <v>0.46371660662126768</v>
      </c>
      <c r="BK117" s="8">
        <f t="shared" si="332"/>
        <v>0.28231366876810388</v>
      </c>
      <c r="BL117" s="8">
        <f t="shared" si="333"/>
        <v>0.24107634095772271</v>
      </c>
      <c r="BM117" s="8">
        <f t="shared" si="334"/>
        <v>0.38122376609148945</v>
      </c>
      <c r="BN117" s="8">
        <f t="shared" si="335"/>
        <v>0.61829386979373802</v>
      </c>
    </row>
    <row r="118" spans="1:66" x14ac:dyDescent="0.25">
      <c r="A118" t="s">
        <v>13</v>
      </c>
      <c r="B118" t="s">
        <v>250</v>
      </c>
      <c r="C118" t="s">
        <v>61</v>
      </c>
      <c r="D118" s="11">
        <v>44350</v>
      </c>
      <c r="E118">
        <f>VLOOKUP(A118,home!$A$2:$E$405,3,FALSE)</f>
        <v>1.6044444444444399</v>
      </c>
      <c r="F118">
        <f>VLOOKUP(B118,home!$B$2:$E$405,3,FALSE)</f>
        <v>1.1399999999999999</v>
      </c>
      <c r="G118">
        <f>VLOOKUP(C118,away!$B$2:$E$405,4,FALSE)</f>
        <v>0.96</v>
      </c>
      <c r="H118">
        <f>VLOOKUP(A118,away!$A$2:$E$405,3,FALSE)</f>
        <v>1.4044444444444399</v>
      </c>
      <c r="I118">
        <f>VLOOKUP(C118,away!$B$2:$E$405,3,FALSE)</f>
        <v>1.25</v>
      </c>
      <c r="J118">
        <f>VLOOKUP(B118,home!$B$2:$E$405,4,FALSE)</f>
        <v>0.77</v>
      </c>
      <c r="K118" s="3">
        <f t="shared" si="280"/>
        <v>1.7559039999999948</v>
      </c>
      <c r="L118" s="3">
        <f t="shared" si="281"/>
        <v>1.3517777777777735</v>
      </c>
      <c r="M118" s="5">
        <f t="shared" si="282"/>
        <v>4.4704470204948193E-2</v>
      </c>
      <c r="N118" s="5">
        <f t="shared" si="283"/>
        <v>7.8496758050749113E-2</v>
      </c>
      <c r="O118" s="5">
        <f t="shared" si="284"/>
        <v>6.0430509390377557E-2</v>
      </c>
      <c r="P118" s="5">
        <f t="shared" si="285"/>
        <v>0.10611017316060119</v>
      </c>
      <c r="Q118" s="5">
        <f t="shared" si="286"/>
        <v>6.8916385724171095E-2</v>
      </c>
      <c r="R118" s="5">
        <f t="shared" si="287"/>
        <v>4.084430984685173E-2</v>
      </c>
      <c r="S118" s="5">
        <f t="shared" si="288"/>
        <v>6.2965564721794362E-2</v>
      </c>
      <c r="T118" s="5">
        <f t="shared" si="289"/>
        <v>9.3159638746695889E-2</v>
      </c>
      <c r="U118" s="5">
        <f t="shared" si="290"/>
        <v>7.1718687037326118E-2</v>
      </c>
      <c r="V118" s="5">
        <f t="shared" si="291"/>
        <v>1.6606062349654165E-2</v>
      </c>
      <c r="W118" s="5">
        <f t="shared" si="292"/>
        <v>4.0336852452871524E-2</v>
      </c>
      <c r="X118" s="5">
        <f t="shared" si="293"/>
        <v>5.4526460771292598E-2</v>
      </c>
      <c r="Y118" s="5">
        <f t="shared" si="294"/>
        <v>3.6853828985752429E-2</v>
      </c>
      <c r="Z118" s="5">
        <f t="shared" si="295"/>
        <v>1.8404143466548013E-2</v>
      </c>
      <c r="AA118" s="5">
        <f t="shared" si="296"/>
        <v>3.2315909129485426E-2</v>
      </c>
      <c r="AB118" s="5">
        <f t="shared" si="297"/>
        <v>2.837181705204991E-2</v>
      </c>
      <c r="AC118" s="5">
        <f t="shared" si="298"/>
        <v>2.4635010539204804E-3</v>
      </c>
      <c r="AD118" s="5">
        <f t="shared" si="299"/>
        <v>1.7706910142351682E-2</v>
      </c>
      <c r="AE118" s="5">
        <f t="shared" si="300"/>
        <v>2.3935807643538875E-2</v>
      </c>
      <c r="AF118" s="5">
        <f t="shared" si="301"/>
        <v>1.6177946432849616E-2</v>
      </c>
      <c r="AG118" s="5">
        <f t="shared" si="302"/>
        <v>7.2896628260017676E-3</v>
      </c>
      <c r="AH118" s="5">
        <f t="shared" si="303"/>
        <v>6.2195780392784051E-3</v>
      </c>
      <c r="AI118" s="5">
        <f t="shared" si="304"/>
        <v>1.0920981957481075E-2</v>
      </c>
      <c r="AJ118" s="5">
        <f t="shared" si="305"/>
        <v>9.5880979515343984E-3</v>
      </c>
      <c r="AK118" s="5">
        <f t="shared" si="306"/>
        <v>5.6119265151636684E-3</v>
      </c>
      <c r="AL118" s="5">
        <f t="shared" si="307"/>
        <v>2.3389385644381655E-4</v>
      </c>
      <c r="AM118" s="5">
        <f t="shared" si="308"/>
        <v>6.2183268693191572E-3</v>
      </c>
      <c r="AN118" s="5">
        <f t="shared" si="309"/>
        <v>8.40579607690407E-3</v>
      </c>
      <c r="AO118" s="5">
        <f t="shared" si="310"/>
        <v>5.681384170645256E-3</v>
      </c>
      <c r="AP118" s="5">
        <f t="shared" si="311"/>
        <v>2.5599896229655532E-3</v>
      </c>
      <c r="AQ118" s="5">
        <f t="shared" si="312"/>
        <v>8.6513427091663455E-4</v>
      </c>
      <c r="AR118" s="5">
        <f t="shared" si="313"/>
        <v>1.681497476130241E-3</v>
      </c>
      <c r="AS118" s="5">
        <f t="shared" si="314"/>
        <v>2.9525481443269858E-3</v>
      </c>
      <c r="AT118" s="5">
        <f t="shared" si="315"/>
        <v>2.592195548408159E-3</v>
      </c>
      <c r="AU118" s="5">
        <f t="shared" si="316"/>
        <v>1.5172155107440221E-3</v>
      </c>
      <c r="AV118" s="5">
        <f t="shared" si="317"/>
        <v>6.6602119604436611E-4</v>
      </c>
      <c r="AW118" s="5">
        <f t="shared" si="318"/>
        <v>1.5421349671317587E-5</v>
      </c>
      <c r="AX118" s="5">
        <f t="shared" si="319"/>
        <v>1.8197975038574926E-3</v>
      </c>
      <c r="AY118" s="5">
        <f t="shared" si="320"/>
        <v>2.4599618257700202E-3</v>
      </c>
      <c r="AZ118" s="5">
        <f t="shared" si="321"/>
        <v>1.6626608651287764E-3</v>
      </c>
      <c r="BA118" s="5">
        <f t="shared" si="322"/>
        <v>7.4918266982061568E-4</v>
      </c>
      <c r="BB118" s="5">
        <f t="shared" si="323"/>
        <v>2.5318212113993301E-4</v>
      </c>
      <c r="BC118" s="5">
        <f t="shared" si="324"/>
        <v>6.8449193017520351E-5</v>
      </c>
      <c r="BD118" s="5">
        <f t="shared" si="325"/>
        <v>3.7883515360371194E-4</v>
      </c>
      <c r="BE118" s="5">
        <f t="shared" si="326"/>
        <v>6.6519816155337027E-4</v>
      </c>
      <c r="BF118" s="5">
        <f t="shared" si="327"/>
        <v>5.840120563321029E-4</v>
      </c>
      <c r="BG118" s="5">
        <f t="shared" si="328"/>
        <v>3.4182303525392055E-4</v>
      </c>
      <c r="BH118" s="5">
        <f t="shared" si="329"/>
        <v>1.5005210872362463E-4</v>
      </c>
      <c r="BI118" s="5">
        <f t="shared" si="330"/>
        <v>5.2695419583249305E-5</v>
      </c>
      <c r="BJ118" s="8">
        <f t="shared" si="331"/>
        <v>0.46814411696575958</v>
      </c>
      <c r="BK118" s="8">
        <f t="shared" si="332"/>
        <v>0.23554362717313226</v>
      </c>
      <c r="BL118" s="8">
        <f t="shared" si="333"/>
        <v>0.27760391073025209</v>
      </c>
      <c r="BM118" s="8">
        <f t="shared" si="334"/>
        <v>0.59774865148189404</v>
      </c>
      <c r="BN118" s="8">
        <f t="shared" si="335"/>
        <v>0.39950260637769885</v>
      </c>
    </row>
    <row r="119" spans="1:66" x14ac:dyDescent="0.25">
      <c r="A119" t="s">
        <v>13</v>
      </c>
      <c r="B119" t="s">
        <v>249</v>
      </c>
      <c r="C119" t="s">
        <v>60</v>
      </c>
      <c r="D119" s="11">
        <v>44350</v>
      </c>
      <c r="E119">
        <f>VLOOKUP(A119,home!$A$2:$E$405,3,FALSE)</f>
        <v>1.6044444444444399</v>
      </c>
      <c r="F119">
        <f>VLOOKUP(B119,home!$B$2:$E$405,3,FALSE)</f>
        <v>1.1499999999999999</v>
      </c>
      <c r="G119">
        <f>VLOOKUP(C119,away!$B$2:$E$405,4,FALSE)</f>
        <v>0.56999999999999995</v>
      </c>
      <c r="H119">
        <f>VLOOKUP(A119,away!$A$2:$E$405,3,FALSE)</f>
        <v>1.4044444444444399</v>
      </c>
      <c r="I119">
        <f>VLOOKUP(C119,away!$B$2:$E$405,3,FALSE)</f>
        <v>1.1399999999999999</v>
      </c>
      <c r="J119">
        <f>VLOOKUP(B119,home!$B$2:$E$405,4,FALSE)</f>
        <v>1.1000000000000001</v>
      </c>
      <c r="K119" s="3">
        <f t="shared" si="280"/>
        <v>1.0517133333333302</v>
      </c>
      <c r="L119" s="3">
        <f t="shared" si="281"/>
        <v>1.7611733333333275</v>
      </c>
      <c r="M119" s="5">
        <f t="shared" si="282"/>
        <v>6.0031451245897108E-2</v>
      </c>
      <c r="N119" s="5">
        <f t="shared" si="283"/>
        <v>6.3135877694659739E-2</v>
      </c>
      <c r="O119" s="5">
        <f t="shared" si="284"/>
        <v>0.10572579109557373</v>
      </c>
      <c r="P119" s="5">
        <f t="shared" si="285"/>
        <v>0.11119322417242916</v>
      </c>
      <c r="Q119" s="5">
        <f t="shared" si="286"/>
        <v>3.3200422191588023E-2</v>
      </c>
      <c r="R119" s="5">
        <f t="shared" si="287"/>
        <v>9.3100721961547353E-2</v>
      </c>
      <c r="S119" s="5">
        <f t="shared" si="288"/>
        <v>5.1489397829213371E-2</v>
      </c>
      <c r="T119" s="5">
        <f t="shared" si="289"/>
        <v>5.847169821923285E-2</v>
      </c>
      <c r="U119" s="5">
        <f t="shared" si="290"/>
        <v>9.7915270629918533E-2</v>
      </c>
      <c r="V119" s="5">
        <f t="shared" si="291"/>
        <v>1.0596801133228953E-2</v>
      </c>
      <c r="W119" s="5">
        <f t="shared" si="292"/>
        <v>1.1639108897062969E-2</v>
      </c>
      <c r="X119" s="5">
        <f t="shared" si="293"/>
        <v>2.0498488213269977E-2</v>
      </c>
      <c r="Y119" s="5">
        <f t="shared" si="294"/>
        <v>1.8050695407429311E-2</v>
      </c>
      <c r="Z119" s="5">
        <f t="shared" si="295"/>
        <v>5.4655502944252553E-2</v>
      </c>
      <c r="AA119" s="5">
        <f t="shared" si="296"/>
        <v>5.7481921186509487E-2</v>
      </c>
      <c r="AB119" s="5">
        <f t="shared" si="297"/>
        <v>3.0227251468733833E-2</v>
      </c>
      <c r="AC119" s="5">
        <f t="shared" si="298"/>
        <v>1.2267449597912949E-3</v>
      </c>
      <c r="AD119" s="5">
        <f t="shared" si="299"/>
        <v>3.0602515037899281E-3</v>
      </c>
      <c r="AE119" s="5">
        <f t="shared" si="300"/>
        <v>5.3896333417680353E-3</v>
      </c>
      <c r="AF119" s="5">
        <f t="shared" si="301"/>
        <v>4.7460392589830282E-3</v>
      </c>
      <c r="AG119" s="5">
        <f t="shared" si="302"/>
        <v>2.7861992606246578E-3</v>
      </c>
      <c r="AH119" s="5">
        <f t="shared" si="303"/>
        <v>2.4064453576334681E-2</v>
      </c>
      <c r="AI119" s="5">
        <f t="shared" si="304"/>
        <v>2.5308906685612125E-2</v>
      </c>
      <c r="AJ119" s="5">
        <f t="shared" si="305"/>
        <v>1.3308857306673666E-2</v>
      </c>
      <c r="AK119" s="5">
        <f t="shared" si="306"/>
        <v>4.6657008936198032E-3</v>
      </c>
      <c r="AL119" s="5">
        <f t="shared" si="307"/>
        <v>9.0889508406341552E-5</v>
      </c>
      <c r="AM119" s="5">
        <f t="shared" si="308"/>
        <v>6.4370146197784866E-4</v>
      </c>
      <c r="AN119" s="5">
        <f t="shared" si="309"/>
        <v>1.1336698494630638E-3</v>
      </c>
      <c r="AO119" s="5">
        <f t="shared" si="310"/>
        <v>9.9829455383917813E-4</v>
      </c>
      <c r="AP119" s="5">
        <f t="shared" si="311"/>
        <v>5.86056582344484E-4</v>
      </c>
      <c r="AQ119" s="5">
        <f t="shared" si="312"/>
        <v>2.5803680616239309E-4</v>
      </c>
      <c r="AR119" s="5">
        <f t="shared" si="313"/>
        <v>8.4763347839756972E-3</v>
      </c>
      <c r="AS119" s="5">
        <f t="shared" si="314"/>
        <v>8.9146743101043337E-3</v>
      </c>
      <c r="AT119" s="5">
        <f t="shared" si="315"/>
        <v>4.6878409171304172E-3</v>
      </c>
      <c r="AU119" s="5">
        <f t="shared" si="316"/>
        <v>1.6434215990305356E-3</v>
      </c>
      <c r="AV119" s="5">
        <f t="shared" si="317"/>
        <v>4.3210210199709894E-4</v>
      </c>
      <c r="AW119" s="5">
        <f t="shared" si="318"/>
        <v>4.6763901224559004E-6</v>
      </c>
      <c r="AX119" s="5">
        <f t="shared" si="319"/>
        <v>1.1283156837471014E-4</v>
      </c>
      <c r="AY119" s="5">
        <f t="shared" si="320"/>
        <v>1.9871594937971549E-4</v>
      </c>
      <c r="AZ119" s="5">
        <f t="shared" si="321"/>
        <v>1.7498661547778521E-4</v>
      </c>
      <c r="BA119" s="5">
        <f t="shared" si="322"/>
        <v>1.0272725362324272E-4</v>
      </c>
      <c r="BB119" s="5">
        <f t="shared" si="323"/>
        <v>4.523012492195612E-5</v>
      </c>
      <c r="BC119" s="5">
        <f t="shared" si="324"/>
        <v>1.593161797517686E-5</v>
      </c>
      <c r="BD119" s="5">
        <f t="shared" si="325"/>
        <v>2.4880491309906194E-3</v>
      </c>
      <c r="BE119" s="5">
        <f t="shared" si="326"/>
        <v>2.6167144450512394E-3</v>
      </c>
      <c r="BF119" s="5">
        <f t="shared" si="327"/>
        <v>1.3760167356931571E-3</v>
      </c>
      <c r="BG119" s="5">
        <f t="shared" si="328"/>
        <v>4.8239171593943278E-4</v>
      </c>
      <c r="BH119" s="5">
        <f t="shared" si="329"/>
        <v>1.2683444988576142E-4</v>
      </c>
      <c r="BI119" s="5">
        <f t="shared" si="330"/>
        <v>2.6678696414170683E-5</v>
      </c>
      <c r="BJ119" s="8">
        <f t="shared" si="331"/>
        <v>0.22524859637194805</v>
      </c>
      <c r="BK119" s="8">
        <f t="shared" si="332"/>
        <v>0.23482722479834589</v>
      </c>
      <c r="BL119" s="8">
        <f t="shared" si="333"/>
        <v>0.4830699336907357</v>
      </c>
      <c r="BM119" s="8">
        <f t="shared" si="334"/>
        <v>0.53121972988432997</v>
      </c>
      <c r="BN119" s="8">
        <f t="shared" si="335"/>
        <v>0.46638748836169514</v>
      </c>
    </row>
    <row r="120" spans="1:66" x14ac:dyDescent="0.25">
      <c r="A120" t="s">
        <v>13</v>
      </c>
      <c r="B120" t="s">
        <v>54</v>
      </c>
      <c r="C120" t="s">
        <v>58</v>
      </c>
      <c r="D120" s="11">
        <v>44350</v>
      </c>
      <c r="E120">
        <f>VLOOKUP(A120,home!$A$2:$E$405,3,FALSE)</f>
        <v>1.6044444444444399</v>
      </c>
      <c r="F120">
        <f>VLOOKUP(B120,home!$B$2:$E$405,3,FALSE)</f>
        <v>0.68</v>
      </c>
      <c r="G120">
        <f>VLOOKUP(C120,away!$B$2:$E$405,4,FALSE)</f>
        <v>0.88</v>
      </c>
      <c r="H120">
        <f>VLOOKUP(A120,away!$A$2:$E$405,3,FALSE)</f>
        <v>1.4044444444444399</v>
      </c>
      <c r="I120">
        <f>VLOOKUP(C120,away!$B$2:$E$405,3,FALSE)</f>
        <v>0.62</v>
      </c>
      <c r="J120">
        <f>VLOOKUP(B120,home!$B$2:$E$405,4,FALSE)</f>
        <v>1.42</v>
      </c>
      <c r="K120" s="3">
        <f t="shared" si="280"/>
        <v>0.96009955555555293</v>
      </c>
      <c r="L120" s="3">
        <f t="shared" si="281"/>
        <v>1.2364728888888847</v>
      </c>
      <c r="M120" s="5">
        <f t="shared" si="282"/>
        <v>0.11118359395296293</v>
      </c>
      <c r="N120" s="5">
        <f t="shared" si="283"/>
        <v>0.10674731913930875</v>
      </c>
      <c r="O120" s="5">
        <f t="shared" si="284"/>
        <v>0.13747549961206884</v>
      </c>
      <c r="P120" s="5">
        <f t="shared" si="285"/>
        <v>0.13199016607732486</v>
      </c>
      <c r="Q120" s="5">
        <f t="shared" si="286"/>
        <v>5.1244026831198559E-2</v>
      </c>
      <c r="R120" s="5">
        <f t="shared" si="287"/>
        <v>8.4992364078388769E-2</v>
      </c>
      <c r="S120" s="5">
        <f t="shared" si="288"/>
        <v>3.9172604792056955E-2</v>
      </c>
      <c r="T120" s="5">
        <f t="shared" si="289"/>
        <v>6.3361849894271613E-2</v>
      </c>
      <c r="U120" s="5">
        <f t="shared" si="290"/>
        <v>8.1601130977276781E-2</v>
      </c>
      <c r="V120" s="5">
        <f t="shared" si="291"/>
        <v>5.1670279243740333E-3</v>
      </c>
      <c r="W120" s="5">
        <f t="shared" si="292"/>
        <v>1.6399789128503522E-2</v>
      </c>
      <c r="X120" s="5">
        <f t="shared" si="293"/>
        <v>2.0277894640889277E-2</v>
      </c>
      <c r="Y120" s="5">
        <f t="shared" si="294"/>
        <v>1.2536533483602402E-2</v>
      </c>
      <c r="Z120" s="5">
        <f t="shared" si="295"/>
        <v>3.5030251315167085E-2</v>
      </c>
      <c r="AA120" s="5">
        <f t="shared" si="296"/>
        <v>3.363252871869124E-2</v>
      </c>
      <c r="AB120" s="5">
        <f t="shared" si="297"/>
        <v>1.6145287937512416E-2</v>
      </c>
      <c r="AC120" s="5">
        <f t="shared" si="298"/>
        <v>3.8337314977020563E-4</v>
      </c>
      <c r="AD120" s="5">
        <f t="shared" si="299"/>
        <v>3.9363575633702547E-3</v>
      </c>
      <c r="AE120" s="5">
        <f t="shared" si="300"/>
        <v>4.8671994080800307E-3</v>
      </c>
      <c r="AF120" s="5">
        <f t="shared" si="301"/>
        <v>3.0090800564534933E-3</v>
      </c>
      <c r="AG120" s="5">
        <f t="shared" si="302"/>
        <v>1.2402153034336599E-3</v>
      </c>
      <c r="AH120" s="5">
        <f t="shared" si="303"/>
        <v>1.0828489010542076E-2</v>
      </c>
      <c r="AI120" s="5">
        <f t="shared" si="304"/>
        <v>1.0396427486359635E-2</v>
      </c>
      <c r="AJ120" s="5">
        <f t="shared" si="305"/>
        <v>4.99080270450971E-3</v>
      </c>
      <c r="AK120" s="5">
        <f t="shared" si="306"/>
        <v>1.5972224861550747E-3</v>
      </c>
      <c r="AL120" s="5">
        <f t="shared" si="307"/>
        <v>1.8204659125936828E-5</v>
      </c>
      <c r="AM120" s="5">
        <f t="shared" si="308"/>
        <v>7.5585902941990434E-4</v>
      </c>
      <c r="AN120" s="5">
        <f t="shared" si="309"/>
        <v>9.3459919769957778E-4</v>
      </c>
      <c r="AO120" s="5">
        <f t="shared" si="310"/>
        <v>5.7780328496641548E-4</v>
      </c>
      <c r="AP120" s="5">
        <f t="shared" si="311"/>
        <v>2.3814603232397049E-4</v>
      </c>
      <c r="AQ120" s="5">
        <f t="shared" si="312"/>
        <v>7.3615278141261385E-5</v>
      </c>
      <c r="AR120" s="5">
        <f t="shared" si="313"/>
        <v>2.6778266178332974E-3</v>
      </c>
      <c r="AS120" s="5">
        <f t="shared" si="314"/>
        <v>2.5709801456365779E-3</v>
      </c>
      <c r="AT120" s="5">
        <f t="shared" si="315"/>
        <v>1.2341984475839147E-3</v>
      </c>
      <c r="AU120" s="5">
        <f t="shared" si="316"/>
        <v>3.9498446033088997E-4</v>
      </c>
      <c r="AV120" s="5">
        <f t="shared" si="317"/>
        <v>9.4806101203759349E-5</v>
      </c>
      <c r="AW120" s="5">
        <f t="shared" si="318"/>
        <v>6.0031738096530378E-7</v>
      </c>
      <c r="AX120" s="5">
        <f t="shared" si="319"/>
        <v>1.209499863681169E-4</v>
      </c>
      <c r="AY120" s="5">
        <f t="shared" si="320"/>
        <v>1.4955137905565675E-4</v>
      </c>
      <c r="AZ120" s="5">
        <f t="shared" si="321"/>
        <v>9.2458112849132303E-5</v>
      </c>
      <c r="BA120" s="5">
        <f t="shared" si="322"/>
        <v>3.8107316631927051E-5</v>
      </c>
      <c r="BB120" s="5">
        <f t="shared" si="323"/>
        <v>1.1779665970920572E-5</v>
      </c>
      <c r="BC120" s="5">
        <f t="shared" si="324"/>
        <v>2.9130475226420469E-6</v>
      </c>
      <c r="BD120" s="5">
        <f t="shared" si="325"/>
        <v>5.5184333568264845E-4</v>
      </c>
      <c r="BE120" s="5">
        <f t="shared" si="326"/>
        <v>5.2982454132520453E-4</v>
      </c>
      <c r="BF120" s="5">
        <f t="shared" si="327"/>
        <v>2.5434215332437681E-4</v>
      </c>
      <c r="BG120" s="5">
        <f t="shared" si="328"/>
        <v>8.1397929455258818E-5</v>
      </c>
      <c r="BH120" s="5">
        <f t="shared" si="329"/>
        <v>1.9537528973284059E-5</v>
      </c>
      <c r="BI120" s="5">
        <f t="shared" si="330"/>
        <v>3.7515945767807535E-6</v>
      </c>
      <c r="BJ120" s="8">
        <f t="shared" si="331"/>
        <v>0.28661604778006111</v>
      </c>
      <c r="BK120" s="8">
        <f t="shared" si="332"/>
        <v>0.28806452193467058</v>
      </c>
      <c r="BL120" s="8">
        <f t="shared" si="333"/>
        <v>0.39007324586743053</v>
      </c>
      <c r="BM120" s="8">
        <f t="shared" si="334"/>
        <v>0.37600214614440186</v>
      </c>
      <c r="BN120" s="8">
        <f t="shared" si="335"/>
        <v>0.6236329696912527</v>
      </c>
    </row>
    <row r="121" spans="1:66" x14ac:dyDescent="0.25">
      <c r="A121" t="s">
        <v>13</v>
      </c>
      <c r="B121" t="s">
        <v>55</v>
      </c>
      <c r="C121" t="s">
        <v>59</v>
      </c>
      <c r="D121" s="11">
        <v>44350</v>
      </c>
      <c r="E121">
        <f>VLOOKUP(A121,home!$A$2:$E$405,3,FALSE)</f>
        <v>1.6044444444444399</v>
      </c>
      <c r="F121">
        <f>VLOOKUP(B121,home!$B$2:$E$405,3,FALSE)</f>
        <v>1.1399999999999999</v>
      </c>
      <c r="G121">
        <f>VLOOKUP(C121,away!$B$2:$E$405,4,FALSE)</f>
        <v>0.62</v>
      </c>
      <c r="H121">
        <f>VLOOKUP(A121,away!$A$2:$E$405,3,FALSE)</f>
        <v>1.4044444444444399</v>
      </c>
      <c r="I121">
        <f>VLOOKUP(C121,away!$B$2:$E$405,3,FALSE)</f>
        <v>0.91</v>
      </c>
      <c r="J121">
        <f>VLOOKUP(B121,home!$B$2:$E$405,4,FALSE)</f>
        <v>1.01</v>
      </c>
      <c r="K121" s="3">
        <f t="shared" si="280"/>
        <v>1.13402133333333</v>
      </c>
      <c r="L121" s="3">
        <f t="shared" si="281"/>
        <v>1.2908248888888847</v>
      </c>
      <c r="M121" s="5">
        <f t="shared" si="282"/>
        <v>8.8491726056817654E-2</v>
      </c>
      <c r="N121" s="5">
        <f t="shared" si="283"/>
        <v>0.10035150517192012</v>
      </c>
      <c r="O121" s="5">
        <f t="shared" si="284"/>
        <v>0.11422732245487725</v>
      </c>
      <c r="P121" s="5">
        <f t="shared" si="285"/>
        <v>0.12953622051337613</v>
      </c>
      <c r="Q121" s="5">
        <f t="shared" si="286"/>
        <v>5.6900373848533733E-2</v>
      </c>
      <c r="R121" s="5">
        <f t="shared" si="287"/>
        <v>7.3723735407945884E-2</v>
      </c>
      <c r="S121" s="5">
        <f t="shared" si="288"/>
        <v>4.7404523486513195E-2</v>
      </c>
      <c r="T121" s="5">
        <f t="shared" si="289"/>
        <v>7.3448418750769545E-2</v>
      </c>
      <c r="U121" s="5">
        <f t="shared" si="290"/>
        <v>8.3604288725632414E-2</v>
      </c>
      <c r="V121" s="5">
        <f t="shared" si="291"/>
        <v>7.7102033292390775E-3</v>
      </c>
      <c r="W121" s="5">
        <f t="shared" si="292"/>
        <v>2.1508745939626386E-2</v>
      </c>
      <c r="X121" s="5">
        <f t="shared" si="293"/>
        <v>2.776402458765748E-2</v>
      </c>
      <c r="Y121" s="5">
        <f t="shared" si="294"/>
        <v>1.7919246976735616E-2</v>
      </c>
      <c r="Z121" s="5">
        <f t="shared" si="295"/>
        <v>3.1721477522145089E-2</v>
      </c>
      <c r="AA121" s="5">
        <f t="shared" si="296"/>
        <v>3.5972832234966223E-2</v>
      </c>
      <c r="AB121" s="5">
        <f t="shared" si="297"/>
        <v>2.0396979587436304E-2</v>
      </c>
      <c r="AC121" s="5">
        <f t="shared" si="298"/>
        <v>7.0539829199541091E-4</v>
      </c>
      <c r="AD121" s="5">
        <f t="shared" si="299"/>
        <v>6.0978441871957414E-3</v>
      </c>
      <c r="AE121" s="5">
        <f t="shared" si="300"/>
        <v>7.871249045398673E-3</v>
      </c>
      <c r="AF121" s="5">
        <f t="shared" si="301"/>
        <v>5.0802020872217418E-3</v>
      </c>
      <c r="AG121" s="5">
        <f t="shared" si="302"/>
        <v>2.1858837649236947E-3</v>
      </c>
      <c r="AH121" s="5">
        <f t="shared" si="303"/>
        <v>1.0236718174478542E-2</v>
      </c>
      <c r="AI121" s="5">
        <f t="shared" si="304"/>
        <v>1.1608656793179687E-2</v>
      </c>
      <c r="AJ121" s="5">
        <f t="shared" si="305"/>
        <v>6.5822322274053258E-3</v>
      </c>
      <c r="AK121" s="5">
        <f t="shared" si="306"/>
        <v>2.4881305889439338E-3</v>
      </c>
      <c r="AL121" s="5">
        <f t="shared" si="307"/>
        <v>4.1303128675784973E-5</v>
      </c>
      <c r="AM121" s="5">
        <f t="shared" si="308"/>
        <v>1.383017079124521E-3</v>
      </c>
      <c r="AN121" s="5">
        <f t="shared" si="309"/>
        <v>1.7852328674923396E-3</v>
      </c>
      <c r="AO121" s="5">
        <f t="shared" si="310"/>
        <v>1.1522115089107922E-3</v>
      </c>
      <c r="AP121" s="5">
        <f t="shared" si="311"/>
        <v>4.9576776432208906E-4</v>
      </c>
      <c r="AQ121" s="5">
        <f t="shared" si="312"/>
        <v>1.5998734232393778E-4</v>
      </c>
      <c r="AR121" s="5">
        <f t="shared" si="313"/>
        <v>2.6427621200316169E-3</v>
      </c>
      <c r="AS121" s="5">
        <f t="shared" si="314"/>
        <v>2.996948623041072E-3</v>
      </c>
      <c r="AT121" s="5">
        <f t="shared" si="315"/>
        <v>1.6993018367162623E-3</v>
      </c>
      <c r="AU121" s="5">
        <f t="shared" si="316"/>
        <v>6.4234817820291753E-4</v>
      </c>
      <c r="AV121" s="5">
        <f t="shared" si="317"/>
        <v>1.8210913437747699E-4</v>
      </c>
      <c r="AW121" s="5">
        <f t="shared" si="318"/>
        <v>1.6794574483731991E-6</v>
      </c>
      <c r="AX121" s="5">
        <f t="shared" si="319"/>
        <v>2.6139514534859317E-4</v>
      </c>
      <c r="AY121" s="5">
        <f t="shared" si="320"/>
        <v>3.3741535945069158E-4</v>
      </c>
      <c r="AZ121" s="5">
        <f t="shared" si="321"/>
        <v>2.1777207193617105E-4</v>
      </c>
      <c r="BA121" s="5">
        <f t="shared" si="322"/>
        <v>9.3701870186703391E-5</v>
      </c>
      <c r="BB121" s="5">
        <f t="shared" si="323"/>
        <v>3.0238176543108007E-5</v>
      </c>
      <c r="BC121" s="5">
        <f t="shared" si="324"/>
        <v>7.8064381752919718E-6</v>
      </c>
      <c r="BD121" s="5">
        <f t="shared" si="325"/>
        <v>5.6855718665826016E-4</v>
      </c>
      <c r="BE121" s="5">
        <f t="shared" si="326"/>
        <v>6.4475597889044711E-4</v>
      </c>
      <c r="BF121" s="5">
        <f t="shared" si="327"/>
        <v>3.6558351742799075E-4</v>
      </c>
      <c r="BG121" s="5">
        <f t="shared" si="328"/>
        <v>1.3819316929279292E-4</v>
      </c>
      <c r="BH121" s="5">
        <f t="shared" si="329"/>
        <v>3.9178500524742905E-5</v>
      </c>
      <c r="BI121" s="5">
        <f t="shared" si="330"/>
        <v>8.8858510806138959E-6</v>
      </c>
      <c r="BJ121" s="8">
        <f t="shared" si="331"/>
        <v>0.325052039983797</v>
      </c>
      <c r="BK121" s="8">
        <f t="shared" si="332"/>
        <v>0.27422679016606794</v>
      </c>
      <c r="BL121" s="8">
        <f t="shared" si="333"/>
        <v>0.36876952029110976</v>
      </c>
      <c r="BM121" s="8">
        <f t="shared" si="334"/>
        <v>0.43620320860764672</v>
      </c>
      <c r="BN121" s="8">
        <f t="shared" si="335"/>
        <v>0.56323088345347072</v>
      </c>
    </row>
    <row r="122" spans="1:66" x14ac:dyDescent="0.25">
      <c r="A122" t="s">
        <v>13</v>
      </c>
      <c r="B122" t="s">
        <v>62</v>
      </c>
      <c r="C122" t="s">
        <v>15</v>
      </c>
      <c r="D122" s="11">
        <v>44350</v>
      </c>
      <c r="E122">
        <f>VLOOKUP(A122,home!$A$2:$E$405,3,FALSE)</f>
        <v>1.6044444444444399</v>
      </c>
      <c r="F122">
        <f>VLOOKUP(B122,home!$B$2:$E$405,3,FALSE)</f>
        <v>0.96</v>
      </c>
      <c r="G122">
        <f>VLOOKUP(C122,away!$B$2:$E$405,4,FALSE)</f>
        <v>0.47</v>
      </c>
      <c r="H122">
        <f>VLOOKUP(A122,away!$A$2:$E$405,3,FALSE)</f>
        <v>1.4044444444444399</v>
      </c>
      <c r="I122">
        <f>VLOOKUP(C122,away!$B$2:$E$405,3,FALSE)</f>
        <v>0.93</v>
      </c>
      <c r="J122">
        <f>VLOOKUP(B122,home!$B$2:$E$405,4,FALSE)</f>
        <v>0.88</v>
      </c>
      <c r="K122" s="3">
        <f t="shared" si="280"/>
        <v>0.7239253333333312</v>
      </c>
      <c r="L122" s="3">
        <f t="shared" si="281"/>
        <v>1.1493973333333296</v>
      </c>
      <c r="M122" s="5">
        <f t="shared" si="282"/>
        <v>0.15361241009136134</v>
      </c>
      <c r="N122" s="5">
        <f t="shared" si="283"/>
        <v>0.11120391517952513</v>
      </c>
      <c r="O122" s="5">
        <f t="shared" si="284"/>
        <v>0.17656169452591658</v>
      </c>
      <c r="P122" s="5">
        <f t="shared" si="285"/>
        <v>0.12781748356357195</v>
      </c>
      <c r="Q122" s="5">
        <f t="shared" si="286"/>
        <v>4.0251665682154603E-2</v>
      </c>
      <c r="R122" s="5">
        <f t="shared" si="287"/>
        <v>0.10146977042845125</v>
      </c>
      <c r="S122" s="5">
        <f t="shared" si="288"/>
        <v>2.6588524154408058E-2</v>
      </c>
      <c r="T122" s="5">
        <f t="shared" si="289"/>
        <v>4.6265157197293204E-2</v>
      </c>
      <c r="U122" s="5">
        <f t="shared" si="290"/>
        <v>7.3456537380673162E-2</v>
      </c>
      <c r="V122" s="5">
        <f t="shared" si="291"/>
        <v>2.4581913278899185E-3</v>
      </c>
      <c r="W122" s="5">
        <f t="shared" si="292"/>
        <v>9.7130668320585273E-3</v>
      </c>
      <c r="X122" s="5">
        <f t="shared" si="293"/>
        <v>1.1164173115256483E-2</v>
      </c>
      <c r="Y122" s="5">
        <f t="shared" si="294"/>
        <v>6.4160354037737276E-3</v>
      </c>
      <c r="Z122" s="5">
        <f t="shared" si="295"/>
        <v>3.8876361181469005E-2</v>
      </c>
      <c r="AA122" s="5">
        <f t="shared" si="296"/>
        <v>2.8143582727081926E-2</v>
      </c>
      <c r="AB122" s="5">
        <f t="shared" si="297"/>
        <v>1.0186926253448482E-2</v>
      </c>
      <c r="AC122" s="5">
        <f t="shared" si="298"/>
        <v>1.2783790932883196E-4</v>
      </c>
      <c r="AD122" s="5">
        <f t="shared" si="299"/>
        <v>1.757883786021723E-3</v>
      </c>
      <c r="AE122" s="5">
        <f t="shared" si="300"/>
        <v>2.0205069359632657E-3</v>
      </c>
      <c r="AF122" s="5">
        <f t="shared" si="301"/>
        <v>1.1611826420888374E-3</v>
      </c>
      <c r="AG122" s="5">
        <f t="shared" si="302"/>
        <v>4.4488674410995326E-4</v>
      </c>
      <c r="AH122" s="5">
        <f t="shared" si="303"/>
        <v>1.1171096467920964E-2</v>
      </c>
      <c r="AI122" s="5">
        <f t="shared" si="304"/>
        <v>8.0870397342384832E-3</v>
      </c>
      <c r="AJ122" s="5">
        <f t="shared" si="305"/>
        <v>2.9272064676442435E-3</v>
      </c>
      <c r="AK122" s="5">
        <f t="shared" si="306"/>
        <v>7.0635963927494737E-4</v>
      </c>
      <c r="AL122" s="5">
        <f t="shared" si="307"/>
        <v>4.2548436977770705E-6</v>
      </c>
      <c r="AM122" s="5">
        <f t="shared" si="308"/>
        <v>2.5451532115140687E-4</v>
      </c>
      <c r="AN122" s="5">
        <f t="shared" si="309"/>
        <v>2.9253923142390307E-4</v>
      </c>
      <c r="AO122" s="5">
        <f t="shared" si="310"/>
        <v>1.6812190624700802E-4</v>
      </c>
      <c r="AP122" s="5">
        <f t="shared" si="311"/>
        <v>6.4412956905075691E-5</v>
      </c>
      <c r="AQ122" s="5">
        <f t="shared" si="312"/>
        <v>1.8509020224702174E-5</v>
      </c>
      <c r="AR122" s="5">
        <f t="shared" si="313"/>
        <v>2.5680056981275475E-3</v>
      </c>
      <c r="AS122" s="5">
        <f t="shared" si="314"/>
        <v>1.8590443810188788E-3</v>
      </c>
      <c r="AT122" s="5">
        <f t="shared" si="315"/>
        <v>6.7290466160527403E-4</v>
      </c>
      <c r="AU122" s="5">
        <f t="shared" si="316"/>
        <v>1.623775771513835E-4</v>
      </c>
      <c r="AV122" s="5">
        <f t="shared" si="317"/>
        <v>2.9387310416293495E-5</v>
      </c>
      <c r="AW122" s="5">
        <f t="shared" si="318"/>
        <v>9.8343366283350428E-8</v>
      </c>
      <c r="AX122" s="5">
        <f t="shared" si="319"/>
        <v>3.0708348117162E-5</v>
      </c>
      <c r="AY122" s="5">
        <f t="shared" si="320"/>
        <v>3.5296093436937578E-5</v>
      </c>
      <c r="AZ122" s="5">
        <f t="shared" si="321"/>
        <v>2.0284617836750047E-5</v>
      </c>
      <c r="BA122" s="5">
        <f t="shared" si="322"/>
        <v>7.7716952164154003E-6</v>
      </c>
      <c r="BB122" s="5">
        <f t="shared" si="323"/>
        <v>2.233191439306814E-6</v>
      </c>
      <c r="BC122" s="5">
        <f t="shared" si="324"/>
        <v>5.1336485703241471E-7</v>
      </c>
      <c r="BD122" s="5">
        <f t="shared" si="325"/>
        <v>4.9194315023543239E-4</v>
      </c>
      <c r="BE122" s="5">
        <f t="shared" si="326"/>
        <v>3.5613010901523441E-4</v>
      </c>
      <c r="BF122" s="5">
        <f t="shared" si="327"/>
        <v>1.2890580393944457E-4</v>
      </c>
      <c r="BG122" s="5">
        <f t="shared" si="328"/>
        <v>3.1106059028487817E-5</v>
      </c>
      <c r="BH122" s="5">
        <f t="shared" si="329"/>
        <v>5.629616037721079E-6</v>
      </c>
      <c r="BI122" s="5">
        <f t="shared" si="330"/>
        <v>8.1508433332918015E-7</v>
      </c>
      <c r="BJ122" s="8">
        <f t="shared" si="331"/>
        <v>0.23129337926510116</v>
      </c>
      <c r="BK122" s="8">
        <f t="shared" si="332"/>
        <v>0.31064399798369485</v>
      </c>
      <c r="BL122" s="8">
        <f t="shared" si="333"/>
        <v>0.41901646307555901</v>
      </c>
      <c r="BM122" s="8">
        <f t="shared" si="334"/>
        <v>0.28887806428477253</v>
      </c>
      <c r="BN122" s="8">
        <f t="shared" si="335"/>
        <v>0.71091693947098089</v>
      </c>
    </row>
    <row r="123" spans="1:66" x14ac:dyDescent="0.25">
      <c r="A123" t="s">
        <v>13</v>
      </c>
      <c r="B123" t="s">
        <v>248</v>
      </c>
      <c r="C123" t="s">
        <v>51</v>
      </c>
      <c r="D123" s="11">
        <v>44350</v>
      </c>
      <c r="E123">
        <f>VLOOKUP(A123,home!$A$2:$E$405,3,FALSE)</f>
        <v>1.6044444444444399</v>
      </c>
      <c r="F123">
        <f>VLOOKUP(B123,home!$B$2:$E$405,3,FALSE)</f>
        <v>2.39</v>
      </c>
      <c r="G123">
        <f>VLOOKUP(C123,away!$B$2:$E$405,4,FALSE)</f>
        <v>1.01</v>
      </c>
      <c r="H123">
        <f>VLOOKUP(A123,away!$A$2:$E$405,3,FALSE)</f>
        <v>1.4044444444444399</v>
      </c>
      <c r="I123">
        <f>VLOOKUP(C123,away!$B$2:$E$405,3,FALSE)</f>
        <v>1.2</v>
      </c>
      <c r="J123">
        <f>VLOOKUP(B123,home!$B$2:$E$405,4,FALSE)</f>
        <v>1.07</v>
      </c>
      <c r="K123" s="3">
        <f t="shared" si="280"/>
        <v>3.8729684444444339</v>
      </c>
      <c r="L123" s="3">
        <f t="shared" si="281"/>
        <v>1.8033066666666608</v>
      </c>
      <c r="M123" s="5">
        <f t="shared" si="282"/>
        <v>3.4262972799591878E-3</v>
      </c>
      <c r="N123" s="5">
        <f t="shared" si="283"/>
        <v>1.326994124656773E-2</v>
      </c>
      <c r="O123" s="5">
        <f t="shared" si="284"/>
        <v>6.17866472693225E-3</v>
      </c>
      <c r="P123" s="5">
        <f t="shared" si="285"/>
        <v>2.3929773516210489E-2</v>
      </c>
      <c r="Q123" s="5">
        <f t="shared" si="286"/>
        <v>2.5697031853794225E-2</v>
      </c>
      <c r="R123" s="5">
        <f t="shared" si="287"/>
        <v>5.5710136465875358E-3</v>
      </c>
      <c r="S123" s="5">
        <f t="shared" si="288"/>
        <v>4.1782280822984359E-2</v>
      </c>
      <c r="T123" s="5">
        <f t="shared" si="289"/>
        <v>4.6339628855492677E-2</v>
      </c>
      <c r="U123" s="5">
        <f t="shared" si="290"/>
        <v>2.1576360056802843E-2</v>
      </c>
      <c r="V123" s="5">
        <f t="shared" si="291"/>
        <v>3.2423745434171578E-2</v>
      </c>
      <c r="W123" s="5">
        <f t="shared" si="292"/>
        <v>3.3174597828542839E-2</v>
      </c>
      <c r="X123" s="5">
        <f t="shared" si="293"/>
        <v>5.9823973428196633E-2</v>
      </c>
      <c r="Y123" s="5">
        <f t="shared" si="294"/>
        <v>5.3940485054778088E-2</v>
      </c>
      <c r="Z123" s="5">
        <f t="shared" si="295"/>
        <v>3.3487486829940835E-3</v>
      </c>
      <c r="AA123" s="5">
        <f t="shared" si="296"/>
        <v>1.2969597977610943E-2</v>
      </c>
      <c r="AB123" s="5">
        <f t="shared" si="297"/>
        <v>2.5115421852208764E-2</v>
      </c>
      <c r="AC123" s="5">
        <f t="shared" si="298"/>
        <v>1.4153268481059677E-2</v>
      </c>
      <c r="AD123" s="5">
        <f t="shared" si="299"/>
        <v>3.2121042636770313E-2</v>
      </c>
      <c r="AE123" s="5">
        <f t="shared" si="300"/>
        <v>5.7924090327171968E-2</v>
      </c>
      <c r="AF123" s="5">
        <f t="shared" si="301"/>
        <v>5.2227449123795538E-2</v>
      </c>
      <c r="AG123" s="5">
        <f t="shared" si="302"/>
        <v>3.1394035729311459E-2</v>
      </c>
      <c r="AH123" s="5">
        <f t="shared" si="303"/>
        <v>1.5097052062586081E-3</v>
      </c>
      <c r="AI123" s="5">
        <f t="shared" si="304"/>
        <v>5.8470406242530646E-3</v>
      </c>
      <c r="AJ123" s="5">
        <f t="shared" si="305"/>
        <v>1.1322701915558403E-2</v>
      </c>
      <c r="AK123" s="5">
        <f t="shared" si="306"/>
        <v>1.4617489074936081E-2</v>
      </c>
      <c r="AL123" s="5">
        <f t="shared" si="307"/>
        <v>3.9539418981170546E-3</v>
      </c>
      <c r="AM123" s="5">
        <f t="shared" si="308"/>
        <v>2.4880756906973119E-2</v>
      </c>
      <c r="AN123" s="5">
        <f t="shared" si="309"/>
        <v>4.4867634802057195E-2</v>
      </c>
      <c r="AO123" s="5">
        <f t="shared" si="310"/>
        <v>4.0455052478057418E-2</v>
      </c>
      <c r="AP123" s="5">
        <f t="shared" si="311"/>
        <v>2.4317621944676859E-2</v>
      </c>
      <c r="AQ123" s="5">
        <f t="shared" si="312"/>
        <v>1.096303244257882E-2</v>
      </c>
      <c r="AR123" s="5">
        <f t="shared" si="313"/>
        <v>5.4449229262950292E-4</v>
      </c>
      <c r="AS123" s="5">
        <f t="shared" si="314"/>
        <v>2.1088014675972695E-3</v>
      </c>
      <c r="AT123" s="5">
        <f t="shared" si="315"/>
        <v>4.0836607698011675E-3</v>
      </c>
      <c r="AU123" s="5">
        <f t="shared" si="316"/>
        <v>5.2719630997518632E-3</v>
      </c>
      <c r="AV123" s="5">
        <f t="shared" si="317"/>
        <v>5.1045366814036078E-3</v>
      </c>
      <c r="AW123" s="5">
        <f t="shared" si="318"/>
        <v>7.6708118274582755E-4</v>
      </c>
      <c r="AX123" s="5">
        <f t="shared" si="319"/>
        <v>1.6060397729099972E-2</v>
      </c>
      <c r="AY123" s="5">
        <f t="shared" si="320"/>
        <v>2.8961822294204083E-2</v>
      </c>
      <c r="AZ123" s="5">
        <f t="shared" si="321"/>
        <v>2.6113523610976679E-2</v>
      </c>
      <c r="BA123" s="5">
        <f t="shared" si="322"/>
        <v>1.5696897072610502E-2</v>
      </c>
      <c r="BB123" s="5">
        <f t="shared" si="323"/>
        <v>7.0765797842547301E-3</v>
      </c>
      <c r="BC123" s="5">
        <f t="shared" si="324"/>
        <v>2.5522487004290152E-3</v>
      </c>
      <c r="BD123" s="5">
        <f t="shared" si="325"/>
        <v>1.6364776354123287E-4</v>
      </c>
      <c r="BE123" s="5">
        <f t="shared" si="326"/>
        <v>6.3380262419909913E-4</v>
      </c>
      <c r="BF123" s="5">
        <f t="shared" si="327"/>
        <v>1.2273487817645926E-3</v>
      </c>
      <c r="BG123" s="5">
        <f t="shared" si="328"/>
        <v>1.5844943673671951E-3</v>
      </c>
      <c r="BH123" s="5">
        <f t="shared" si="329"/>
        <v>1.5341741713032736E-3</v>
      </c>
      <c r="BI123" s="5">
        <f t="shared" si="330"/>
        <v>1.1883616307478528E-3</v>
      </c>
      <c r="BJ123" s="8">
        <f t="shared" si="331"/>
        <v>0.64785784385033962</v>
      </c>
      <c r="BK123" s="8">
        <f t="shared" si="332"/>
        <v>0.14863112972670642</v>
      </c>
      <c r="BL123" s="8">
        <f t="shared" si="333"/>
        <v>0.12815327873125512</v>
      </c>
      <c r="BM123" s="8">
        <f t="shared" si="334"/>
        <v>0.82172353760978589</v>
      </c>
      <c r="BN123" s="8">
        <f t="shared" si="335"/>
        <v>7.8072722270051423E-2</v>
      </c>
    </row>
    <row r="124" spans="1:66" x14ac:dyDescent="0.25">
      <c r="A124" t="s">
        <v>16</v>
      </c>
      <c r="B124" t="s">
        <v>65</v>
      </c>
      <c r="C124" t="s">
        <v>67</v>
      </c>
      <c r="D124" s="11">
        <v>44350</v>
      </c>
      <c r="E124">
        <f>VLOOKUP(A124,home!$A$2:$E$405,3,FALSE)</f>
        <v>1.5701357466063299</v>
      </c>
      <c r="F124">
        <f>VLOOKUP(B124,home!$B$2:$E$405,3,FALSE)</f>
        <v>1.1100000000000001</v>
      </c>
      <c r="G124">
        <f>VLOOKUP(C124,away!$B$2:$E$405,4,FALSE)</f>
        <v>0.93</v>
      </c>
      <c r="H124">
        <f>VLOOKUP(A124,away!$A$2:$E$405,3,FALSE)</f>
        <v>1.2579185520362</v>
      </c>
      <c r="I124">
        <f>VLOOKUP(C124,away!$B$2:$E$405,3,FALSE)</f>
        <v>0.78</v>
      </c>
      <c r="J124">
        <f>VLOOKUP(B124,home!$B$2:$E$405,4,FALSE)</f>
        <v>0.99</v>
      </c>
      <c r="K124" s="3">
        <f t="shared" si="280"/>
        <v>1.6208511312217146</v>
      </c>
      <c r="L124" s="3">
        <f t="shared" si="281"/>
        <v>0.97136470588235357</v>
      </c>
      <c r="M124" s="5">
        <f t="shared" si="282"/>
        <v>7.485399193272646E-2</v>
      </c>
      <c r="N124" s="5">
        <f t="shared" si="283"/>
        <v>0.12132717750062079</v>
      </c>
      <c r="O124" s="5">
        <f t="shared" si="284"/>
        <v>7.2710525857852898E-2</v>
      </c>
      <c r="P124" s="5">
        <f t="shared" si="285"/>
        <v>0.11785293808842662</v>
      </c>
      <c r="Q124" s="5">
        <f t="shared" si="286"/>
        <v>9.8326646449909502E-2</v>
      </c>
      <c r="R124" s="5">
        <f t="shared" si="287"/>
        <v>3.5314219282232266E-2</v>
      </c>
      <c r="S124" s="5">
        <f t="shared" si="288"/>
        <v>4.638802372944005E-2</v>
      </c>
      <c r="T124" s="5">
        <f t="shared" si="289"/>
        <v>9.5511034009214513E-2</v>
      </c>
      <c r="U124" s="5">
        <f t="shared" si="290"/>
        <v>5.7239092271817858E-2</v>
      </c>
      <c r="V124" s="5">
        <f t="shared" si="291"/>
        <v>8.1150053256619174E-3</v>
      </c>
      <c r="W124" s="5">
        <f t="shared" si="292"/>
        <v>5.3124285375857797E-2</v>
      </c>
      <c r="X124" s="5">
        <f t="shared" si="293"/>
        <v>5.1603055839330329E-2</v>
      </c>
      <c r="Y124" s="5">
        <f t="shared" si="294"/>
        <v>2.5062693579000882E-2</v>
      </c>
      <c r="Z124" s="5">
        <f t="shared" si="295"/>
        <v>1.1434328742183499E-2</v>
      </c>
      <c r="AA124" s="5">
        <f t="shared" si="296"/>
        <v>1.853334467652909E-2</v>
      </c>
      <c r="AB124" s="5">
        <f t="shared" si="297"/>
        <v>1.5019896342137063E-2</v>
      </c>
      <c r="AC124" s="5">
        <f t="shared" si="298"/>
        <v>7.9853558535997226E-4</v>
      </c>
      <c r="AD124" s="5">
        <f t="shared" si="299"/>
        <v>2.1526639511701078E-2</v>
      </c>
      <c r="AE124" s="5">
        <f t="shared" si="300"/>
        <v>2.0910217857918967E-2</v>
      </c>
      <c r="AF124" s="5">
        <f t="shared" si="301"/>
        <v>1.0155723809746695E-2</v>
      </c>
      <c r="AG124" s="5">
        <f t="shared" si="302"/>
        <v>3.2883038904923394E-3</v>
      </c>
      <c r="AH124" s="5">
        <f t="shared" si="303"/>
        <v>2.7767258439033034E-3</v>
      </c>
      <c r="AI124" s="5">
        <f t="shared" si="304"/>
        <v>4.500659225183239E-3</v>
      </c>
      <c r="AJ124" s="5">
        <f t="shared" si="305"/>
        <v>3.6474492981908506E-3</v>
      </c>
      <c r="AK124" s="5">
        <f t="shared" si="306"/>
        <v>1.9706574403488297E-3</v>
      </c>
      <c r="AL124" s="5">
        <f t="shared" si="307"/>
        <v>5.0289777457647773E-5</v>
      </c>
      <c r="AM124" s="5">
        <f t="shared" si="308"/>
        <v>6.9782956007885515E-3</v>
      </c>
      <c r="AN124" s="5">
        <f t="shared" si="309"/>
        <v>6.7784700538200933E-3</v>
      </c>
      <c r="AO124" s="5">
        <f t="shared" si="310"/>
        <v>3.2921832850806472E-3</v>
      </c>
      <c r="AP124" s="5">
        <f t="shared" si="311"/>
        <v>1.0659702161410548E-3</v>
      </c>
      <c r="AQ124" s="5">
        <f t="shared" si="312"/>
        <v>2.5886146137030111E-4</v>
      </c>
      <c r="AR124" s="5">
        <f t="shared" si="313"/>
        <v>5.3944269653581265E-4</v>
      </c>
      <c r="AS124" s="5">
        <f t="shared" si="314"/>
        <v>8.743563049093641E-4</v>
      </c>
      <c r="AT124" s="5">
        <f t="shared" si="315"/>
        <v>7.086007029515908E-4</v>
      </c>
      <c r="AU124" s="5">
        <f t="shared" si="316"/>
        <v>3.8284541698786268E-4</v>
      </c>
      <c r="AV124" s="5">
        <f t="shared" si="317"/>
        <v>1.5513385680195657E-4</v>
      </c>
      <c r="AW124" s="5">
        <f t="shared" si="318"/>
        <v>2.1993921010487193E-6</v>
      </c>
      <c r="AX124" s="5">
        <f t="shared" si="319"/>
        <v>1.8851297197562734E-3</v>
      </c>
      <c r="AY124" s="5">
        <f t="shared" si="320"/>
        <v>1.831148475781136E-3</v>
      </c>
      <c r="AZ124" s="5">
        <f t="shared" si="321"/>
        <v>8.8935650030203147E-4</v>
      </c>
      <c r="BA124" s="5">
        <f t="shared" si="322"/>
        <v>2.8796317178014742E-4</v>
      </c>
      <c r="BB124" s="5">
        <f t="shared" si="323"/>
        <v>6.9929315415293128E-5</v>
      </c>
      <c r="BC124" s="5">
        <f t="shared" si="324"/>
        <v>1.3585373780186115E-5</v>
      </c>
      <c r="BD124" s="5">
        <f t="shared" si="325"/>
        <v>8.7332599376815524E-5</v>
      </c>
      <c r="BE124" s="5">
        <f t="shared" si="326"/>
        <v>1.4155314249244424E-4</v>
      </c>
      <c r="BF124" s="5">
        <f t="shared" si="327"/>
        <v>1.1471828556843344E-4</v>
      </c>
      <c r="BG124" s="5">
        <f t="shared" si="328"/>
        <v>6.1980420978470345E-5</v>
      </c>
      <c r="BH124" s="5">
        <f t="shared" si="329"/>
        <v>2.5115258864137936E-5</v>
      </c>
      <c r="BI124" s="5">
        <f t="shared" si="330"/>
        <v>8.1416191481728359E-6</v>
      </c>
      <c r="BJ124" s="8">
        <f t="shared" si="331"/>
        <v>0.52418667099780869</v>
      </c>
      <c r="BK124" s="8">
        <f t="shared" si="332"/>
        <v>0.24988993291485381</v>
      </c>
      <c r="BL124" s="8">
        <f t="shared" si="333"/>
        <v>0.21481179054281052</v>
      </c>
      <c r="BM124" s="8">
        <f t="shared" si="334"/>
        <v>0.47810827500220771</v>
      </c>
      <c r="BN124" s="8">
        <f t="shared" si="335"/>
        <v>0.52038549911176857</v>
      </c>
    </row>
    <row r="125" spans="1:66" x14ac:dyDescent="0.25">
      <c r="A125" t="s">
        <v>16</v>
      </c>
      <c r="B125" t="s">
        <v>17</v>
      </c>
      <c r="C125" t="s">
        <v>63</v>
      </c>
      <c r="D125" s="11">
        <v>44350</v>
      </c>
      <c r="E125">
        <f>VLOOKUP(A125,home!$A$2:$E$405,3,FALSE)</f>
        <v>1.5701357466063299</v>
      </c>
      <c r="F125">
        <f>VLOOKUP(B125,home!$B$2:$E$405,3,FALSE)</f>
        <v>1.1100000000000001</v>
      </c>
      <c r="G125">
        <f>VLOOKUP(C125,away!$B$2:$E$405,4,FALSE)</f>
        <v>0.85</v>
      </c>
      <c r="H125">
        <f>VLOOKUP(A125,away!$A$2:$E$405,3,FALSE)</f>
        <v>1.2579185520362</v>
      </c>
      <c r="I125">
        <f>VLOOKUP(C125,away!$B$2:$E$405,3,FALSE)</f>
        <v>1.01</v>
      </c>
      <c r="J125">
        <f>VLOOKUP(B125,home!$B$2:$E$405,4,FALSE)</f>
        <v>0.99</v>
      </c>
      <c r="K125" s="3">
        <f t="shared" si="280"/>
        <v>1.4814230769230725</v>
      </c>
      <c r="L125" s="3">
        <f t="shared" si="281"/>
        <v>1.2577927601809964</v>
      </c>
      <c r="M125" s="5">
        <f t="shared" si="282"/>
        <v>6.4621000421092464E-2</v>
      </c>
      <c r="N125" s="5">
        <f t="shared" si="283"/>
        <v>9.5731041277661966E-2</v>
      </c>
      <c r="O125" s="5">
        <f t="shared" si="284"/>
        <v>8.1279826485303228E-2</v>
      </c>
      <c r="P125" s="5">
        <f t="shared" si="285"/>
        <v>0.12040981064363135</v>
      </c>
      <c r="Q125" s="5">
        <f t="shared" si="286"/>
        <v>7.0909086863301843E-2</v>
      </c>
      <c r="R125" s="5">
        <f t="shared" si="287"/>
        <v>5.1116588650991009E-2</v>
      </c>
      <c r="S125" s="5">
        <f t="shared" si="288"/>
        <v>5.6090599049681403E-2</v>
      </c>
      <c r="T125" s="5">
        <f t="shared" si="289"/>
        <v>8.918893608770645E-2</v>
      </c>
      <c r="U125" s="5">
        <f t="shared" si="290"/>
        <v>7.5725294041162114E-2</v>
      </c>
      <c r="V125" s="5">
        <f t="shared" si="291"/>
        <v>1.1612768409391403E-2</v>
      </c>
      <c r="W125" s="5">
        <f t="shared" si="292"/>
        <v>3.5015452547612673E-2</v>
      </c>
      <c r="X125" s="5">
        <f t="shared" si="293"/>
        <v>4.4042182708848451E-2</v>
      </c>
      <c r="Y125" s="5">
        <f t="shared" si="294"/>
        <v>2.7697969276879127E-2</v>
      </c>
      <c r="Z125" s="5">
        <f t="shared" si="295"/>
        <v>2.1431358376788844E-2</v>
      </c>
      <c r="AA125" s="5">
        <f t="shared" si="296"/>
        <v>3.1748908869183592E-2</v>
      </c>
      <c r="AB125" s="5">
        <f t="shared" si="297"/>
        <v>2.3516783132968098E-2</v>
      </c>
      <c r="AC125" s="5">
        <f t="shared" si="298"/>
        <v>1.3523963147732757E-3</v>
      </c>
      <c r="AD125" s="5">
        <f t="shared" si="299"/>
        <v>1.2968174863234552E-2</v>
      </c>
      <c r="AE125" s="5">
        <f t="shared" si="300"/>
        <v>1.6311276455737603E-2</v>
      </c>
      <c r="AF125" s="5">
        <f t="shared" si="301"/>
        <v>1.0258102717668752E-2</v>
      </c>
      <c r="AG125" s="5">
        <f t="shared" si="302"/>
        <v>4.3008557771589172E-3</v>
      </c>
      <c r="AH125" s="5">
        <f t="shared" si="303"/>
        <v>6.7390518517923435E-3</v>
      </c>
      <c r="AI125" s="5">
        <f t="shared" si="304"/>
        <v>9.9833869298263447E-3</v>
      </c>
      <c r="AJ125" s="5">
        <f t="shared" si="305"/>
        <v>7.3948098918484662E-3</v>
      </c>
      <c r="AK125" s="5">
        <f t="shared" si="306"/>
        <v>3.6516140077477756E-3</v>
      </c>
      <c r="AL125" s="5">
        <f t="shared" si="307"/>
        <v>1.0079805828808734E-4</v>
      </c>
      <c r="AM125" s="5">
        <f t="shared" si="308"/>
        <v>3.842270701593872E-3</v>
      </c>
      <c r="AN125" s="5">
        <f t="shared" si="309"/>
        <v>4.8327802711203302E-3</v>
      </c>
      <c r="AO125" s="5">
        <f t="shared" si="310"/>
        <v>3.0393180182803525E-3</v>
      </c>
      <c r="AP125" s="5">
        <f t="shared" si="311"/>
        <v>1.2742773997602261E-3</v>
      </c>
      <c r="AQ125" s="5">
        <f t="shared" si="312"/>
        <v>4.0069422197016967E-4</v>
      </c>
      <c r="AR125" s="5">
        <f t="shared" si="313"/>
        <v>1.6952661259337497E-3</v>
      </c>
      <c r="AS125" s="5">
        <f t="shared" si="314"/>
        <v>2.5114063604842326E-3</v>
      </c>
      <c r="AT125" s="5">
        <f t="shared" si="315"/>
        <v>1.8602276689763638E-3</v>
      </c>
      <c r="AU125" s="5">
        <f t="shared" si="316"/>
        <v>9.1859473238413317E-4</v>
      </c>
      <c r="AV125" s="5">
        <f t="shared" si="317"/>
        <v>3.4020685872345727E-4</v>
      </c>
      <c r="AW125" s="5">
        <f t="shared" si="318"/>
        <v>5.2172045175480337E-6</v>
      </c>
      <c r="AX125" s="5">
        <f t="shared" si="319"/>
        <v>9.4867141418776037E-4</v>
      </c>
      <c r="AY125" s="5">
        <f t="shared" si="320"/>
        <v>1.1932320365560323E-3</v>
      </c>
      <c r="AZ125" s="5">
        <f t="shared" si="321"/>
        <v>7.5041930839810187E-4</v>
      </c>
      <c r="BA125" s="5">
        <f t="shared" si="322"/>
        <v>3.1462399106772077E-4</v>
      </c>
      <c r="BB125" s="5">
        <f t="shared" si="323"/>
        <v>9.8932944536057489E-5</v>
      </c>
      <c r="BC125" s="5">
        <f t="shared" si="324"/>
        <v>2.488742827616824E-5</v>
      </c>
      <c r="BD125" s="5">
        <f t="shared" si="325"/>
        <v>3.5538224329659235E-4</v>
      </c>
      <c r="BE125" s="5">
        <f t="shared" si="326"/>
        <v>5.2647145634826184E-4</v>
      </c>
      <c r="BF125" s="5">
        <f t="shared" si="327"/>
        <v>3.8996348238780663E-4</v>
      </c>
      <c r="BG125" s="5">
        <f t="shared" si="328"/>
        <v>1.9256696732219362E-4</v>
      </c>
      <c r="BH125" s="5">
        <f t="shared" si="329"/>
        <v>7.1318287311047211E-5</v>
      </c>
      <c r="BI125" s="5">
        <f t="shared" si="330"/>
        <v>2.1130511325843038E-5</v>
      </c>
      <c r="BJ125" s="8">
        <f t="shared" si="331"/>
        <v>0.42314318631155706</v>
      </c>
      <c r="BK125" s="8">
        <f t="shared" si="332"/>
        <v>0.25538060493341402</v>
      </c>
      <c r="BL125" s="8">
        <f t="shared" si="333"/>
        <v>0.30003879855531668</v>
      </c>
      <c r="BM125" s="8">
        <f t="shared" si="334"/>
        <v>0.51473857900305642</v>
      </c>
      <c r="BN125" s="8">
        <f t="shared" si="335"/>
        <v>0.48406735434198184</v>
      </c>
    </row>
    <row r="126" spans="1:66" x14ac:dyDescent="0.25">
      <c r="A126" t="s">
        <v>16</v>
      </c>
      <c r="B126" t="s">
        <v>255</v>
      </c>
      <c r="C126" t="s">
        <v>68</v>
      </c>
      <c r="D126" s="11">
        <v>44350</v>
      </c>
      <c r="E126">
        <f>VLOOKUP(A126,home!$A$2:$E$405,3,FALSE)</f>
        <v>1.5701357466063299</v>
      </c>
      <c r="F126">
        <f>VLOOKUP(B126,home!$B$2:$E$405,3,FALSE)</f>
        <v>0.69</v>
      </c>
      <c r="G126">
        <f>VLOOKUP(C126,away!$B$2:$E$405,4,FALSE)</f>
        <v>1.06</v>
      </c>
      <c r="H126">
        <f>VLOOKUP(A126,away!$A$2:$E$405,3,FALSE)</f>
        <v>1.2579185520362</v>
      </c>
      <c r="I126">
        <f>VLOOKUP(C126,away!$B$2:$E$405,3,FALSE)</f>
        <v>0.96</v>
      </c>
      <c r="J126">
        <f>VLOOKUP(B126,home!$B$2:$E$405,4,FALSE)</f>
        <v>0.79</v>
      </c>
      <c r="K126" s="3">
        <f t="shared" si="280"/>
        <v>1.1483972850678696</v>
      </c>
      <c r="L126" s="3">
        <f t="shared" si="281"/>
        <v>0.95400542986425396</v>
      </c>
      <c r="M126" s="5">
        <f t="shared" si="282"/>
        <v>0.12216255355422655</v>
      </c>
      <c r="N126" s="5">
        <f t="shared" si="283"/>
        <v>0.14029114483863198</v>
      </c>
      <c r="O126" s="5">
        <f t="shared" si="284"/>
        <v>0.11654373941681483</v>
      </c>
      <c r="P126" s="5">
        <f t="shared" si="285"/>
        <v>0.13383851393792742</v>
      </c>
      <c r="Q126" s="5">
        <f t="shared" si="286"/>
        <v>8.0554984925874151E-2</v>
      </c>
      <c r="R126" s="5">
        <f t="shared" si="287"/>
        <v>5.5591680110163015E-2</v>
      </c>
      <c r="S126" s="5">
        <f t="shared" si="288"/>
        <v>3.6657607613697955E-2</v>
      </c>
      <c r="T126" s="5">
        <f t="shared" si="289"/>
        <v>7.6849893021917054E-2</v>
      </c>
      <c r="U126" s="5">
        <f t="shared" si="290"/>
        <v>6.3841334510872691E-2</v>
      </c>
      <c r="V126" s="5">
        <f t="shared" si="291"/>
        <v>4.4623600866175997E-3</v>
      </c>
      <c r="W126" s="5">
        <f t="shared" si="292"/>
        <v>3.0836375329185678E-2</v>
      </c>
      <c r="X126" s="5">
        <f t="shared" si="293"/>
        <v>2.9418069501375255E-2</v>
      </c>
      <c r="Y126" s="5">
        <f t="shared" si="294"/>
        <v>1.4032499020218E-2</v>
      </c>
      <c r="Z126" s="5">
        <f t="shared" si="295"/>
        <v>1.7678254893457389E-2</v>
      </c>
      <c r="AA126" s="5">
        <f t="shared" si="296"/>
        <v>2.0301659924384246E-2</v>
      </c>
      <c r="AB126" s="5">
        <f t="shared" si="297"/>
        <v>1.1657185569767024E-2</v>
      </c>
      <c r="AC126" s="5">
        <f t="shared" si="298"/>
        <v>3.055537607846593E-4</v>
      </c>
      <c r="AD126" s="5">
        <f t="shared" si="299"/>
        <v>8.8531024273426663E-3</v>
      </c>
      <c r="AE126" s="5">
        <f t="shared" si="300"/>
        <v>8.4459077868293091E-3</v>
      </c>
      <c r="AF126" s="5">
        <f t="shared" si="301"/>
        <v>4.0287209443839725E-3</v>
      </c>
      <c r="AG126" s="5">
        <f t="shared" si="302"/>
        <v>1.2811405521167183E-3</v>
      </c>
      <c r="AH126" s="5">
        <f t="shared" si="303"/>
        <v>4.2162877897206665E-3</v>
      </c>
      <c r="AI126" s="5">
        <f t="shared" si="304"/>
        <v>4.8419734507800221E-3</v>
      </c>
      <c r="AJ126" s="5">
        <f t="shared" si="305"/>
        <v>2.7802545826232411E-3</v>
      </c>
      <c r="AK126" s="5">
        <f t="shared" si="306"/>
        <v>1.0642789381606779E-3</v>
      </c>
      <c r="AL126" s="5">
        <f t="shared" si="307"/>
        <v>1.3390309904879657E-5</v>
      </c>
      <c r="AM126" s="5">
        <f t="shared" si="308"/>
        <v>2.0333757583976164E-3</v>
      </c>
      <c r="AN126" s="5">
        <f t="shared" si="309"/>
        <v>1.9398515144656713E-3</v>
      </c>
      <c r="AO126" s="5">
        <f t="shared" si="310"/>
        <v>9.253144389653234E-4</v>
      </c>
      <c r="AP126" s="5">
        <f t="shared" si="311"/>
        <v>2.9425166636823814E-4</v>
      </c>
      <c r="AQ126" s="5">
        <f t="shared" si="312"/>
        <v>7.0179421865476004E-5</v>
      </c>
      <c r="AR126" s="5">
        <f t="shared" si="313"/>
        <v>8.0447228905277421E-4</v>
      </c>
      <c r="AS126" s="5">
        <f t="shared" si="314"/>
        <v>9.2385379266054037E-4</v>
      </c>
      <c r="AT126" s="5">
        <f t="shared" si="315"/>
        <v>5.3047559364550968E-4</v>
      </c>
      <c r="AU126" s="5">
        <f t="shared" si="316"/>
        <v>2.0306557717908992E-4</v>
      </c>
      <c r="AV126" s="5">
        <f t="shared" si="317"/>
        <v>5.829998938080169E-5</v>
      </c>
      <c r="AW126" s="5">
        <f t="shared" si="318"/>
        <v>4.0750330120184517E-7</v>
      </c>
      <c r="AX126" s="5">
        <f t="shared" si="319"/>
        <v>3.8918720007777389E-4</v>
      </c>
      <c r="AY126" s="5">
        <f t="shared" si="320"/>
        <v>3.7128670210786205E-4</v>
      </c>
      <c r="AZ126" s="5">
        <f t="shared" si="321"/>
        <v>1.7710476492364607E-4</v>
      </c>
      <c r="BA126" s="5">
        <f t="shared" si="322"/>
        <v>5.631963579733021E-5</v>
      </c>
      <c r="BB126" s="5">
        <f t="shared" si="323"/>
        <v>1.3432309589657556E-5</v>
      </c>
      <c r="BC126" s="5">
        <f t="shared" si="324"/>
        <v>2.5628992568302006E-6</v>
      </c>
      <c r="BD126" s="5">
        <f t="shared" si="325"/>
        <v>1.2791182198861194E-4</v>
      </c>
      <c r="BE126" s="5">
        <f t="shared" si="326"/>
        <v>1.4689358909980661E-4</v>
      </c>
      <c r="BF126" s="5">
        <f t="shared" si="327"/>
        <v>8.4346099458046571E-5</v>
      </c>
      <c r="BG126" s="5">
        <f t="shared" si="328"/>
        <v>3.2287610541228398E-5</v>
      </c>
      <c r="BH126" s="5">
        <f t="shared" si="329"/>
        <v>9.2697510717188538E-6</v>
      </c>
      <c r="BI126" s="5">
        <f t="shared" si="330"/>
        <v>2.1290713928033812E-6</v>
      </c>
      <c r="BJ126" s="8">
        <f t="shared" si="331"/>
        <v>0.40086470465969026</v>
      </c>
      <c r="BK126" s="8">
        <f t="shared" si="332"/>
        <v>0.29781126596526691</v>
      </c>
      <c r="BL126" s="8">
        <f t="shared" si="333"/>
        <v>0.28376139947875739</v>
      </c>
      <c r="BM126" s="8">
        <f t="shared" si="334"/>
        <v>0.35076212901472736</v>
      </c>
      <c r="BN126" s="8">
        <f t="shared" si="335"/>
        <v>0.64898261678363789</v>
      </c>
    </row>
    <row r="127" spans="1:66" x14ac:dyDescent="0.25">
      <c r="A127" t="s">
        <v>69</v>
      </c>
      <c r="B127" t="s">
        <v>75</v>
      </c>
      <c r="C127" t="s">
        <v>324</v>
      </c>
      <c r="D127" s="11">
        <v>44350</v>
      </c>
      <c r="E127">
        <f>VLOOKUP(A127,home!$A$2:$E$405,3,FALSE)</f>
        <v>1.3216783216783199</v>
      </c>
      <c r="F127">
        <f>VLOOKUP(B127,home!$B$2:$E$405,3,FALSE)</f>
        <v>0.61</v>
      </c>
      <c r="G127">
        <f>VLOOKUP(C127,away!$B$2:$E$405,4,FALSE)</f>
        <v>0.76</v>
      </c>
      <c r="H127">
        <f>VLOOKUP(A127,away!$A$2:$E$405,3,FALSE)</f>
        <v>1.28321678321678</v>
      </c>
      <c r="I127">
        <f>VLOOKUP(C127,away!$B$2:$E$405,3,FALSE)</f>
        <v>1.03</v>
      </c>
      <c r="J127">
        <f>VLOOKUP(B127,home!$B$2:$E$405,4,FALSE)</f>
        <v>0.83</v>
      </c>
      <c r="K127" s="3">
        <f t="shared" si="280"/>
        <v>0.61273006993006918</v>
      </c>
      <c r="L127" s="3">
        <f t="shared" si="281"/>
        <v>1.0970220279720253</v>
      </c>
      <c r="M127" s="5">
        <f t="shared" si="282"/>
        <v>0.18091063518460485</v>
      </c>
      <c r="N127" s="5">
        <f t="shared" si="283"/>
        <v>0.11084938614775616</v>
      </c>
      <c r="O127" s="5">
        <f t="shared" si="284"/>
        <v>0.19846295189192242</v>
      </c>
      <c r="P127" s="5">
        <f t="shared" si="285"/>
        <v>0.12160421839126559</v>
      </c>
      <c r="Q127" s="5">
        <f t="shared" si="286"/>
        <v>3.3960376063009931E-2</v>
      </c>
      <c r="R127" s="5">
        <f t="shared" si="287"/>
        <v>0.10885911498089561</v>
      </c>
      <c r="S127" s="5">
        <f t="shared" si="288"/>
        <v>2.0434931748845312E-2</v>
      </c>
      <c r="T127" s="5">
        <f t="shared" si="289"/>
        <v>3.7255280619335779E-2</v>
      </c>
      <c r="U127" s="5">
        <f t="shared" si="290"/>
        <v>6.6701253134769614E-2</v>
      </c>
      <c r="V127" s="5">
        <f t="shared" si="291"/>
        <v>1.5262132664815885E-3</v>
      </c>
      <c r="W127" s="5">
        <f t="shared" si="292"/>
        <v>6.9361811999798413E-3</v>
      </c>
      <c r="X127" s="5">
        <f t="shared" si="293"/>
        <v>7.609143566383321E-3</v>
      </c>
      <c r="Y127" s="5">
        <f t="shared" si="294"/>
        <v>4.1736990531620593E-3</v>
      </c>
      <c r="Z127" s="5">
        <f t="shared" si="295"/>
        <v>3.9806949026527337E-2</v>
      </c>
      <c r="AA127" s="5">
        <f t="shared" si="296"/>
        <v>2.4390914660726792E-2</v>
      </c>
      <c r="AB127" s="5">
        <f t="shared" si="297"/>
        <v>7.4725234228627388E-3</v>
      </c>
      <c r="AC127" s="5">
        <f t="shared" si="298"/>
        <v>6.4117972935743265E-5</v>
      </c>
      <c r="AD127" s="5">
        <f t="shared" si="299"/>
        <v>1.0625016979278197E-3</v>
      </c>
      <c r="AE127" s="5">
        <f t="shared" si="300"/>
        <v>1.1655877673844969E-3</v>
      </c>
      <c r="AF127" s="5">
        <f t="shared" si="301"/>
        <v>6.3933772817776301E-4</v>
      </c>
      <c r="AG127" s="5">
        <f t="shared" si="302"/>
        <v>2.3378919037486573E-4</v>
      </c>
      <c r="AH127" s="5">
        <f t="shared" si="303"/>
        <v>1.0917274987115012E-2</v>
      </c>
      <c r="AI127" s="5">
        <f t="shared" si="304"/>
        <v>6.6893426663007759E-3</v>
      </c>
      <c r="AJ127" s="5">
        <f t="shared" si="305"/>
        <v>2.0493806998543346E-3</v>
      </c>
      <c r="AK127" s="5">
        <f t="shared" si="306"/>
        <v>4.1857239317836018E-4</v>
      </c>
      <c r="AL127" s="5">
        <f t="shared" si="307"/>
        <v>1.7239486171119019E-6</v>
      </c>
      <c r="AM127" s="5">
        <f t="shared" si="308"/>
        <v>1.3020534793442605E-4</v>
      </c>
      <c r="AN127" s="5">
        <f t="shared" si="309"/>
        <v>1.4283813484382724E-4</v>
      </c>
      <c r="AO127" s="5">
        <f t="shared" si="310"/>
        <v>7.8348290179058478E-5</v>
      </c>
      <c r="AP127" s="5">
        <f t="shared" si="311"/>
        <v>2.8649933393457153E-5</v>
      </c>
      <c r="AQ127" s="5">
        <f t="shared" si="312"/>
        <v>7.8574020081384509E-6</v>
      </c>
      <c r="AR127" s="5">
        <f t="shared" si="313"/>
        <v>2.3952982292586356E-3</v>
      </c>
      <c r="AS127" s="5">
        <f t="shared" si="314"/>
        <v>1.4676712515170147E-3</v>
      </c>
      <c r="AT127" s="5">
        <f t="shared" si="315"/>
        <v>4.4964315428818629E-4</v>
      </c>
      <c r="AU127" s="5">
        <f t="shared" si="316"/>
        <v>9.183662712352575E-5</v>
      </c>
      <c r="AV127" s="5">
        <f t="shared" si="317"/>
        <v>1.4067765739884904E-5</v>
      </c>
      <c r="AW127" s="5">
        <f t="shared" si="318"/>
        <v>3.2188916538924135E-8</v>
      </c>
      <c r="AX127" s="5">
        <f t="shared" si="319"/>
        <v>1.3296788657521639E-5</v>
      </c>
      <c r="AY127" s="5">
        <f t="shared" si="320"/>
        <v>1.4586870058589812E-5</v>
      </c>
      <c r="AZ127" s="5">
        <f t="shared" si="321"/>
        <v>8.0010588867193043E-6</v>
      </c>
      <c r="BA127" s="5">
        <f t="shared" si="322"/>
        <v>2.9257792819441361E-6</v>
      </c>
      <c r="BB127" s="5">
        <f t="shared" si="323"/>
        <v>8.0241108031922289E-7</v>
      </c>
      <c r="BC127" s="5">
        <f t="shared" si="324"/>
        <v>1.7605252611980354E-7</v>
      </c>
      <c r="BD127" s="5">
        <f t="shared" si="325"/>
        <v>4.3794915350985151E-4</v>
      </c>
      <c r="BE127" s="5">
        <f t="shared" si="326"/>
        <v>2.6834461545590592E-4</v>
      </c>
      <c r="BF127" s="5">
        <f t="shared" si="327"/>
        <v>8.2211407496827368E-5</v>
      </c>
      <c r="BG127" s="5">
        <f t="shared" si="328"/>
        <v>1.6791133821526816E-5</v>
      </c>
      <c r="BH127" s="5">
        <f t="shared" si="329"/>
        <v>2.5721081501673187E-6</v>
      </c>
      <c r="BI127" s="5">
        <f t="shared" si="330"/>
        <v>3.1520160134394445E-7</v>
      </c>
      <c r="BJ127" s="8">
        <f t="shared" si="331"/>
        <v>0.20431297110234214</v>
      </c>
      <c r="BK127" s="8">
        <f t="shared" si="332"/>
        <v>0.32455642738280882</v>
      </c>
      <c r="BL127" s="8">
        <f t="shared" si="333"/>
        <v>0.4311880294855886</v>
      </c>
      <c r="BM127" s="8">
        <f t="shared" si="334"/>
        <v>0.2452031396566702</v>
      </c>
      <c r="BN127" s="8">
        <f t="shared" si="335"/>
        <v>0.75464668265945456</v>
      </c>
    </row>
    <row r="128" spans="1:66" x14ac:dyDescent="0.25">
      <c r="A128" t="s">
        <v>69</v>
      </c>
      <c r="B128" t="s">
        <v>258</v>
      </c>
      <c r="C128" t="s">
        <v>79</v>
      </c>
      <c r="D128" s="11">
        <v>44350</v>
      </c>
      <c r="E128">
        <f>VLOOKUP(A128,home!$A$2:$E$405,3,FALSE)</f>
        <v>1.3216783216783199</v>
      </c>
      <c r="F128">
        <f>VLOOKUP(B128,home!$B$2:$E$405,3,FALSE)</f>
        <v>0.5</v>
      </c>
      <c r="G128">
        <f>VLOOKUP(C128,away!$B$2:$E$405,4,FALSE)</f>
        <v>1.66</v>
      </c>
      <c r="H128">
        <f>VLOOKUP(A128,away!$A$2:$E$405,3,FALSE)</f>
        <v>1.28321678321678</v>
      </c>
      <c r="I128">
        <f>VLOOKUP(C128,away!$B$2:$E$405,3,FALSE)</f>
        <v>0.91</v>
      </c>
      <c r="J128">
        <f>VLOOKUP(B128,home!$B$2:$E$405,4,FALSE)</f>
        <v>1.1399999999999999</v>
      </c>
      <c r="K128" s="3">
        <f t="shared" si="280"/>
        <v>1.0969930069930054</v>
      </c>
      <c r="L128" s="3">
        <f t="shared" si="281"/>
        <v>1.3312090909090875</v>
      </c>
      <c r="M128" s="5">
        <f t="shared" si="282"/>
        <v>8.8195256561092547E-2</v>
      </c>
      <c r="N128" s="5">
        <f t="shared" si="283"/>
        <v>9.6749579697472499E-2</v>
      </c>
      <c r="O128" s="5">
        <f t="shared" si="284"/>
        <v>0.11740632730918572</v>
      </c>
      <c r="P128" s="5">
        <f t="shared" si="285"/>
        <v>0.12879392003490867</v>
      </c>
      <c r="Q128" s="5">
        <f t="shared" si="286"/>
        <v>5.3066806178819884E-2</v>
      </c>
      <c r="R128" s="5">
        <f t="shared" si="287"/>
        <v>7.8146185122117975E-2</v>
      </c>
      <c r="S128" s="5">
        <f t="shared" si="288"/>
        <v>4.7020311762651562E-2</v>
      </c>
      <c r="T128" s="5">
        <f t="shared" si="289"/>
        <v>7.064301481075555E-2</v>
      </c>
      <c r="U128" s="5">
        <f t="shared" si="290"/>
        <v>8.5725818602144246E-2</v>
      </c>
      <c r="V128" s="5">
        <f t="shared" si="291"/>
        <v>7.6294482005144276E-3</v>
      </c>
      <c r="W128" s="5">
        <f t="shared" si="292"/>
        <v>1.940463842720621E-2</v>
      </c>
      <c r="X128" s="5">
        <f t="shared" si="293"/>
        <v>2.5831631080100722E-2</v>
      </c>
      <c r="Y128" s="5">
        <f t="shared" si="294"/>
        <v>1.7193651063419909E-2</v>
      </c>
      <c r="Z128" s="5">
        <f t="shared" si="295"/>
        <v>3.4676304018142638E-2</v>
      </c>
      <c r="AA128" s="5">
        <f t="shared" si="296"/>
        <v>3.8039663016265927E-2</v>
      </c>
      <c r="AB128" s="5">
        <f t="shared" si="297"/>
        <v>2.0864622158607085E-2</v>
      </c>
      <c r="AC128" s="5">
        <f t="shared" si="298"/>
        <v>6.9634310545861871E-4</v>
      </c>
      <c r="AD128" s="5">
        <f t="shared" si="299"/>
        <v>5.3216881644682391E-3</v>
      </c>
      <c r="AE128" s="5">
        <f t="shared" si="300"/>
        <v>7.0842796635234148E-3</v>
      </c>
      <c r="AF128" s="5">
        <f t="shared" si="301"/>
        <v>4.7153287453123721E-3</v>
      </c>
      <c r="AG128" s="5">
        <f t="shared" si="302"/>
        <v>2.0923628307949233E-3</v>
      </c>
      <c r="AH128" s="5">
        <f t="shared" si="303"/>
        <v>1.15403527870197E-2</v>
      </c>
      <c r="AI128" s="5">
        <f t="shared" si="304"/>
        <v>1.2659686305592851E-2</v>
      </c>
      <c r="AJ128" s="5">
        <f t="shared" si="305"/>
        <v>6.9437936739802355E-3</v>
      </c>
      <c r="AK128" s="5">
        <f t="shared" si="306"/>
        <v>2.5390977007861961E-3</v>
      </c>
      <c r="AL128" s="5">
        <f t="shared" si="307"/>
        <v>4.0675547297341506E-5</v>
      </c>
      <c r="AM128" s="5">
        <f t="shared" si="308"/>
        <v>1.1675709403638208E-3</v>
      </c>
      <c r="AN128" s="5">
        <f t="shared" si="309"/>
        <v>1.5542810500935903E-3</v>
      </c>
      <c r="AO128" s="5">
        <f t="shared" si="310"/>
        <v>1.0345365318561552E-3</v>
      </c>
      <c r="AP128" s="5">
        <f t="shared" si="311"/>
        <v>4.5906147869482421E-4</v>
      </c>
      <c r="AQ128" s="5">
        <f t="shared" si="312"/>
        <v>1.527767034311796E-4</v>
      </c>
      <c r="AR128" s="5">
        <f t="shared" si="313"/>
        <v>3.0725245084757247E-3</v>
      </c>
      <c r="AS128" s="5">
        <f t="shared" si="314"/>
        <v>3.3705378996124911E-3</v>
      </c>
      <c r="AT128" s="5">
        <f t="shared" si="315"/>
        <v>1.8487282528398975E-3</v>
      </c>
      <c r="AU128" s="5">
        <f t="shared" si="316"/>
        <v>6.7601398839858828E-4</v>
      </c>
      <c r="AV128" s="5">
        <f t="shared" si="317"/>
        <v>1.8539565447567543E-4</v>
      </c>
      <c r="AW128" s="5">
        <f t="shared" si="318"/>
        <v>1.6499889595539637E-6</v>
      </c>
      <c r="AX128" s="5">
        <f t="shared" si="319"/>
        <v>2.1346952612455973E-4</v>
      </c>
      <c r="AY128" s="5">
        <f t="shared" si="320"/>
        <v>2.8417257380906885E-4</v>
      </c>
      <c r="AZ128" s="5">
        <f t="shared" si="321"/>
        <v>1.891465568208331E-4</v>
      </c>
      <c r="BA128" s="5">
        <f t="shared" si="322"/>
        <v>8.3931205318015078E-5</v>
      </c>
      <c r="BB128" s="5">
        <f t="shared" si="323"/>
        <v>2.7932495882574711E-5</v>
      </c>
      <c r="BC128" s="5">
        <f t="shared" si="324"/>
        <v>7.4367984901328096E-6</v>
      </c>
      <c r="BD128" s="5">
        <f t="shared" si="325"/>
        <v>6.8169542628731075E-4</v>
      </c>
      <c r="BE128" s="5">
        <f t="shared" si="326"/>
        <v>7.4781511553629568E-4</v>
      </c>
      <c r="BF128" s="5">
        <f t="shared" si="327"/>
        <v>4.1017397613349132E-4</v>
      </c>
      <c r="BG128" s="5">
        <f t="shared" si="328"/>
        <v>1.49985994489652E-4</v>
      </c>
      <c r="BH128" s="5">
        <f t="shared" si="329"/>
        <v>4.1133396775509909E-5</v>
      </c>
      <c r="BI128" s="5">
        <f t="shared" si="330"/>
        <v>9.0246097233206051E-6</v>
      </c>
      <c r="BJ128" s="8">
        <f t="shared" si="331"/>
        <v>0.30727729652275854</v>
      </c>
      <c r="BK128" s="8">
        <f t="shared" si="332"/>
        <v>0.27266012778573229</v>
      </c>
      <c r="BL128" s="8">
        <f t="shared" si="333"/>
        <v>0.38505857549844785</v>
      </c>
      <c r="BM128" s="8">
        <f t="shared" si="334"/>
        <v>0.43703170633663452</v>
      </c>
      <c r="BN128" s="8">
        <f t="shared" si="335"/>
        <v>0.56235807490359735</v>
      </c>
    </row>
    <row r="129" spans="1:66" x14ac:dyDescent="0.25">
      <c r="A129" t="s">
        <v>69</v>
      </c>
      <c r="B129" t="s">
        <v>351</v>
      </c>
      <c r="C129" t="s">
        <v>70</v>
      </c>
      <c r="D129" s="11">
        <v>44350</v>
      </c>
      <c r="E129">
        <f>VLOOKUP(A129,home!$A$2:$E$405,3,FALSE)</f>
        <v>1.3216783216783199</v>
      </c>
      <c r="F129">
        <f>VLOOKUP(B129,home!$B$2:$E$405,3,FALSE)</f>
        <v>1.26</v>
      </c>
      <c r="G129">
        <f>VLOOKUP(C129,away!$B$2:$E$405,4,FALSE)</f>
        <v>1.1599999999999999</v>
      </c>
      <c r="H129">
        <f>VLOOKUP(A129,away!$A$2:$E$405,3,FALSE)</f>
        <v>1.28321678321678</v>
      </c>
      <c r="I129">
        <f>VLOOKUP(C129,away!$B$2:$E$405,3,FALSE)</f>
        <v>0.66</v>
      </c>
      <c r="J129">
        <f>VLOOKUP(B129,home!$B$2:$E$405,4,FALSE)</f>
        <v>1.04</v>
      </c>
      <c r="K129" s="3">
        <f t="shared" si="280"/>
        <v>1.9317650349650322</v>
      </c>
      <c r="L129" s="3">
        <f t="shared" si="281"/>
        <v>0.88079999999999792</v>
      </c>
      <c r="M129" s="5">
        <f t="shared" si="282"/>
        <v>6.0050762369080739E-2</v>
      </c>
      <c r="N129" s="5">
        <f t="shared" si="283"/>
        <v>0.11600396306758409</v>
      </c>
      <c r="O129" s="5">
        <f t="shared" si="284"/>
        <v>5.2892711494686183E-2</v>
      </c>
      <c r="P129" s="5">
        <f t="shared" si="285"/>
        <v>0.10217629066992781</v>
      </c>
      <c r="Q129" s="5">
        <f t="shared" si="286"/>
        <v>0.11204619988566696</v>
      </c>
      <c r="R129" s="5">
        <f t="shared" si="287"/>
        <v>2.3293950142259739E-2</v>
      </c>
      <c r="S129" s="5">
        <f t="shared" si="288"/>
        <v>4.3463204975233503E-2</v>
      </c>
      <c r="T129" s="5">
        <f t="shared" si="289"/>
        <v>9.8690292859295203E-2</v>
      </c>
      <c r="U129" s="5">
        <f t="shared" si="290"/>
        <v>4.4998438411036103E-2</v>
      </c>
      <c r="V129" s="5">
        <f t="shared" si="291"/>
        <v>8.2169538085529077E-3</v>
      </c>
      <c r="W129" s="5">
        <f t="shared" si="292"/>
        <v>7.2148977079944804E-2</v>
      </c>
      <c r="X129" s="5">
        <f t="shared" si="293"/>
        <v>6.3548819012015229E-2</v>
      </c>
      <c r="Y129" s="5">
        <f t="shared" si="294"/>
        <v>2.7986899892891437E-2</v>
      </c>
      <c r="Z129" s="5">
        <f t="shared" si="295"/>
        <v>6.8391037617674443E-3</v>
      </c>
      <c r="AA129" s="5">
        <f t="shared" si="296"/>
        <v>1.321154151748017E-2</v>
      </c>
      <c r="AB129" s="5">
        <f t="shared" si="297"/>
        <v>1.2760796980728529E-2</v>
      </c>
      <c r="AC129" s="5">
        <f t="shared" si="298"/>
        <v>8.7382098457375096E-4</v>
      </c>
      <c r="AD129" s="5">
        <f t="shared" si="299"/>
        <v>3.4843717807882708E-2</v>
      </c>
      <c r="AE129" s="5">
        <f t="shared" si="300"/>
        <v>3.0690346645183008E-2</v>
      </c>
      <c r="AF129" s="5">
        <f t="shared" si="301"/>
        <v>1.3516028662538563E-2</v>
      </c>
      <c r="AG129" s="5">
        <f t="shared" si="302"/>
        <v>3.9683060153213141E-3</v>
      </c>
      <c r="AH129" s="5">
        <f t="shared" si="303"/>
        <v>1.5059706483411873E-3</v>
      </c>
      <c r="AI129" s="5">
        <f t="shared" si="304"/>
        <v>2.9091814421491257E-3</v>
      </c>
      <c r="AJ129" s="5">
        <f t="shared" si="305"/>
        <v>2.8099274951564144E-3</v>
      </c>
      <c r="AK129" s="5">
        <f t="shared" si="306"/>
        <v>1.8093732286433455E-3</v>
      </c>
      <c r="AL129" s="5">
        <f t="shared" si="307"/>
        <v>5.9472208771997956E-5</v>
      </c>
      <c r="AM129" s="5">
        <f t="shared" si="308"/>
        <v>1.3461975149891258E-2</v>
      </c>
      <c r="AN129" s="5">
        <f t="shared" si="309"/>
        <v>1.1857307712024191E-2</v>
      </c>
      <c r="AO129" s="5">
        <f t="shared" si="310"/>
        <v>5.2219583163754411E-3</v>
      </c>
      <c r="AP129" s="5">
        <f t="shared" si="311"/>
        <v>1.533166961687826E-3</v>
      </c>
      <c r="AQ129" s="5">
        <f t="shared" si="312"/>
        <v>3.3760336496365837E-4</v>
      </c>
      <c r="AR129" s="5">
        <f t="shared" si="313"/>
        <v>2.6529178941178303E-4</v>
      </c>
      <c r="AS129" s="5">
        <f t="shared" si="314"/>
        <v>5.1248140284898905E-4</v>
      </c>
      <c r="AT129" s="5">
        <f t="shared" si="315"/>
        <v>4.9499682754675306E-4</v>
      </c>
      <c r="AU129" s="5">
        <f t="shared" si="316"/>
        <v>3.1873918795781117E-4</v>
      </c>
      <c r="AV129" s="5">
        <f t="shared" si="317"/>
        <v>1.5393230464251167E-4</v>
      </c>
      <c r="AW129" s="5">
        <f t="shared" si="318"/>
        <v>2.8108856252696113E-6</v>
      </c>
      <c r="AX129" s="5">
        <f t="shared" si="319"/>
        <v>4.3342288160213484E-3</v>
      </c>
      <c r="AY129" s="5">
        <f t="shared" si="320"/>
        <v>3.8175887411515939E-3</v>
      </c>
      <c r="AZ129" s="5">
        <f t="shared" si="321"/>
        <v>1.6812660816031577E-3</v>
      </c>
      <c r="BA129" s="5">
        <f t="shared" si="322"/>
        <v>4.93619721558686E-4</v>
      </c>
      <c r="BB129" s="5">
        <f t="shared" si="323"/>
        <v>1.0869506268722237E-4</v>
      </c>
      <c r="BC129" s="5">
        <f t="shared" si="324"/>
        <v>1.9147722242981057E-5</v>
      </c>
      <c r="BD129" s="5">
        <f t="shared" si="325"/>
        <v>3.8944834685649637E-5</v>
      </c>
      <c r="BE129" s="5">
        <f t="shared" si="326"/>
        <v>7.5232269938231368E-5</v>
      </c>
      <c r="BF129" s="5">
        <f t="shared" si="327"/>
        <v>7.2665534283863133E-5</v>
      </c>
      <c r="BG129" s="5">
        <f t="shared" si="328"/>
        <v>4.6790912792206543E-5</v>
      </c>
      <c r="BH129" s="5">
        <f t="shared" si="329"/>
        <v>2.259726232152065E-5</v>
      </c>
      <c r="BI129" s="5">
        <f t="shared" si="330"/>
        <v>8.730520247729275E-6</v>
      </c>
      <c r="BJ129" s="8">
        <f t="shared" si="331"/>
        <v>0.61631010857853041</v>
      </c>
      <c r="BK129" s="8">
        <f t="shared" si="332"/>
        <v>0.21865809375729234</v>
      </c>
      <c r="BL129" s="8">
        <f t="shared" si="333"/>
        <v>0.15820229420715776</v>
      </c>
      <c r="BM129" s="8">
        <f t="shared" si="334"/>
        <v>0.52973094482001637</v>
      </c>
      <c r="BN129" s="8">
        <f t="shared" si="335"/>
        <v>0.46646387762920549</v>
      </c>
    </row>
    <row r="130" spans="1:66" x14ac:dyDescent="0.25">
      <c r="A130" t="s">
        <v>69</v>
      </c>
      <c r="B130" t="s">
        <v>73</v>
      </c>
      <c r="C130" t="s">
        <v>78</v>
      </c>
      <c r="D130" s="11">
        <v>44350</v>
      </c>
      <c r="E130">
        <f>VLOOKUP(A130,home!$A$2:$E$405,3,FALSE)</f>
        <v>1.3216783216783199</v>
      </c>
      <c r="F130">
        <f>VLOOKUP(B130,home!$B$2:$E$405,3,FALSE)</f>
        <v>0.7</v>
      </c>
      <c r="G130">
        <f>VLOOKUP(C130,away!$B$2:$E$405,4,FALSE)</f>
        <v>0.66</v>
      </c>
      <c r="H130">
        <f>VLOOKUP(A130,away!$A$2:$E$405,3,FALSE)</f>
        <v>1.28321678321678</v>
      </c>
      <c r="I130">
        <f>VLOOKUP(C130,away!$B$2:$E$405,3,FALSE)</f>
        <v>1.41</v>
      </c>
      <c r="J130">
        <f>VLOOKUP(B130,home!$B$2:$E$405,4,FALSE)</f>
        <v>1.06</v>
      </c>
      <c r="K130" s="3">
        <f t="shared" si="280"/>
        <v>0.61061538461538378</v>
      </c>
      <c r="L130" s="3">
        <f t="shared" si="281"/>
        <v>1.9178958041957994</v>
      </c>
      <c r="M130" s="5">
        <f t="shared" si="282"/>
        <v>7.9777705854868583E-2</v>
      </c>
      <c r="N130" s="5">
        <f t="shared" si="283"/>
        <v>4.8713494544303529E-2</v>
      </c>
      <c r="O130" s="5">
        <f t="shared" si="284"/>
        <v>0.15300532732741912</v>
      </c>
      <c r="P130" s="5">
        <f t="shared" si="285"/>
        <v>9.342740679423471E-2</v>
      </c>
      <c r="Q130" s="5">
        <f t="shared" si="286"/>
        <v>1.4872604603564647E-2</v>
      </c>
      <c r="R130" s="5">
        <f t="shared" si="287"/>
        <v>0.14672413765043102</v>
      </c>
      <c r="S130" s="5">
        <f t="shared" si="288"/>
        <v>2.7353131575927392E-2</v>
      </c>
      <c r="T130" s="5">
        <f t="shared" si="289"/>
        <v>2.8524105966639769E-2</v>
      </c>
      <c r="U130" s="5">
        <f t="shared" si="290"/>
        <v>8.9592015743778453E-2</v>
      </c>
      <c r="V130" s="5">
        <f t="shared" si="291"/>
        <v>3.5592401876860373E-3</v>
      </c>
      <c r="W130" s="5">
        <f t="shared" si="292"/>
        <v>3.027147060079385E-3</v>
      </c>
      <c r="X130" s="5">
        <f t="shared" si="293"/>
        <v>5.8057526452099028E-3</v>
      </c>
      <c r="Y130" s="5">
        <f t="shared" si="294"/>
        <v>5.5674143192233688E-3</v>
      </c>
      <c r="Z130" s="5">
        <f t="shared" si="295"/>
        <v>9.3800535991336198E-2</v>
      </c>
      <c r="AA130" s="5">
        <f t="shared" si="296"/>
        <v>5.7276050361478897E-2</v>
      </c>
      <c r="AB130" s="5">
        <f t="shared" si="297"/>
        <v>1.748681876036226E-2</v>
      </c>
      <c r="AC130" s="5">
        <f t="shared" si="298"/>
        <v>2.6051339886411251E-4</v>
      </c>
      <c r="AD130" s="5">
        <f t="shared" si="299"/>
        <v>4.6210564159442546E-4</v>
      </c>
      <c r="AE130" s="5">
        <f t="shared" si="300"/>
        <v>8.8627047110915655E-4</v>
      </c>
      <c r="AF130" s="5">
        <f t="shared" si="301"/>
        <v>8.49887208961443E-4</v>
      </c>
      <c r="AG130" s="5">
        <f t="shared" si="302"/>
        <v>5.4333170403561006E-4</v>
      </c>
      <c r="AH130" s="5">
        <f t="shared" si="303"/>
        <v>4.4974913602275172E-2</v>
      </c>
      <c r="AI130" s="5">
        <f t="shared" si="304"/>
        <v>2.7462374167296907E-2</v>
      </c>
      <c r="AJ130" s="5">
        <f t="shared" si="305"/>
        <v>8.3844740823077885E-3</v>
      </c>
      <c r="AK130" s="5">
        <f t="shared" si="306"/>
        <v>1.7065629555220293E-3</v>
      </c>
      <c r="AL130" s="5">
        <f t="shared" si="307"/>
        <v>1.2203455103260958E-5</v>
      </c>
      <c r="AM130" s="5">
        <f t="shared" si="308"/>
        <v>5.6433762815023787E-5</v>
      </c>
      <c r="AN130" s="5">
        <f t="shared" si="309"/>
        <v>1.0823407691791505E-4</v>
      </c>
      <c r="AO130" s="5">
        <f t="shared" si="310"/>
        <v>1.0379084099593737E-4</v>
      </c>
      <c r="AP130" s="5">
        <f t="shared" si="311"/>
        <v>6.6353339486687209E-5</v>
      </c>
      <c r="AQ130" s="5">
        <f t="shared" si="312"/>
        <v>3.1814697848974202E-5</v>
      </c>
      <c r="AR130" s="5">
        <f t="shared" si="313"/>
        <v>1.7251439618374439E-2</v>
      </c>
      <c r="AS130" s="5">
        <f t="shared" si="314"/>
        <v>1.0533994437742777E-2</v>
      </c>
      <c r="AT130" s="5">
        <f t="shared" si="315"/>
        <v>3.2161095325693089E-3</v>
      </c>
      <c r="AU130" s="5">
        <f t="shared" si="316"/>
        <v>6.5460198639833702E-4</v>
      </c>
      <c r="AV130" s="5">
        <f t="shared" si="317"/>
        <v>9.9927510923653693E-5</v>
      </c>
      <c r="AW130" s="5">
        <f t="shared" si="318"/>
        <v>3.969840501770405E-7</v>
      </c>
      <c r="AX130" s="5">
        <f t="shared" si="319"/>
        <v>5.7432206310981774E-6</v>
      </c>
      <c r="AY130" s="5">
        <f t="shared" si="320"/>
        <v>1.1014898750953947E-5</v>
      </c>
      <c r="AZ130" s="5">
        <f t="shared" si="321"/>
        <v>1.0562714049048064E-5</v>
      </c>
      <c r="BA130" s="5">
        <f t="shared" si="322"/>
        <v>6.7527283185297693E-6</v>
      </c>
      <c r="BB130" s="5">
        <f t="shared" si="323"/>
        <v>3.2377573272455985E-6</v>
      </c>
      <c r="BC130" s="5">
        <f t="shared" si="324"/>
        <v>1.2419362385857088E-6</v>
      </c>
      <c r="BD130" s="5">
        <f t="shared" si="325"/>
        <v>5.5144106100695851E-3</v>
      </c>
      <c r="BE130" s="5">
        <f t="shared" si="326"/>
        <v>3.3671839555947923E-3</v>
      </c>
      <c r="BF130" s="5">
        <f t="shared" si="327"/>
        <v>1.0280271630581316E-3</v>
      </c>
      <c r="BG130" s="5">
        <f t="shared" si="328"/>
        <v>2.0924306718860097E-4</v>
      </c>
      <c r="BH130" s="5">
        <f t="shared" si="329"/>
        <v>3.1941758987367541E-5</v>
      </c>
      <c r="BI130" s="5">
        <f t="shared" si="330"/>
        <v>3.9008258898726661E-6</v>
      </c>
      <c r="BJ130" s="8">
        <f t="shared" si="331"/>
        <v>0.10965729413810121</v>
      </c>
      <c r="BK130" s="8">
        <f t="shared" si="332"/>
        <v>0.20440121616543505</v>
      </c>
      <c r="BL130" s="8">
        <f t="shared" si="333"/>
        <v>0.58852345511766868</v>
      </c>
      <c r="BM130" s="8">
        <f t="shared" si="334"/>
        <v>0.45985120672301838</v>
      </c>
      <c r="BN130" s="8">
        <f t="shared" si="335"/>
        <v>0.53652067677482163</v>
      </c>
    </row>
    <row r="131" spans="1:66" x14ac:dyDescent="0.25">
      <c r="A131" t="s">
        <v>80</v>
      </c>
      <c r="B131" t="s">
        <v>95</v>
      </c>
      <c r="C131" t="s">
        <v>93</v>
      </c>
      <c r="D131" s="11">
        <v>44350</v>
      </c>
      <c r="E131">
        <f>VLOOKUP(A131,home!$A$2:$E$405,3,FALSE)</f>
        <v>1.21311475409836</v>
      </c>
      <c r="F131">
        <f>VLOOKUP(B131,home!$B$2:$E$405,3,FALSE)</f>
        <v>1.6</v>
      </c>
      <c r="G131">
        <f>VLOOKUP(C131,away!$B$2:$E$405,4,FALSE)</f>
        <v>0.87</v>
      </c>
      <c r="H131">
        <f>VLOOKUP(A131,away!$A$2:$E$405,3,FALSE)</f>
        <v>1.02341920374707</v>
      </c>
      <c r="I131">
        <f>VLOOKUP(C131,away!$B$2:$E$405,3,FALSE)</f>
        <v>0.6</v>
      </c>
      <c r="J131">
        <f>VLOOKUP(B131,home!$B$2:$E$405,4,FALSE)</f>
        <v>0.65</v>
      </c>
      <c r="K131" s="3">
        <f t="shared" si="280"/>
        <v>1.6886557377049172</v>
      </c>
      <c r="L131" s="3">
        <f t="shared" si="281"/>
        <v>0.39913348946135729</v>
      </c>
      <c r="M131" s="5">
        <f t="shared" si="282"/>
        <v>0.12396088246152828</v>
      </c>
      <c r="N131" s="5">
        <f t="shared" si="283"/>
        <v>0.20932725541962455</v>
      </c>
      <c r="O131" s="5">
        <f t="shared" si="284"/>
        <v>4.9476939573578939E-2</v>
      </c>
      <c r="P131" s="5">
        <f t="shared" si="285"/>
        <v>8.3549517895003547E-2</v>
      </c>
      <c r="Q131" s="5">
        <f t="shared" si="286"/>
        <v>0.17674083546118594</v>
      </c>
      <c r="R131" s="5">
        <f t="shared" si="287"/>
        <v>9.8739517699356402E-3</v>
      </c>
      <c r="S131" s="5">
        <f t="shared" si="288"/>
        <v>1.4078074070370452E-2</v>
      </c>
      <c r="T131" s="5">
        <f t="shared" si="289"/>
        <v>7.0543186387938731E-2</v>
      </c>
      <c r="U131" s="5">
        <f t="shared" si="290"/>
        <v>1.6673705310123441E-2</v>
      </c>
      <c r="V131" s="5">
        <f t="shared" si="291"/>
        <v>1.0542898498955868E-3</v>
      </c>
      <c r="W131" s="5">
        <f t="shared" si="292"/>
        <v>9.9484808629430752E-2</v>
      </c>
      <c r="X131" s="5">
        <f t="shared" si="293"/>
        <v>3.9707718816660041E-2</v>
      </c>
      <c r="Y131" s="5">
        <f t="shared" si="294"/>
        <v>7.9243401849219599E-3</v>
      </c>
      <c r="Z131" s="5">
        <f t="shared" si="295"/>
        <v>1.3136749415691863E-3</v>
      </c>
      <c r="AA131" s="5">
        <f t="shared" si="296"/>
        <v>2.2183447275599781E-3</v>
      </c>
      <c r="AB131" s="5">
        <f t="shared" si="297"/>
        <v>1.8730102762008049E-3</v>
      </c>
      <c r="AC131" s="5">
        <f t="shared" si="298"/>
        <v>4.4411897795515027E-5</v>
      </c>
      <c r="AD131" s="5">
        <f t="shared" si="299"/>
        <v>4.1998898226640977E-2</v>
      </c>
      <c r="AE131" s="5">
        <f t="shared" si="300"/>
        <v>1.676316680273162E-2</v>
      </c>
      <c r="AF131" s="5">
        <f t="shared" si="301"/>
        <v>3.3453706301985278E-3</v>
      </c>
      <c r="AG131" s="5">
        <f t="shared" si="302"/>
        <v>4.4508315105755956E-4</v>
      </c>
      <c r="AH131" s="5">
        <f t="shared" si="303"/>
        <v>1.3108291586161347E-4</v>
      </c>
      <c r="AI131" s="5">
        <f t="shared" si="304"/>
        <v>2.2135391798480444E-4</v>
      </c>
      <c r="AJ131" s="5">
        <f t="shared" si="305"/>
        <v>1.8689528183425192E-4</v>
      </c>
      <c r="AK131" s="5">
        <f t="shared" si="306"/>
        <v>1.0520059667312901E-4</v>
      </c>
      <c r="AL131" s="5">
        <f t="shared" si="307"/>
        <v>1.1973430895085949E-6</v>
      </c>
      <c r="AM131" s="5">
        <f t="shared" si="308"/>
        <v>1.4184336093540428E-2</v>
      </c>
      <c r="AN131" s="5">
        <f t="shared" si="309"/>
        <v>5.6614435607074669E-3</v>
      </c>
      <c r="AO131" s="5">
        <f t="shared" si="310"/>
        <v>1.1298358618868514E-3</v>
      </c>
      <c r="AP131" s="5">
        <f t="shared" si="311"/>
        <v>1.5031844335782645E-4</v>
      </c>
      <c r="AQ131" s="5">
        <f t="shared" si="312"/>
        <v>1.499928120695216E-5</v>
      </c>
      <c r="AR131" s="5">
        <f t="shared" si="313"/>
        <v>1.0463916323323056E-5</v>
      </c>
      <c r="AS131" s="5">
        <f t="shared" si="314"/>
        <v>1.7669952338243618E-5</v>
      </c>
      <c r="AT131" s="5">
        <f t="shared" si="315"/>
        <v>1.4919233200473759E-5</v>
      </c>
      <c r="AU131" s="5">
        <f t="shared" si="316"/>
        <v>8.3978162487125664E-6</v>
      </c>
      <c r="AV131" s="5">
        <f t="shared" si="317"/>
        <v>3.5452551481450151E-6</v>
      </c>
      <c r="AW131" s="5">
        <f t="shared" si="318"/>
        <v>2.2416892037248638E-8</v>
      </c>
      <c r="AX131" s="5">
        <f t="shared" si="319"/>
        <v>3.992076754982002E-3</v>
      </c>
      <c r="AY131" s="5">
        <f t="shared" si="320"/>
        <v>1.5933715254135381E-3</v>
      </c>
      <c r="AZ131" s="5">
        <f t="shared" si="321"/>
        <v>3.1798396847333558E-4</v>
      </c>
      <c r="BA131" s="5">
        <f t="shared" si="322"/>
        <v>4.23060169765109E-5</v>
      </c>
      <c r="BB131" s="5">
        <f t="shared" si="323"/>
        <v>4.2214370452615531E-6</v>
      </c>
      <c r="BC131" s="5">
        <f t="shared" si="324"/>
        <v>3.3698337968333713E-7</v>
      </c>
      <c r="BD131" s="5">
        <f t="shared" si="325"/>
        <v>6.960832392599314E-7</v>
      </c>
      <c r="BE131" s="5">
        <f t="shared" si="326"/>
        <v>1.1754449558965078E-6</v>
      </c>
      <c r="BF131" s="5">
        <f t="shared" si="327"/>
        <v>9.9246093456547092E-7</v>
      </c>
      <c r="BG131" s="5">
        <f t="shared" si="328"/>
        <v>5.5864161720065556E-7</v>
      </c>
      <c r="BH131" s="5">
        <f t="shared" si="329"/>
        <v>2.3583834305166025E-7</v>
      </c>
      <c r="BI131" s="5">
        <f t="shared" si="330"/>
        <v>7.9649954233001314E-8</v>
      </c>
      <c r="BJ131" s="8">
        <f t="shared" si="331"/>
        <v>0.69337189363736029</v>
      </c>
      <c r="BK131" s="8">
        <f t="shared" si="332"/>
        <v>0.22428174504309645</v>
      </c>
      <c r="BL131" s="8">
        <f t="shared" si="333"/>
        <v>8.0819218662055714E-2</v>
      </c>
      <c r="BM131" s="8">
        <f t="shared" si="334"/>
        <v>0.34526380059470346</v>
      </c>
      <c r="BN131" s="8">
        <f t="shared" si="335"/>
        <v>0.65292938258085698</v>
      </c>
    </row>
    <row r="132" spans="1:66" x14ac:dyDescent="0.25">
      <c r="A132" t="s">
        <v>80</v>
      </c>
      <c r="B132" t="s">
        <v>97</v>
      </c>
      <c r="C132" t="s">
        <v>82</v>
      </c>
      <c r="D132" s="11">
        <v>44350</v>
      </c>
      <c r="E132">
        <f>VLOOKUP(A132,home!$A$2:$E$405,3,FALSE)</f>
        <v>1.21311475409836</v>
      </c>
      <c r="F132">
        <f>VLOOKUP(B132,home!$B$2:$E$405,3,FALSE)</f>
        <v>1.05</v>
      </c>
      <c r="G132">
        <f>VLOOKUP(C132,away!$B$2:$E$405,4,FALSE)</f>
        <v>0.69</v>
      </c>
      <c r="H132">
        <f>VLOOKUP(A132,away!$A$2:$E$405,3,FALSE)</f>
        <v>1.02341920374707</v>
      </c>
      <c r="I132">
        <f>VLOOKUP(C132,away!$B$2:$E$405,3,FALSE)</f>
        <v>0.64</v>
      </c>
      <c r="J132">
        <f>VLOOKUP(B132,home!$B$2:$E$405,4,FALSE)</f>
        <v>0.92</v>
      </c>
      <c r="K132" s="3">
        <f t="shared" si="280"/>
        <v>0.87890163934426169</v>
      </c>
      <c r="L132" s="3">
        <f t="shared" si="281"/>
        <v>0.60258922716627483</v>
      </c>
      <c r="M132" s="5">
        <f t="shared" si="282"/>
        <v>0.22729856383519545</v>
      </c>
      <c r="N132" s="5">
        <f t="shared" si="283"/>
        <v>0.1997730803753496</v>
      </c>
      <c r="O132" s="5">
        <f t="shared" si="284"/>
        <v>0.1369676659174546</v>
      </c>
      <c r="P132" s="5">
        <f t="shared" si="285"/>
        <v>0.120381106112008</v>
      </c>
      <c r="Q132" s="5">
        <f t="shared" si="286"/>
        <v>8.7790443919373837E-2</v>
      </c>
      <c r="R132" s="5">
        <f t="shared" si="287"/>
        <v>4.1267619975983737E-2</v>
      </c>
      <c r="S132" s="5">
        <f t="shared" si="288"/>
        <v>1.5938959824728347E-2</v>
      </c>
      <c r="T132" s="5">
        <f t="shared" si="289"/>
        <v>5.2901575753959665E-2</v>
      </c>
      <c r="U132" s="5">
        <f t="shared" si="290"/>
        <v>3.6270178848728109E-2</v>
      </c>
      <c r="V132" s="5">
        <f t="shared" si="291"/>
        <v>9.3794873999920631E-4</v>
      </c>
      <c r="W132" s="5">
        <f t="shared" si="292"/>
        <v>2.5719721693166057E-2</v>
      </c>
      <c r="X132" s="5">
        <f t="shared" si="293"/>
        <v>1.5498427218016605E-2</v>
      </c>
      <c r="Y132" s="5">
        <f t="shared" si="294"/>
        <v>4.6695926397986916E-3</v>
      </c>
      <c r="Z132" s="5">
        <f t="shared" si="295"/>
        <v>8.289141076106522E-3</v>
      </c>
      <c r="AA132" s="5">
        <f t="shared" si="296"/>
        <v>7.2853396805458792E-3</v>
      </c>
      <c r="AB132" s="5">
        <f t="shared" si="297"/>
        <v>3.2015484942057859E-3</v>
      </c>
      <c r="AC132" s="5">
        <f t="shared" si="298"/>
        <v>3.1047079910097849E-5</v>
      </c>
      <c r="AD132" s="5">
        <f t="shared" si="299"/>
        <v>5.6512763899004524E-3</v>
      </c>
      <c r="AE132" s="5">
        <f t="shared" si="300"/>
        <v>3.405398272293129E-3</v>
      </c>
      <c r="AF132" s="5">
        <f t="shared" si="301"/>
        <v>1.0260281565472418E-3</v>
      </c>
      <c r="AG132" s="5">
        <f t="shared" si="302"/>
        <v>2.0609117130154672E-4</v>
      </c>
      <c r="AH132" s="5">
        <f t="shared" si="303"/>
        <v>1.2487367787308132E-3</v>
      </c>
      <c r="AI132" s="5">
        <f t="shared" si="304"/>
        <v>1.0975168019359842E-3</v>
      </c>
      <c r="AJ132" s="5">
        <f t="shared" si="305"/>
        <v>4.8230465821470385E-4</v>
      </c>
      <c r="AK132" s="5">
        <f t="shared" si="306"/>
        <v>1.4129945158942574E-4</v>
      </c>
      <c r="AL132" s="5">
        <f t="shared" si="307"/>
        <v>6.5772203010228838E-7</v>
      </c>
      <c r="AM132" s="5">
        <f t="shared" si="308"/>
        <v>9.9338321669420601E-4</v>
      </c>
      <c r="AN132" s="5">
        <f t="shared" si="309"/>
        <v>5.986020248277096E-4</v>
      </c>
      <c r="AO132" s="5">
        <f t="shared" si="310"/>
        <v>1.8035556576054837E-4</v>
      </c>
      <c r="AP132" s="5">
        <f t="shared" si="311"/>
        <v>3.6226773662261698E-5</v>
      </c>
      <c r="AQ132" s="5">
        <f t="shared" si="312"/>
        <v>5.4574658859674595E-6</v>
      </c>
      <c r="AR132" s="5">
        <f t="shared" si="313"/>
        <v>1.5049506608590091E-4</v>
      </c>
      <c r="AS132" s="5">
        <f t="shared" si="314"/>
        <v>1.3227036029612131E-4</v>
      </c>
      <c r="AT132" s="5">
        <f t="shared" si="315"/>
        <v>5.8126318250458571E-5</v>
      </c>
      <c r="AU132" s="5">
        <f t="shared" si="316"/>
        <v>1.702910546645811E-5</v>
      </c>
      <c r="AV132" s="5">
        <f t="shared" si="317"/>
        <v>3.7417271777590892E-6</v>
      </c>
      <c r="AW132" s="5">
        <f t="shared" si="318"/>
        <v>9.6761262370311975E-9</v>
      </c>
      <c r="AX132" s="5">
        <f t="shared" si="319"/>
        <v>1.4551435627493551E-4</v>
      </c>
      <c r="AY132" s="5">
        <f t="shared" si="320"/>
        <v>8.7685383489311363E-5</v>
      </c>
      <c r="AZ132" s="5">
        <f t="shared" si="321"/>
        <v>2.6419133735301278E-5</v>
      </c>
      <c r="BA132" s="5">
        <f t="shared" si="322"/>
        <v>5.3066284599858864E-6</v>
      </c>
      <c r="BB132" s="5">
        <f t="shared" si="323"/>
        <v>7.9942928564036353E-7</v>
      </c>
      <c r="BC132" s="5">
        <f t="shared" si="324"/>
        <v>9.634549508162281E-8</v>
      </c>
      <c r="BD132" s="5">
        <f t="shared" si="325"/>
        <v>1.5114450927506738E-5</v>
      </c>
      <c r="BE132" s="5">
        <f t="shared" si="326"/>
        <v>1.3284115697974068E-5</v>
      </c>
      <c r="BF132" s="5">
        <f t="shared" si="327"/>
        <v>5.8377155320941232E-6</v>
      </c>
      <c r="BG132" s="5">
        <f t="shared" si="328"/>
        <v>1.7102592503943287E-6</v>
      </c>
      <c r="BH132" s="5">
        <f t="shared" si="329"/>
        <v>3.7578741471881577E-7</v>
      </c>
      <c r="BI132" s="5">
        <f t="shared" si="330"/>
        <v>6.6056034968261848E-8</v>
      </c>
      <c r="BJ132" s="8">
        <f t="shared" si="331"/>
        <v>0.39872148191327778</v>
      </c>
      <c r="BK132" s="8">
        <f t="shared" si="332"/>
        <v>0.36467596869736052</v>
      </c>
      <c r="BL132" s="8">
        <f t="shared" si="333"/>
        <v>0.22836026156952333</v>
      </c>
      <c r="BM132" s="8">
        <f t="shared" si="334"/>
        <v>0.18648069741353979</v>
      </c>
      <c r="BN132" s="8">
        <f t="shared" si="335"/>
        <v>0.81347848013536528</v>
      </c>
    </row>
    <row r="133" spans="1:66" x14ac:dyDescent="0.25">
      <c r="A133" t="s">
        <v>80</v>
      </c>
      <c r="B133" t="s">
        <v>359</v>
      </c>
      <c r="C133" t="s">
        <v>92</v>
      </c>
      <c r="D133" s="11">
        <v>44350</v>
      </c>
      <c r="E133">
        <f>VLOOKUP(A133,home!$A$2:$E$405,3,FALSE)</f>
        <v>1.21311475409836</v>
      </c>
      <c r="F133">
        <f>VLOOKUP(B133,home!$B$2:$E$405,3,FALSE)</f>
        <v>1.65</v>
      </c>
      <c r="G133">
        <f>VLOOKUP(C133,away!$B$2:$E$405,4,FALSE)</f>
        <v>1.08</v>
      </c>
      <c r="H133">
        <f>VLOOKUP(A133,away!$A$2:$E$405,3,FALSE)</f>
        <v>1.02341920374707</v>
      </c>
      <c r="I133">
        <f>VLOOKUP(C133,away!$B$2:$E$405,3,FALSE)</f>
        <v>0.77</v>
      </c>
      <c r="J133">
        <f>VLOOKUP(B133,home!$B$2:$E$405,4,FALSE)</f>
        <v>1.03</v>
      </c>
      <c r="K133" s="3">
        <f t="shared" si="280"/>
        <v>2.1617704918032774</v>
      </c>
      <c r="L133" s="3">
        <f t="shared" si="281"/>
        <v>0.81167377049180123</v>
      </c>
      <c r="M133" s="5">
        <f t="shared" si="282"/>
        <v>5.1126912229579928E-2</v>
      </c>
      <c r="N133" s="5">
        <f t="shared" si="283"/>
        <v>0.110524650194922</v>
      </c>
      <c r="O133" s="5">
        <f t="shared" si="284"/>
        <v>4.1498373622986522E-2</v>
      </c>
      <c r="P133" s="5">
        <f t="shared" si="285"/>
        <v>8.9709959555999724E-2</v>
      </c>
      <c r="Q133" s="5">
        <f t="shared" si="286"/>
        <v>0.11946446370413089</v>
      </c>
      <c r="R133" s="5">
        <f t="shared" si="287"/>
        <v>1.6841570693923488E-2</v>
      </c>
      <c r="S133" s="5">
        <f t="shared" si="288"/>
        <v>3.9352449094720306E-2</v>
      </c>
      <c r="T133" s="5">
        <f t="shared" si="289"/>
        <v>9.6966171694512854E-2</v>
      </c>
      <c r="U133" s="5">
        <f t="shared" si="290"/>
        <v>3.6407610561742638E-2</v>
      </c>
      <c r="V133" s="5">
        <f t="shared" si="291"/>
        <v>7.6722077207584316E-3</v>
      </c>
      <c r="W133" s="5">
        <f t="shared" si="292"/>
        <v>8.608491748489791E-2</v>
      </c>
      <c r="X133" s="5">
        <f t="shared" si="293"/>
        <v>6.9872869557442666E-2</v>
      </c>
      <c r="Y133" s="5">
        <f t="shared" si="294"/>
        <v>2.835698774438564E-2</v>
      </c>
      <c r="Z133" s="5">
        <f t="shared" si="295"/>
        <v>4.5566203953803673E-3</v>
      </c>
      <c r="AA133" s="5">
        <f t="shared" si="296"/>
        <v>9.8503675130822595E-3</v>
      </c>
      <c r="AB133" s="5">
        <f t="shared" si="297"/>
        <v>1.0647116911599435E-2</v>
      </c>
      <c r="AC133" s="5">
        <f t="shared" si="298"/>
        <v>8.4137860854456852E-4</v>
      </c>
      <c r="AD133" s="5">
        <f t="shared" si="299"/>
        <v>4.6523958602043093E-2</v>
      </c>
      <c r="AE133" s="5">
        <f t="shared" si="300"/>
        <v>3.7762276896724789E-2</v>
      </c>
      <c r="AF133" s="5">
        <f t="shared" si="301"/>
        <v>1.532532483556002E-2</v>
      </c>
      <c r="AG133" s="5">
        <f t="shared" si="302"/>
        <v>4.1463880644302155E-3</v>
      </c>
      <c r="AH133" s="5">
        <f t="shared" si="303"/>
        <v>9.2462231425455592E-4</v>
      </c>
      <c r="AI133" s="5">
        <f t="shared" si="304"/>
        <v>1.9988212350183559E-3</v>
      </c>
      <c r="AJ133" s="5">
        <f t="shared" si="305"/>
        <v>2.160496382126233E-3</v>
      </c>
      <c r="AK133" s="5">
        <f t="shared" si="306"/>
        <v>1.5568324421760757E-3</v>
      </c>
      <c r="AL133" s="5">
        <f t="shared" si="307"/>
        <v>5.9053079994255508E-5</v>
      </c>
      <c r="AM133" s="5">
        <f t="shared" si="308"/>
        <v>2.0114824173554802E-2</v>
      </c>
      <c r="AN133" s="5">
        <f t="shared" si="309"/>
        <v>1.6326675179728856E-2</v>
      </c>
      <c r="AO133" s="5">
        <f t="shared" si="310"/>
        <v>6.6259670013627129E-3</v>
      </c>
      <c r="AP133" s="5">
        <f t="shared" si="311"/>
        <v>1.7927078730501094E-3</v>
      </c>
      <c r="AQ133" s="5">
        <f t="shared" si="312"/>
        <v>3.6377348967722977E-4</v>
      </c>
      <c r="AR133" s="5">
        <f t="shared" si="313"/>
        <v>1.5009833601837015E-4</v>
      </c>
      <c r="AS133" s="5">
        <f t="shared" si="314"/>
        <v>3.2447815367328564E-4</v>
      </c>
      <c r="AT133" s="5">
        <f t="shared" si="315"/>
        <v>3.5072364892285913E-4</v>
      </c>
      <c r="AU133" s="5">
        <f t="shared" si="316"/>
        <v>2.5272801167300297E-4</v>
      </c>
      <c r="AV133" s="5">
        <f t="shared" si="317"/>
        <v>1.3658498952170308E-4</v>
      </c>
      <c r="AW133" s="5">
        <f t="shared" si="318"/>
        <v>2.878267469300136E-6</v>
      </c>
      <c r="AX133" s="5">
        <f t="shared" si="319"/>
        <v>7.2472722243670023E-3</v>
      </c>
      <c r="AY133" s="5">
        <f t="shared" si="320"/>
        <v>5.8824207721324675E-3</v>
      </c>
      <c r="AZ133" s="5">
        <f t="shared" si="321"/>
        <v>2.3873033238680261E-3</v>
      </c>
      <c r="BA133" s="5">
        <f t="shared" si="322"/>
        <v>6.4590383006385692E-4</v>
      </c>
      <c r="BB133" s="5">
        <f t="shared" si="323"/>
        <v>1.3106579928075658E-4</v>
      </c>
      <c r="BC133" s="5">
        <f t="shared" si="324"/>
        <v>2.1276534296946666E-5</v>
      </c>
      <c r="BD133" s="5">
        <f t="shared" si="325"/>
        <v>2.0305147056762631E-5</v>
      </c>
      <c r="BE133" s="5">
        <f t="shared" si="326"/>
        <v>4.3895067739035625E-5</v>
      </c>
      <c r="BF133" s="5">
        <f t="shared" si="327"/>
        <v>4.7445531086976619E-5</v>
      </c>
      <c r="BG133" s="5">
        <f t="shared" si="328"/>
        <v>3.4188783023920367E-5</v>
      </c>
      <c r="BH133" s="5">
        <f t="shared" si="329"/>
        <v>1.8477075572943976E-5</v>
      </c>
      <c r="BI133" s="5">
        <f t="shared" si="330"/>
        <v>7.9886393496818839E-6</v>
      </c>
      <c r="BJ133" s="8">
        <f t="shared" si="331"/>
        <v>0.67656719898043305</v>
      </c>
      <c r="BK133" s="8">
        <f t="shared" si="332"/>
        <v>0.19464438106172971</v>
      </c>
      <c r="BL133" s="8">
        <f t="shared" si="333"/>
        <v>0.12327272506054809</v>
      </c>
      <c r="BM133" s="8">
        <f t="shared" si="334"/>
        <v>0.56399545299188536</v>
      </c>
      <c r="BN133" s="8">
        <f t="shared" si="335"/>
        <v>0.42916593000154257</v>
      </c>
    </row>
    <row r="134" spans="1:66" x14ac:dyDescent="0.25">
      <c r="A134" t="s">
        <v>80</v>
      </c>
      <c r="B134" t="s">
        <v>87</v>
      </c>
      <c r="C134" t="s">
        <v>410</v>
      </c>
      <c r="D134" s="11">
        <v>44350</v>
      </c>
      <c r="E134">
        <f>VLOOKUP(A134,home!$A$2:$E$405,3,FALSE)</f>
        <v>1.21311475409836</v>
      </c>
      <c r="F134">
        <f>VLOOKUP(B134,home!$B$2:$E$405,3,FALSE)</f>
        <v>0.69</v>
      </c>
      <c r="G134">
        <f>VLOOKUP(C134,away!$B$2:$E$405,4,FALSE)</f>
        <v>0.97</v>
      </c>
      <c r="H134">
        <f>VLOOKUP(A134,away!$A$2:$E$405,3,FALSE)</f>
        <v>1.02341920374707</v>
      </c>
      <c r="I134">
        <f>VLOOKUP(C134,away!$B$2:$E$405,3,FALSE)</f>
        <v>0.82</v>
      </c>
      <c r="J134">
        <f>VLOOKUP(B134,home!$B$2:$E$405,4,FALSE)</f>
        <v>1.0900000000000001</v>
      </c>
      <c r="K134" s="3">
        <f t="shared" si="280"/>
        <v>0.8119377049180323</v>
      </c>
      <c r="L134" s="3">
        <f t="shared" si="281"/>
        <v>0.91473208430913122</v>
      </c>
      <c r="M134" s="5">
        <f t="shared" si="282"/>
        <v>0.17787578858298228</v>
      </c>
      <c r="N134" s="5">
        <f t="shared" si="283"/>
        <v>0.14442405954255177</v>
      </c>
      <c r="O134" s="5">
        <f t="shared" si="284"/>
        <v>0.16270869083864173</v>
      </c>
      <c r="P134" s="5">
        <f t="shared" si="285"/>
        <v>0.13210932100974443</v>
      </c>
      <c r="Q134" s="5">
        <f t="shared" si="286"/>
        <v>5.8631669719962358E-2</v>
      </c>
      <c r="R134" s="5">
        <f t="shared" si="287"/>
        <v>7.4417429953020392E-2</v>
      </c>
      <c r="S134" s="5">
        <f t="shared" si="288"/>
        <v>2.4529578809869366E-2</v>
      </c>
      <c r="T134" s="5">
        <f t="shared" si="289"/>
        <v>5.3632269449465732E-2</v>
      </c>
      <c r="U134" s="5">
        <f t="shared" si="290"/>
        <v>6.0422317281953804E-2</v>
      </c>
      <c r="V134" s="5">
        <f t="shared" si="291"/>
        <v>2.0242502597786192E-3</v>
      </c>
      <c r="W134" s="5">
        <f t="shared" si="292"/>
        <v>1.5868421115979442E-2</v>
      </c>
      <c r="X134" s="5">
        <f t="shared" si="293"/>
        <v>1.4515353922114903E-2</v>
      </c>
      <c r="Y134" s="5">
        <f t="shared" si="294"/>
        <v>6.638829973830444E-3</v>
      </c>
      <c r="Z134" s="5">
        <f t="shared" si="295"/>
        <v>2.269067026995171E-2</v>
      </c>
      <c r="AA134" s="5">
        <f t="shared" si="296"/>
        <v>1.842341074203642E-2</v>
      </c>
      <c r="AB134" s="5">
        <f t="shared" si="297"/>
        <v>7.4793309173256358E-3</v>
      </c>
      <c r="AC134" s="5">
        <f t="shared" si="298"/>
        <v>9.3963858678971753E-5</v>
      </c>
      <c r="AD134" s="5">
        <f t="shared" si="299"/>
        <v>3.2210423553952964E-3</v>
      </c>
      <c r="AE134" s="5">
        <f t="shared" si="300"/>
        <v>2.9463907873987327E-3</v>
      </c>
      <c r="AF134" s="5">
        <f t="shared" si="301"/>
        <v>1.3475790930732323E-3</v>
      </c>
      <c r="AG134" s="5">
        <f t="shared" si="302"/>
        <v>4.1089127752609562E-4</v>
      </c>
      <c r="AH134" s="5">
        <f t="shared" si="303"/>
        <v>5.1889710276010401E-3</v>
      </c>
      <c r="AI134" s="5">
        <f t="shared" si="304"/>
        <v>4.2131212270365521E-3</v>
      </c>
      <c r="AJ134" s="5">
        <f t="shared" si="305"/>
        <v>1.7103959898107509E-3</v>
      </c>
      <c r="AK134" s="5">
        <f t="shared" si="306"/>
        <v>4.6291166482264907E-4</v>
      </c>
      <c r="AL134" s="5">
        <f t="shared" si="307"/>
        <v>2.7914988697280577E-6</v>
      </c>
      <c r="AM134" s="5">
        <f t="shared" si="308"/>
        <v>5.2305714749668625E-4</v>
      </c>
      <c r="AN134" s="5">
        <f t="shared" si="309"/>
        <v>4.7845715474243236E-4</v>
      </c>
      <c r="AO134" s="5">
        <f t="shared" si="310"/>
        <v>2.1883005520508084E-4</v>
      </c>
      <c r="AP134" s="5">
        <f t="shared" si="311"/>
        <v>6.6723624169075289E-5</v>
      </c>
      <c r="AQ134" s="5">
        <f t="shared" si="312"/>
        <v>1.5258559952209338E-5</v>
      </c>
      <c r="AR134" s="5">
        <f t="shared" si="313"/>
        <v>9.4930365669943905E-4</v>
      </c>
      <c r="AS134" s="5">
        <f t="shared" si="314"/>
        <v>7.7077543229083813E-4</v>
      </c>
      <c r="AT134" s="5">
        <f t="shared" si="315"/>
        <v>3.1291081775071362E-4</v>
      </c>
      <c r="AU134" s="5">
        <f t="shared" si="316"/>
        <v>8.4688030402846378E-5</v>
      </c>
      <c r="AV134" s="5">
        <f t="shared" si="317"/>
        <v>1.7190351259828901E-5</v>
      </c>
      <c r="AW134" s="5">
        <f t="shared" si="318"/>
        <v>5.7590596601940092E-8</v>
      </c>
      <c r="AX134" s="5">
        <f t="shared" si="319"/>
        <v>7.078163664657198E-5</v>
      </c>
      <c r="AY134" s="5">
        <f t="shared" si="320"/>
        <v>6.4746234020530364E-5</v>
      </c>
      <c r="AZ134" s="5">
        <f t="shared" si="321"/>
        <v>2.9612728798383259E-5</v>
      </c>
      <c r="BA134" s="5">
        <f t="shared" si="322"/>
        <v>9.0292377119420522E-6</v>
      </c>
      <c r="BB134" s="5">
        <f t="shared" si="323"/>
        <v>2.0648333579918407E-6</v>
      </c>
      <c r="BC134" s="5">
        <f t="shared" si="324"/>
        <v>3.7775386426137991E-7</v>
      </c>
      <c r="BD134" s="5">
        <f t="shared" si="325"/>
        <v>1.4472641875582626E-4</v>
      </c>
      <c r="BE134" s="5">
        <f t="shared" si="326"/>
        <v>1.1750883628561163E-4</v>
      </c>
      <c r="BF134" s="5">
        <f t="shared" si="327"/>
        <v>4.7704927420664146E-5</v>
      </c>
      <c r="BG134" s="5">
        <f t="shared" si="328"/>
        <v>1.2911143094405119E-5</v>
      </c>
      <c r="BH134" s="5">
        <f t="shared" si="329"/>
        <v>2.6207609729848976E-6</v>
      </c>
      <c r="BI134" s="5">
        <f t="shared" si="330"/>
        <v>4.2557892990882157E-7</v>
      </c>
      <c r="BJ134" s="8">
        <f t="shared" si="331"/>
        <v>0.30311544620326314</v>
      </c>
      <c r="BK134" s="8">
        <f t="shared" si="332"/>
        <v>0.33670044025394397</v>
      </c>
      <c r="BL134" s="8">
        <f t="shared" si="333"/>
        <v>0.33748734559611199</v>
      </c>
      <c r="BM134" s="8">
        <f t="shared" si="334"/>
        <v>0.24976225403294391</v>
      </c>
      <c r="BN134" s="8">
        <f t="shared" si="335"/>
        <v>0.75016695964690294</v>
      </c>
    </row>
    <row r="135" spans="1:66" x14ac:dyDescent="0.25">
      <c r="A135" t="s">
        <v>80</v>
      </c>
      <c r="B135" t="s">
        <v>369</v>
      </c>
      <c r="C135" t="s">
        <v>91</v>
      </c>
      <c r="D135" s="11">
        <v>44350</v>
      </c>
      <c r="E135">
        <f>VLOOKUP(A135,home!$A$2:$E$405,3,FALSE)</f>
        <v>1.21311475409836</v>
      </c>
      <c r="F135">
        <f>VLOOKUP(B135,home!$B$2:$E$405,3,FALSE)</f>
        <v>0.87</v>
      </c>
      <c r="G135">
        <f>VLOOKUP(C135,away!$B$2:$E$405,4,FALSE)</f>
        <v>0.96</v>
      </c>
      <c r="H135">
        <f>VLOOKUP(A135,away!$A$2:$E$405,3,FALSE)</f>
        <v>1.02341920374707</v>
      </c>
      <c r="I135">
        <f>VLOOKUP(C135,away!$B$2:$E$405,3,FALSE)</f>
        <v>0.6</v>
      </c>
      <c r="J135">
        <f>VLOOKUP(B135,home!$B$2:$E$405,4,FALSE)</f>
        <v>1.03</v>
      </c>
      <c r="K135" s="3">
        <f t="shared" si="280"/>
        <v>1.0131934426229503</v>
      </c>
      <c r="L135" s="3">
        <f t="shared" si="281"/>
        <v>0.63247306791568925</v>
      </c>
      <c r="M135" s="5">
        <f t="shared" si="282"/>
        <v>0.19288396074863984</v>
      </c>
      <c r="N135" s="5">
        <f t="shared" si="283"/>
        <v>0.19542876421766442</v>
      </c>
      <c r="O135" s="5">
        <f t="shared" si="284"/>
        <v>0.12199391040642162</v>
      </c>
      <c r="P135" s="5">
        <f t="shared" si="285"/>
        <v>0.12360343006371809</v>
      </c>
      <c r="Q135" s="5">
        <f t="shared" si="286"/>
        <v>9.9003571202622112E-2</v>
      </c>
      <c r="R135" s="5">
        <f t="shared" si="287"/>
        <v>3.8578931390890601E-2</v>
      </c>
      <c r="S135" s="5">
        <f t="shared" si="288"/>
        <v>1.9801812271246846E-2</v>
      </c>
      <c r="T135" s="5">
        <f t="shared" si="289"/>
        <v>6.2617092413131792E-2</v>
      </c>
      <c r="U135" s="5">
        <f t="shared" si="290"/>
        <v>3.9087920308651054E-2</v>
      </c>
      <c r="V135" s="5">
        <f t="shared" si="291"/>
        <v>1.4099276803548864E-3</v>
      </c>
      <c r="W135" s="5">
        <f t="shared" si="292"/>
        <v>3.3436589712917027E-2</v>
      </c>
      <c r="X135" s="5">
        <f t="shared" si="293"/>
        <v>2.1147742476366808E-2</v>
      </c>
      <c r="Y135" s="5">
        <f t="shared" si="294"/>
        <v>6.6876887817593246E-3</v>
      </c>
      <c r="Z135" s="5">
        <f t="shared" si="295"/>
        <v>8.1333783645684901E-3</v>
      </c>
      <c r="AA135" s="5">
        <f t="shared" si="296"/>
        <v>8.2406856253521704E-3</v>
      </c>
      <c r="AB135" s="5">
        <f t="shared" si="297"/>
        <v>4.1747043191620124E-3</v>
      </c>
      <c r="AC135" s="5">
        <f t="shared" si="298"/>
        <v>5.6469151438656589E-5</v>
      </c>
      <c r="AD135" s="5">
        <f t="shared" si="299"/>
        <v>8.4694333602003818E-3</v>
      </c>
      <c r="AE135" s="5">
        <f t="shared" si="300"/>
        <v>5.3566885008334208E-3</v>
      </c>
      <c r="AF135" s="5">
        <f t="shared" si="301"/>
        <v>1.6939806049954037E-3</v>
      </c>
      <c r="AG135" s="5">
        <f t="shared" si="302"/>
        <v>3.5713237007703946E-4</v>
      </c>
      <c r="AH135" s="5">
        <f t="shared" si="303"/>
        <v>1.2860356916894306E-3</v>
      </c>
      <c r="AI135" s="5">
        <f t="shared" si="304"/>
        <v>1.3030029297988013E-3</v>
      </c>
      <c r="AJ135" s="5">
        <f t="shared" si="305"/>
        <v>6.6009701209531889E-4</v>
      </c>
      <c r="AK135" s="5">
        <f t="shared" si="306"/>
        <v>2.2293532138332648E-4</v>
      </c>
      <c r="AL135" s="5">
        <f t="shared" si="307"/>
        <v>1.447456965009408E-6</v>
      </c>
      <c r="AM135" s="5">
        <f t="shared" si="308"/>
        <v>1.7162348686574178E-3</v>
      </c>
      <c r="AN135" s="5">
        <f t="shared" si="309"/>
        <v>1.0854723326436371E-3</v>
      </c>
      <c r="AO135" s="5">
        <f t="shared" si="310"/>
        <v>3.4326600818236034E-4</v>
      </c>
      <c r="AP135" s="5">
        <f t="shared" si="311"/>
        <v>7.2368835102089852E-5</v>
      </c>
      <c r="AQ135" s="5">
        <f t="shared" si="312"/>
        <v>1.1442834789625843E-5</v>
      </c>
      <c r="AR135" s="5">
        <f t="shared" si="313"/>
        <v>1.6267658787437797E-4</v>
      </c>
      <c r="AS135" s="5">
        <f t="shared" si="314"/>
        <v>1.6482285210259591E-4</v>
      </c>
      <c r="AT135" s="5">
        <f t="shared" si="315"/>
        <v>8.3498716472381253E-5</v>
      </c>
      <c r="AU135" s="5">
        <f t="shared" si="316"/>
        <v>2.820011733241654E-5</v>
      </c>
      <c r="AV135" s="5">
        <f t="shared" si="317"/>
        <v>7.1430434906005608E-6</v>
      </c>
      <c r="AW135" s="5">
        <f t="shared" si="318"/>
        <v>2.576544021746671E-8</v>
      </c>
      <c r="AX135" s="5">
        <f t="shared" si="319"/>
        <v>2.8981298582075925E-4</v>
      </c>
      <c r="AY135" s="5">
        <f t="shared" si="320"/>
        <v>1.8329890826386178E-4</v>
      </c>
      <c r="AZ135" s="5">
        <f t="shared" si="321"/>
        <v>5.7965811427620568E-5</v>
      </c>
      <c r="BA135" s="5">
        <f t="shared" si="322"/>
        <v>1.2220604862616501E-5</v>
      </c>
      <c r="BB135" s="5">
        <f t="shared" si="323"/>
        <v>1.9323008623111115E-6</v>
      </c>
      <c r="BC135" s="5">
        <f t="shared" si="324"/>
        <v>2.4442565090440818E-7</v>
      </c>
      <c r="BD135" s="5">
        <f t="shared" si="325"/>
        <v>1.714809343516067E-5</v>
      </c>
      <c r="BE135" s="5">
        <f t="shared" si="326"/>
        <v>1.7374335821990455E-5</v>
      </c>
      <c r="BF135" s="5">
        <f t="shared" si="327"/>
        <v>8.8017815623848765E-6</v>
      </c>
      <c r="BG135" s="5">
        <f t="shared" si="328"/>
        <v>2.9726357874693143E-6</v>
      </c>
      <c r="BH135" s="5">
        <f t="shared" si="329"/>
        <v>7.5296377179255487E-7</v>
      </c>
      <c r="BI135" s="5">
        <f t="shared" si="330"/>
        <v>1.5257959122257207E-7</v>
      </c>
      <c r="BJ135" s="8">
        <f t="shared" si="331"/>
        <v>0.43797294355683092</v>
      </c>
      <c r="BK135" s="8">
        <f t="shared" si="332"/>
        <v>0.33794034628062714</v>
      </c>
      <c r="BL135" s="8">
        <f t="shared" si="333"/>
        <v>0.21604176671268666</v>
      </c>
      <c r="BM135" s="8">
        <f t="shared" si="334"/>
        <v>0.22841259374193296</v>
      </c>
      <c r="BN135" s="8">
        <f t="shared" si="335"/>
        <v>0.7714925680299568</v>
      </c>
    </row>
    <row r="136" spans="1:66" x14ac:dyDescent="0.25">
      <c r="A136" t="s">
        <v>80</v>
      </c>
      <c r="B136" t="s">
        <v>94</v>
      </c>
      <c r="C136" t="s">
        <v>83</v>
      </c>
      <c r="D136" s="11">
        <v>44350</v>
      </c>
      <c r="E136">
        <f>VLOOKUP(A136,home!$A$2:$E$405,3,FALSE)</f>
        <v>1.21311475409836</v>
      </c>
      <c r="F136">
        <f>VLOOKUP(B136,home!$B$2:$E$405,3,FALSE)</f>
        <v>0.78</v>
      </c>
      <c r="G136">
        <f>VLOOKUP(C136,away!$B$2:$E$405,4,FALSE)</f>
        <v>0.92</v>
      </c>
      <c r="H136">
        <f>VLOOKUP(A136,away!$A$2:$E$405,3,FALSE)</f>
        <v>1.02341920374707</v>
      </c>
      <c r="I136">
        <f>VLOOKUP(C136,away!$B$2:$E$405,3,FALSE)</f>
        <v>1.1000000000000001</v>
      </c>
      <c r="J136">
        <f>VLOOKUP(B136,home!$B$2:$E$405,4,FALSE)</f>
        <v>0.87</v>
      </c>
      <c r="K136" s="3">
        <f t="shared" si="280"/>
        <v>0.87053114754098315</v>
      </c>
      <c r="L136" s="3">
        <f t="shared" si="281"/>
        <v>0.97941217798594604</v>
      </c>
      <c r="M136" s="5">
        <f t="shared" si="282"/>
        <v>0.15724607789970291</v>
      </c>
      <c r="N136" s="5">
        <f t="shared" si="283"/>
        <v>0.13688760864034721</v>
      </c>
      <c r="O136" s="5">
        <f t="shared" si="284"/>
        <v>0.15400872363549575</v>
      </c>
      <c r="P136" s="5">
        <f t="shared" si="285"/>
        <v>0.13406939091773026</v>
      </c>
      <c r="Q136" s="5">
        <f t="shared" si="286"/>
        <v>5.9582463516911224E-2</v>
      </c>
      <c r="R136" s="5">
        <f t="shared" si="287"/>
        <v>7.5419009722338268E-2</v>
      </c>
      <c r="S136" s="5">
        <f t="shared" si="288"/>
        <v>2.8577185868693029E-2</v>
      </c>
      <c r="T136" s="5">
        <f t="shared" si="289"/>
        <v>5.8355790362866193E-2</v>
      </c>
      <c r="U136" s="5">
        <f t="shared" si="290"/>
        <v>6.5654597079991703E-2</v>
      </c>
      <c r="V136" s="5">
        <f t="shared" si="291"/>
        <v>2.7072400396828252E-3</v>
      </c>
      <c r="W136" s="5">
        <f t="shared" si="292"/>
        <v>1.7289463446231831E-2</v>
      </c>
      <c r="X136" s="5">
        <f t="shared" si="293"/>
        <v>1.6933511050082319E-2</v>
      </c>
      <c r="Y136" s="5">
        <f t="shared" si="294"/>
        <v>8.2924434692551036E-3</v>
      </c>
      <c r="Z136" s="5">
        <f t="shared" si="295"/>
        <v>2.4622098857899524E-2</v>
      </c>
      <c r="AA136" s="5">
        <f t="shared" si="296"/>
        <v>2.1434303973634803E-2</v>
      </c>
      <c r="AB136" s="5">
        <f t="shared" si="297"/>
        <v>9.3296146174552796E-3</v>
      </c>
      <c r="AC136" s="5">
        <f t="shared" si="298"/>
        <v>1.4426354381787647E-4</v>
      </c>
      <c r="AD136" s="5">
        <f t="shared" si="299"/>
        <v>3.7627541135540183E-3</v>
      </c>
      <c r="AE136" s="5">
        <f t="shared" si="300"/>
        <v>3.685287201581519E-3</v>
      </c>
      <c r="AF136" s="5">
        <f t="shared" si="301"/>
        <v>1.8047075823023435E-3</v>
      </c>
      <c r="AG136" s="5">
        <f t="shared" si="302"/>
        <v>5.8918419460349649E-4</v>
      </c>
      <c r="AH136" s="5">
        <f t="shared" si="303"/>
        <v>6.0287958672501614E-3</v>
      </c>
      <c r="AI136" s="5">
        <f t="shared" si="304"/>
        <v>5.2482545846076192E-3</v>
      </c>
      <c r="AJ136" s="5">
        <f t="shared" si="305"/>
        <v>2.2843845430628486E-3</v>
      </c>
      <c r="AK136" s="5">
        <f t="shared" si="306"/>
        <v>6.6287596589912864E-4</v>
      </c>
      <c r="AL136" s="5">
        <f t="shared" si="307"/>
        <v>4.9200147207824377E-6</v>
      </c>
      <c r="AM136" s="5">
        <f t="shared" si="308"/>
        <v>6.5511893127734712E-4</v>
      </c>
      <c r="AN136" s="5">
        <f t="shared" si="309"/>
        <v>6.4163145932217191E-4</v>
      </c>
      <c r="AO136" s="5">
        <f t="shared" si="310"/>
        <v>3.1421083251951463E-4</v>
      </c>
      <c r="AP136" s="5">
        <f t="shared" si="311"/>
        <v>1.0258063860823839E-4</v>
      </c>
      <c r="AQ136" s="5">
        <f t="shared" si="312"/>
        <v>2.5117181669620994E-5</v>
      </c>
      <c r="AR136" s="5">
        <f t="shared" si="313"/>
        <v>1.1809352181952305E-3</v>
      </c>
      <c r="AS136" s="5">
        <f t="shared" si="314"/>
        <v>1.0280408906670553E-3</v>
      </c>
      <c r="AT136" s="5">
        <f t="shared" si="315"/>
        <v>4.4747080813572305E-4</v>
      </c>
      <c r="AU136" s="5">
        <f t="shared" si="316"/>
        <v>1.2984575869916069E-4</v>
      </c>
      <c r="AV136" s="5">
        <f t="shared" si="317"/>
        <v>2.8258694330927483E-5</v>
      </c>
      <c r="AW136" s="5">
        <f t="shared" si="318"/>
        <v>1.1652355229388696E-7</v>
      </c>
      <c r="AX136" s="5">
        <f t="shared" si="319"/>
        <v>9.5050239170115224E-5</v>
      </c>
      <c r="AY136" s="5">
        <f t="shared" si="320"/>
        <v>9.3093361763687635E-5</v>
      </c>
      <c r="AZ136" s="5">
        <f t="shared" si="321"/>
        <v>4.5588386100503441E-5</v>
      </c>
      <c r="BA136" s="5">
        <f t="shared" si="322"/>
        <v>1.4883273507186103E-5</v>
      </c>
      <c r="BB136" s="5">
        <f t="shared" si="323"/>
        <v>3.6442148303084174E-6</v>
      </c>
      <c r="BC136" s="5">
        <f t="shared" si="324"/>
        <v>7.1383767680021059E-7</v>
      </c>
      <c r="BD136" s="5">
        <f t="shared" si="325"/>
        <v>1.9277038901881644E-4</v>
      </c>
      <c r="BE136" s="5">
        <f t="shared" si="326"/>
        <v>1.6781262796447199E-4</v>
      </c>
      <c r="BF136" s="5">
        <f t="shared" si="327"/>
        <v>7.3043059796889945E-5</v>
      </c>
      <c r="BG136" s="5">
        <f t="shared" si="328"/>
        <v>2.1195419554963752E-5</v>
      </c>
      <c r="BH136" s="5">
        <f t="shared" si="329"/>
        <v>4.6128182269487963E-6</v>
      </c>
      <c r="BI136" s="5">
        <f t="shared" si="330"/>
        <v>8.0312038890074017E-7</v>
      </c>
      <c r="BJ136" s="8">
        <f t="shared" si="331"/>
        <v>0.30917484593418082</v>
      </c>
      <c r="BK136" s="8">
        <f t="shared" si="332"/>
        <v>0.32284217164611134</v>
      </c>
      <c r="BL136" s="8">
        <f t="shared" si="333"/>
        <v>0.34334534879471468</v>
      </c>
      <c r="BM136" s="8">
        <f t="shared" si="334"/>
        <v>0.28267821406216925</v>
      </c>
      <c r="BN136" s="8">
        <f t="shared" si="335"/>
        <v>0.71721327433252569</v>
      </c>
    </row>
    <row r="137" spans="1:66" x14ac:dyDescent="0.25">
      <c r="A137" t="s">
        <v>80</v>
      </c>
      <c r="B137" t="s">
        <v>90</v>
      </c>
      <c r="C137" t="s">
        <v>86</v>
      </c>
      <c r="D137" s="11">
        <v>44350</v>
      </c>
      <c r="E137">
        <f>VLOOKUP(A137,home!$A$2:$E$405,3,FALSE)</f>
        <v>1.21311475409836</v>
      </c>
      <c r="F137">
        <f>VLOOKUP(B137,home!$B$2:$E$405,3,FALSE)</f>
        <v>1.19</v>
      </c>
      <c r="G137">
        <f>VLOOKUP(C137,away!$B$2:$E$405,4,FALSE)</f>
        <v>0.96</v>
      </c>
      <c r="H137">
        <f>VLOOKUP(A137,away!$A$2:$E$405,3,FALSE)</f>
        <v>1.02341920374707</v>
      </c>
      <c r="I137">
        <f>VLOOKUP(C137,away!$B$2:$E$405,3,FALSE)</f>
        <v>0.37</v>
      </c>
      <c r="J137">
        <f>VLOOKUP(B137,home!$B$2:$E$405,4,FALSE)</f>
        <v>0.49</v>
      </c>
      <c r="K137" s="3">
        <f t="shared" si="280"/>
        <v>1.3858622950819663</v>
      </c>
      <c r="L137" s="3">
        <f t="shared" si="281"/>
        <v>0.18554590163934379</v>
      </c>
      <c r="M137" s="5">
        <f t="shared" si="282"/>
        <v>0.20775241999521937</v>
      </c>
      <c r="N137" s="5">
        <f t="shared" si="283"/>
        <v>0.28791624558340728</v>
      </c>
      <c r="O137" s="5">
        <f t="shared" si="284"/>
        <v>3.854761008576861E-2</v>
      </c>
      <c r="P137" s="5">
        <f t="shared" si="285"/>
        <v>5.3421679383388036E-2</v>
      </c>
      <c r="Q137" s="5">
        <f t="shared" si="286"/>
        <v>0.19950613444780199</v>
      </c>
      <c r="R137" s="5">
        <f t="shared" si="287"/>
        <v>3.5761755347029005E-3</v>
      </c>
      <c r="S137" s="5">
        <f t="shared" si="288"/>
        <v>3.4342269372929315E-3</v>
      </c>
      <c r="T137" s="5">
        <f t="shared" si="289"/>
        <v>3.7017545598697563E-2</v>
      </c>
      <c r="U137" s="5">
        <f t="shared" si="290"/>
        <v>4.9560868341393394E-3</v>
      </c>
      <c r="V137" s="5">
        <f t="shared" si="291"/>
        <v>9.8120087349954244E-5</v>
      </c>
      <c r="W137" s="5">
        <f t="shared" si="292"/>
        <v>9.2162676456254089E-2</v>
      </c>
      <c r="X137" s="5">
        <f t="shared" si="293"/>
        <v>1.7100406900570787E-2</v>
      </c>
      <c r="Y137" s="5">
        <f t="shared" si="294"/>
        <v>1.5864552083830316E-3</v>
      </c>
      <c r="Z137" s="5">
        <f t="shared" si="295"/>
        <v>2.2118157133567073E-4</v>
      </c>
      <c r="AA137" s="5">
        <f t="shared" si="296"/>
        <v>3.0652720008108827E-4</v>
      </c>
      <c r="AB137" s="5">
        <f t="shared" si="297"/>
        <v>2.124022445047131E-4</v>
      </c>
      <c r="AC137" s="5">
        <f t="shared" si="298"/>
        <v>1.5769190100167971E-6</v>
      </c>
      <c r="AD137" s="5">
        <f t="shared" si="299"/>
        <v>3.1931194578640243E-2</v>
      </c>
      <c r="AE137" s="5">
        <f t="shared" si="300"/>
        <v>5.9247022885151306E-3</v>
      </c>
      <c r="AF137" s="5">
        <f t="shared" si="301"/>
        <v>5.4965211403361185E-4</v>
      </c>
      <c r="AG137" s="5">
        <f t="shared" si="302"/>
        <v>3.3995232362112647E-5</v>
      </c>
      <c r="AH137" s="5">
        <f t="shared" si="303"/>
        <v>1.0259833519870964E-5</v>
      </c>
      <c r="AI137" s="5">
        <f t="shared" si="304"/>
        <v>1.4218716429007262E-5</v>
      </c>
      <c r="AJ137" s="5">
        <f t="shared" si="305"/>
        <v>9.8525914917118347E-6</v>
      </c>
      <c r="AK137" s="5">
        <f t="shared" si="306"/>
        <v>4.5514450190696067E-6</v>
      </c>
      <c r="AL137" s="5">
        <f t="shared" si="307"/>
        <v>1.6219625604096561E-8</v>
      </c>
      <c r="AM137" s="5">
        <f t="shared" si="308"/>
        <v>8.8504477206926419E-3</v>
      </c>
      <c r="AN137" s="5">
        <f t="shared" si="309"/>
        <v>1.6421643022477912E-3</v>
      </c>
      <c r="AO137" s="5">
        <f t="shared" si="310"/>
        <v>1.5234842805025519E-4</v>
      </c>
      <c r="AP137" s="5">
        <f t="shared" si="311"/>
        <v>9.4225421486404331E-6</v>
      </c>
      <c r="AQ137" s="5">
        <f t="shared" si="312"/>
        <v>4.3707851967605212E-7</v>
      </c>
      <c r="AR137" s="5">
        <f t="shared" si="313"/>
        <v>3.8073401222280428E-7</v>
      </c>
      <c r="AS137" s="5">
        <f t="shared" si="314"/>
        <v>5.2764491199486085E-7</v>
      </c>
      <c r="AT137" s="5">
        <f t="shared" si="315"/>
        <v>3.656215943627601E-7</v>
      </c>
      <c r="AU137" s="5">
        <f t="shared" si="316"/>
        <v>1.6890039396503417E-7</v>
      </c>
      <c r="AV137" s="5">
        <f t="shared" si="317"/>
        <v>5.8518171905157638E-8</v>
      </c>
      <c r="AW137" s="5">
        <f t="shared" si="318"/>
        <v>1.1585366300166543E-10</v>
      </c>
      <c r="AX137" s="5">
        <f t="shared" si="319"/>
        <v>2.0442502984503435E-3</v>
      </c>
      <c r="AY137" s="5">
        <f t="shared" si="320"/>
        <v>3.7930226480246666E-4</v>
      </c>
      <c r="AZ137" s="5">
        <f t="shared" si="321"/>
        <v>3.5188990358309408E-5</v>
      </c>
      <c r="BA137" s="5">
        <f t="shared" si="322"/>
        <v>2.1763909812702321E-6</v>
      </c>
      <c r="BB137" s="5">
        <f t="shared" si="323"/>
        <v>1.0095510673488033E-7</v>
      </c>
      <c r="BC137" s="5">
        <f t="shared" si="324"/>
        <v>3.7463612608439138E-9</v>
      </c>
      <c r="BD137" s="5">
        <f t="shared" si="325"/>
        <v>1.1773939263774188E-8</v>
      </c>
      <c r="BE137" s="5">
        <f t="shared" si="326"/>
        <v>1.6317058490249771E-8</v>
      </c>
      <c r="BF137" s="5">
        <f t="shared" si="327"/>
        <v>1.1306598064142118E-8</v>
      </c>
      <c r="BG137" s="5">
        <f t="shared" si="328"/>
        <v>5.2231293142471055E-9</v>
      </c>
      <c r="BH137" s="5">
        <f t="shared" si="329"/>
        <v>1.8096344947380976E-9</v>
      </c>
      <c r="BI137" s="5">
        <f t="shared" si="330"/>
        <v>5.0158084282744691E-10</v>
      </c>
      <c r="BJ137" s="8">
        <f t="shared" si="331"/>
        <v>0.68684485112638527</v>
      </c>
      <c r="BK137" s="8">
        <f t="shared" si="332"/>
        <v>0.26508734180668841</v>
      </c>
      <c r="BL137" s="8">
        <f t="shared" si="333"/>
        <v>4.7639232836681228E-2</v>
      </c>
      <c r="BM137" s="8">
        <f t="shared" si="334"/>
        <v>0.20869304016185353</v>
      </c>
      <c r="BN137" s="8">
        <f t="shared" si="335"/>
        <v>0.79072026503028814</v>
      </c>
    </row>
    <row r="138" spans="1:66" x14ac:dyDescent="0.25">
      <c r="A138" t="s">
        <v>80</v>
      </c>
      <c r="B138" t="s">
        <v>88</v>
      </c>
      <c r="C138" t="s">
        <v>85</v>
      </c>
      <c r="D138" s="11">
        <v>44350</v>
      </c>
      <c r="E138">
        <f>VLOOKUP(A138,home!$A$2:$E$405,3,FALSE)</f>
        <v>1.21311475409836</v>
      </c>
      <c r="F138">
        <f>VLOOKUP(B138,home!$B$2:$E$405,3,FALSE)</f>
        <v>0.69</v>
      </c>
      <c r="G138">
        <f>VLOOKUP(C138,away!$B$2:$E$405,4,FALSE)</f>
        <v>0.82</v>
      </c>
      <c r="H138">
        <f>VLOOKUP(A138,away!$A$2:$E$405,3,FALSE)</f>
        <v>1.02341920374707</v>
      </c>
      <c r="I138">
        <f>VLOOKUP(C138,away!$B$2:$E$405,3,FALSE)</f>
        <v>1.01</v>
      </c>
      <c r="J138">
        <f>VLOOKUP(B138,home!$B$2:$E$405,4,FALSE)</f>
        <v>0.92</v>
      </c>
      <c r="K138" s="3">
        <f t="shared" si="280"/>
        <v>0.68638032786885206</v>
      </c>
      <c r="L138" s="3">
        <f t="shared" si="281"/>
        <v>0.95096112412177747</v>
      </c>
      <c r="M138" s="5">
        <f t="shared" si="282"/>
        <v>0.19449643366766614</v>
      </c>
      <c r="N138" s="5">
        <f t="shared" si="283"/>
        <v>0.13349852591013511</v>
      </c>
      <c r="O138" s="5">
        <f t="shared" si="284"/>
        <v>0.18495854719828053</v>
      </c>
      <c r="P138" s="5">
        <f t="shared" si="285"/>
        <v>0.12695190826810232</v>
      </c>
      <c r="Q138" s="5">
        <f t="shared" si="286"/>
        <v>4.5815380992103492E-2</v>
      </c>
      <c r="R138" s="5">
        <f t="shared" si="287"/>
        <v>8.7944193979803825E-2</v>
      </c>
      <c r="S138" s="5">
        <f t="shared" si="288"/>
        <v>2.071604438831413E-2</v>
      </c>
      <c r="T138" s="5">
        <f t="shared" si="289"/>
        <v>4.3568646210318251E-2</v>
      </c>
      <c r="U138" s="5">
        <f t="shared" si="290"/>
        <v>6.0363164698019674E-2</v>
      </c>
      <c r="V138" s="5">
        <f t="shared" si="291"/>
        <v>1.5024219309262463E-3</v>
      </c>
      <c r="W138" s="5">
        <f t="shared" si="292"/>
        <v>1.0482258742265455E-2</v>
      </c>
      <c r="X138" s="5">
        <f t="shared" si="293"/>
        <v>9.968220556880087E-3</v>
      </c>
      <c r="Y138" s="5">
        <f t="shared" si="294"/>
        <v>4.7396951131322487E-3</v>
      </c>
      <c r="Z138" s="5">
        <f t="shared" si="295"/>
        <v>2.7877169855672641E-2</v>
      </c>
      <c r="AA138" s="5">
        <f t="shared" si="296"/>
        <v>1.9134340985592264E-2</v>
      </c>
      <c r="AB138" s="5">
        <f t="shared" si="297"/>
        <v>6.5667176196226159E-3</v>
      </c>
      <c r="AC138" s="5">
        <f t="shared" si="298"/>
        <v>6.129139734023391E-5</v>
      </c>
      <c r="AD138" s="5">
        <f t="shared" si="299"/>
        <v>1.7987040480805757E-3</v>
      </c>
      <c r="AE138" s="5">
        <f t="shared" si="300"/>
        <v>1.710497623525096E-3</v>
      </c>
      <c r="AF138" s="5">
        <f t="shared" si="301"/>
        <v>8.13308371437527E-4</v>
      </c>
      <c r="AG138" s="5">
        <f t="shared" si="302"/>
        <v>2.5780821438662764E-4</v>
      </c>
      <c r="AH138" s="5">
        <f t="shared" si="303"/>
        <v>6.627526195821045E-3</v>
      </c>
      <c r="AI138" s="5">
        <f t="shared" si="304"/>
        <v>4.5490036032470541E-3</v>
      </c>
      <c r="AJ138" s="5">
        <f t="shared" si="305"/>
        <v>1.5611732923366513E-3</v>
      </c>
      <c r="AK138" s="5">
        <f t="shared" si="306"/>
        <v>3.5718621208470863E-4</v>
      </c>
      <c r="AL138" s="5">
        <f t="shared" si="307"/>
        <v>1.6002473065509473E-6</v>
      </c>
      <c r="AM138" s="5">
        <f t="shared" si="308"/>
        <v>2.4691901485211559E-4</v>
      </c>
      <c r="AN138" s="5">
        <f t="shared" si="309"/>
        <v>2.3481038393080971E-4</v>
      </c>
      <c r="AO138" s="5">
        <f t="shared" si="310"/>
        <v>1.1164777332915445E-4</v>
      </c>
      <c r="AP138" s="5">
        <f t="shared" si="311"/>
        <v>3.5390897343595383E-5</v>
      </c>
      <c r="AQ138" s="5">
        <f t="shared" si="312"/>
        <v>8.4138418803859718E-6</v>
      </c>
      <c r="AR138" s="5">
        <f t="shared" si="313"/>
        <v>1.260503952264902E-3</v>
      </c>
      <c r="AS138" s="5">
        <f t="shared" si="314"/>
        <v>8.651851160355672E-4</v>
      </c>
      <c r="AT138" s="5">
        <f t="shared" si="315"/>
        <v>2.9692302180587171E-4</v>
      </c>
      <c r="AU138" s="5">
        <f t="shared" si="316"/>
        <v>6.7934040352974845E-5</v>
      </c>
      <c r="AV138" s="5">
        <f t="shared" si="317"/>
        <v>1.1657147222732674E-5</v>
      </c>
      <c r="AW138" s="5">
        <f t="shared" si="318"/>
        <v>2.9014306534601082E-8</v>
      </c>
      <c r="AX138" s="5">
        <f t="shared" si="319"/>
        <v>2.8246725728541481E-5</v>
      </c>
      <c r="AY138" s="5">
        <f t="shared" si="320"/>
        <v>2.6861538051573343E-5</v>
      </c>
      <c r="AZ138" s="5">
        <f t="shared" si="321"/>
        <v>1.2772139210582041E-5</v>
      </c>
      <c r="BA138" s="5">
        <f t="shared" si="322"/>
        <v>4.0486026203783106E-6</v>
      </c>
      <c r="BB138" s="5">
        <f t="shared" si="323"/>
        <v>9.6251592474933284E-7</v>
      </c>
      <c r="BC138" s="5">
        <f t="shared" si="324"/>
        <v>1.8306304515694762E-7</v>
      </c>
      <c r="BD138" s="5">
        <f t="shared" si="325"/>
        <v>1.9978170923429565E-4</v>
      </c>
      <c r="BE138" s="5">
        <f t="shared" si="326"/>
        <v>1.3712623508643551E-4</v>
      </c>
      <c r="BF138" s="5">
        <f t="shared" si="327"/>
        <v>4.7060375099024439E-5</v>
      </c>
      <c r="BG138" s="5">
        <f t="shared" si="328"/>
        <v>1.0767105230033185E-5</v>
      </c>
      <c r="BH138" s="5">
        <f t="shared" si="329"/>
        <v>1.8475823044971521E-6</v>
      </c>
      <c r="BI138" s="5">
        <f t="shared" si="330"/>
        <v>2.5362882958508908E-7</v>
      </c>
      <c r="BJ138" s="8">
        <f t="shared" si="331"/>
        <v>0.2533633022781816</v>
      </c>
      <c r="BK138" s="8">
        <f t="shared" si="332"/>
        <v>0.34375656143770722</v>
      </c>
      <c r="BL138" s="8">
        <f t="shared" si="333"/>
        <v>0.37496089369827423</v>
      </c>
      <c r="BM138" s="8">
        <f t="shared" si="334"/>
        <v>0.2262661047299992</v>
      </c>
      <c r="BN138" s="8">
        <f t="shared" si="335"/>
        <v>0.77366499001609135</v>
      </c>
    </row>
    <row r="139" spans="1:66" x14ac:dyDescent="0.25">
      <c r="A139" t="s">
        <v>80</v>
      </c>
      <c r="B139" t="s">
        <v>412</v>
      </c>
      <c r="C139" t="s">
        <v>416</v>
      </c>
      <c r="D139" s="11">
        <v>44350</v>
      </c>
      <c r="E139">
        <f>VLOOKUP(A139,home!$A$2:$E$405,3,FALSE)</f>
        <v>1.21311475409836</v>
      </c>
      <c r="F139">
        <f>VLOOKUP(B139,home!$B$2:$E$405,3,FALSE)</f>
        <v>1.28</v>
      </c>
      <c r="G139">
        <f>VLOOKUP(C139,away!$B$2:$E$405,4,FALSE)</f>
        <v>1.47</v>
      </c>
      <c r="H139">
        <f>VLOOKUP(A139,away!$A$2:$E$405,3,FALSE)</f>
        <v>1.02341920374707</v>
      </c>
      <c r="I139">
        <f>VLOOKUP(C139,away!$B$2:$E$405,3,FALSE)</f>
        <v>0.5</v>
      </c>
      <c r="J139">
        <f>VLOOKUP(B139,home!$B$2:$E$405,4,FALSE)</f>
        <v>1.0900000000000001</v>
      </c>
      <c r="K139" s="3">
        <f t="shared" si="280"/>
        <v>2.282596721311474</v>
      </c>
      <c r="L139" s="3">
        <f t="shared" si="281"/>
        <v>0.55776346604215321</v>
      </c>
      <c r="M139" s="5">
        <f t="shared" si="282"/>
        <v>5.8404625567962998E-2</v>
      </c>
      <c r="N139" s="5">
        <f t="shared" si="283"/>
        <v>0.13331420683085662</v>
      </c>
      <c r="O139" s="5">
        <f t="shared" si="284"/>
        <v>3.2575966389681209E-2</v>
      </c>
      <c r="P139" s="5">
        <f t="shared" si="285"/>
        <v>7.4357794074639105E-2</v>
      </c>
      <c r="Q139" s="5">
        <f t="shared" si="286"/>
        <v>0.15215128570817657</v>
      </c>
      <c r="R139" s="5">
        <f t="shared" si="287"/>
        <v>9.0848419615906385E-3</v>
      </c>
      <c r="S139" s="5">
        <f t="shared" si="288"/>
        <v>2.366713888616782E-2</v>
      </c>
      <c r="T139" s="5">
        <f t="shared" si="289"/>
        <v>8.48644284793625E-2</v>
      </c>
      <c r="U139" s="5">
        <f t="shared" si="290"/>
        <v>2.0737030475159689E-2</v>
      </c>
      <c r="V139" s="5">
        <f t="shared" si="291"/>
        <v>3.3479772887465005E-3</v>
      </c>
      <c r="W139" s="5">
        <f t="shared" si="292"/>
        <v>0.11576667530026971</v>
      </c>
      <c r="X139" s="5">
        <f t="shared" si="293"/>
        <v>6.4570422067654967E-2</v>
      </c>
      <c r="Y139" s="5">
        <f t="shared" si="294"/>
        <v>1.8007511208129986E-2</v>
      </c>
      <c r="Z139" s="5">
        <f t="shared" si="295"/>
        <v>1.6890643136473296E-3</v>
      </c>
      <c r="AA139" s="5">
        <f t="shared" si="296"/>
        <v>3.8554526644156094E-3</v>
      </c>
      <c r="AB139" s="5">
        <f t="shared" si="297"/>
        <v>4.4002218054833295E-3</v>
      </c>
      <c r="AC139" s="5">
        <f t="shared" si="298"/>
        <v>2.6640463338974992E-4</v>
      </c>
      <c r="AD139" s="5">
        <f t="shared" si="299"/>
        <v>6.6062158369381424E-2</v>
      </c>
      <c r="AE139" s="5">
        <f t="shared" si="300"/>
        <v>3.6847058426331826E-2</v>
      </c>
      <c r="AF139" s="5">
        <f t="shared" si="301"/>
        <v>1.0275971510664282E-2</v>
      </c>
      <c r="AG139" s="5">
        <f t="shared" si="302"/>
        <v>1.9105204955795103E-3</v>
      </c>
      <c r="AH139" s="5">
        <f t="shared" si="303"/>
        <v>2.355245914870112E-4</v>
      </c>
      <c r="AI139" s="5">
        <f t="shared" si="304"/>
        <v>5.3760766031647604E-4</v>
      </c>
      <c r="AJ139" s="5">
        <f t="shared" si="305"/>
        <v>6.1357074139516067E-4</v>
      </c>
      <c r="AK139" s="5">
        <f t="shared" si="306"/>
        <v>4.6684485420041462E-4</v>
      </c>
      <c r="AL139" s="5">
        <f t="shared" si="307"/>
        <v>1.3566912330992385E-5</v>
      </c>
      <c r="AM139" s="5">
        <f t="shared" si="308"/>
        <v>3.0158653219341889E-2</v>
      </c>
      <c r="AN139" s="5">
        <f t="shared" si="309"/>
        <v>1.6821394950783476E-2</v>
      </c>
      <c r="AO139" s="5">
        <f t="shared" si="310"/>
        <v>4.6911797757064827E-3</v>
      </c>
      <c r="AP139" s="5">
        <f t="shared" si="311"/>
        <v>8.7218956384163288E-4</v>
      </c>
      <c r="AQ139" s="5">
        <f t="shared" si="312"/>
        <v>1.2161886854352573E-4</v>
      </c>
      <c r="AR139" s="5">
        <f t="shared" si="313"/>
        <v>2.6273402497191522E-5</v>
      </c>
      <c r="AS139" s="5">
        <f t="shared" si="314"/>
        <v>5.9971582397786063E-5</v>
      </c>
      <c r="AT139" s="5">
        <f t="shared" si="315"/>
        <v>6.844546867652371E-5</v>
      </c>
      <c r="AU139" s="5">
        <f t="shared" si="316"/>
        <v>5.2077800796553393E-5</v>
      </c>
      <c r="AV139" s="5">
        <f t="shared" si="317"/>
        <v>2.9718154337831217E-5</v>
      </c>
      <c r="AW139" s="5">
        <f t="shared" si="318"/>
        <v>4.7979726849369886E-7</v>
      </c>
      <c r="AX139" s="5">
        <f t="shared" si="319"/>
        <v>1.1473340492939906E-2</v>
      </c>
      <c r="AY139" s="5">
        <f t="shared" si="320"/>
        <v>6.3994101604239488E-3</v>
      </c>
      <c r="AZ139" s="5">
        <f t="shared" si="321"/>
        <v>1.7846785958517165E-3</v>
      </c>
      <c r="BA139" s="5">
        <f t="shared" si="322"/>
        <v>3.3180950646449883E-4</v>
      </c>
      <c r="BB139" s="5">
        <f t="shared" si="323"/>
        <v>4.6267805097843769E-5</v>
      </c>
      <c r="BC139" s="5">
        <f t="shared" si="324"/>
        <v>5.1612982675072302E-6</v>
      </c>
      <c r="BD139" s="5">
        <f t="shared" si="325"/>
        <v>2.4423906735923509E-6</v>
      </c>
      <c r="BE139" s="5">
        <f t="shared" si="326"/>
        <v>5.574992943703623E-6</v>
      </c>
      <c r="BF139" s="5">
        <f t="shared" si="327"/>
        <v>6.3627303073162482E-6</v>
      </c>
      <c r="BG139" s="5">
        <f t="shared" si="328"/>
        <v>4.841182446023071E-6</v>
      </c>
      <c r="BH139" s="5">
        <f t="shared" si="329"/>
        <v>2.7626167946407315E-6</v>
      </c>
      <c r="BI139" s="5">
        <f t="shared" si="330"/>
        <v>1.26118800753739E-6</v>
      </c>
      <c r="BJ139" s="8">
        <f t="shared" si="331"/>
        <v>0.75647594263366991</v>
      </c>
      <c r="BK139" s="8">
        <f t="shared" si="332"/>
        <v>0.1664569175236611</v>
      </c>
      <c r="BL139" s="8">
        <f t="shared" si="333"/>
        <v>7.2766792653608262E-2</v>
      </c>
      <c r="BM139" s="8">
        <f t="shared" si="334"/>
        <v>0.53110106622852415</v>
      </c>
      <c r="BN139" s="8">
        <f t="shared" si="335"/>
        <v>0.45988872053290719</v>
      </c>
    </row>
    <row r="140" spans="1:66" x14ac:dyDescent="0.25">
      <c r="A140" t="s">
        <v>80</v>
      </c>
      <c r="B140" t="s">
        <v>84</v>
      </c>
      <c r="C140" t="s">
        <v>435</v>
      </c>
      <c r="D140" s="11">
        <v>44350</v>
      </c>
      <c r="E140">
        <f>VLOOKUP(A140,home!$A$2:$E$405,3,FALSE)</f>
        <v>1.21311475409836</v>
      </c>
      <c r="F140">
        <f>VLOOKUP(B140,home!$B$2:$E$405,3,FALSE)</f>
        <v>1.1399999999999999</v>
      </c>
      <c r="G140">
        <f>VLOOKUP(C140,away!$B$2:$E$405,4,FALSE)</f>
        <v>1.69</v>
      </c>
      <c r="H140">
        <f>VLOOKUP(A140,away!$A$2:$E$405,3,FALSE)</f>
        <v>1.02341920374707</v>
      </c>
      <c r="I140">
        <f>VLOOKUP(C140,away!$B$2:$E$405,3,FALSE)</f>
        <v>0.6</v>
      </c>
      <c r="J140">
        <f>VLOOKUP(B140,home!$B$2:$E$405,4,FALSE)</f>
        <v>1.1399999999999999</v>
      </c>
      <c r="K140" s="3">
        <f t="shared" si="280"/>
        <v>2.3371868852459001</v>
      </c>
      <c r="L140" s="3">
        <f t="shared" si="281"/>
        <v>0.70001873536299586</v>
      </c>
      <c r="M140" s="5">
        <f t="shared" si="282"/>
        <v>4.7968745258369409E-2</v>
      </c>
      <c r="N140" s="5">
        <f t="shared" si="283"/>
        <v>0.11211192231956242</v>
      </c>
      <c r="O140" s="5">
        <f t="shared" si="284"/>
        <v>3.3579020392713453E-2</v>
      </c>
      <c r="P140" s="5">
        <f t="shared" si="285"/>
        <v>7.8480446081254512E-2</v>
      </c>
      <c r="Q140" s="5">
        <f t="shared" si="286"/>
        <v>0.13101325726249427</v>
      </c>
      <c r="R140" s="5">
        <f t="shared" si="287"/>
        <v>1.1752971695017761E-2</v>
      </c>
      <c r="S140" s="5">
        <f t="shared" si="288"/>
        <v>3.209996625895728E-2</v>
      </c>
      <c r="T140" s="5">
        <f t="shared" si="289"/>
        <v>9.1711734664678066E-2</v>
      </c>
      <c r="U140" s="5">
        <f t="shared" si="290"/>
        <v>2.7468891308261783E-2</v>
      </c>
      <c r="V140" s="5">
        <f t="shared" si="291"/>
        <v>5.8353266338718344E-3</v>
      </c>
      <c r="W140" s="5">
        <f t="shared" si="292"/>
        <v>0.10206748888908292</v>
      </c>
      <c r="X140" s="5">
        <f t="shared" si="293"/>
        <v>7.144915449381245E-2</v>
      </c>
      <c r="Y140" s="5">
        <f t="shared" si="294"/>
        <v>2.5007873385756954E-2</v>
      </c>
      <c r="Z140" s="5">
        <f t="shared" si="295"/>
        <v>2.7424334609011396E-3</v>
      </c>
      <c r="AA140" s="5">
        <f t="shared" si="296"/>
        <v>6.4095795184776674E-3</v>
      </c>
      <c r="AB140" s="5">
        <f t="shared" si="297"/>
        <v>7.4901925952633713E-3</v>
      </c>
      <c r="AC140" s="5">
        <f t="shared" si="298"/>
        <v>5.9668935833820868E-4</v>
      </c>
      <c r="AD140" s="5">
        <f t="shared" si="299"/>
        <v>5.9637699110386563E-2</v>
      </c>
      <c r="AE140" s="5">
        <f t="shared" si="300"/>
        <v>4.1747506711211663E-2</v>
      </c>
      <c r="AF140" s="5">
        <f t="shared" si="301"/>
        <v>1.4612018426270284E-2</v>
      </c>
      <c r="AG140" s="5">
        <f t="shared" si="302"/>
        <v>3.409562219952839E-3</v>
      </c>
      <c r="AH140" s="5">
        <f t="shared" si="303"/>
        <v>4.7993870077929479E-4</v>
      </c>
      <c r="AI140" s="5">
        <f t="shared" si="304"/>
        <v>1.1217064371833239E-3</v>
      </c>
      <c r="AJ140" s="5">
        <f t="shared" si="305"/>
        <v>1.310818787040385E-3</v>
      </c>
      <c r="AK140" s="5">
        <f t="shared" si="306"/>
        <v>1.0212094926682421E-3</v>
      </c>
      <c r="AL140" s="5">
        <f t="shared" si="307"/>
        <v>3.9049132314879314E-5</v>
      </c>
      <c r="AM140" s="5">
        <f t="shared" si="308"/>
        <v>2.7876889645407306E-2</v>
      </c>
      <c r="AN140" s="5">
        <f t="shared" si="309"/>
        <v>1.9514345035431816E-2</v>
      </c>
      <c r="AO140" s="5">
        <f t="shared" si="310"/>
        <v>6.8302035665700677E-3</v>
      </c>
      <c r="AP140" s="5">
        <f t="shared" si="311"/>
        <v>1.5937568209807343E-3</v>
      </c>
      <c r="AQ140" s="5">
        <f t="shared" si="312"/>
        <v>2.7891490857477049E-4</v>
      </c>
      <c r="AR140" s="5">
        <f t="shared" si="313"/>
        <v>6.7193216474256278E-5</v>
      </c>
      <c r="AS140" s="5">
        <f t="shared" si="314"/>
        <v>1.5704310432112053E-4</v>
      </c>
      <c r="AT140" s="5">
        <f t="shared" si="315"/>
        <v>1.8351954191881339E-4</v>
      </c>
      <c r="AU140" s="5">
        <f t="shared" si="316"/>
        <v>1.4297315551966197E-4</v>
      </c>
      <c r="AV140" s="5">
        <f t="shared" si="317"/>
        <v>8.3538746005694107E-5</v>
      </c>
      <c r="AW140" s="5">
        <f t="shared" si="318"/>
        <v>1.7746470509374477E-6</v>
      </c>
      <c r="AX140" s="5">
        <f t="shared" si="319"/>
        <v>1.0858916813448867E-2</v>
      </c>
      <c r="AY140" s="5">
        <f t="shared" si="320"/>
        <v>7.6014452151624487E-3</v>
      </c>
      <c r="AZ140" s="5">
        <f t="shared" si="321"/>
        <v>2.6605770332245567E-3</v>
      </c>
      <c r="BA140" s="5">
        <f t="shared" si="322"/>
        <v>6.2081792337789516E-4</v>
      </c>
      <c r="BB140" s="5">
        <f t="shared" si="323"/>
        <v>1.0864604440341882E-4</v>
      </c>
      <c r="BC140" s="5">
        <f t="shared" si="324"/>
        <v>1.5210853321094639E-5</v>
      </c>
      <c r="BD140" s="5">
        <f t="shared" si="325"/>
        <v>7.8394184035468121E-6</v>
      </c>
      <c r="BE140" s="5">
        <f t="shared" si="326"/>
        <v>1.8322185880724958E-5</v>
      </c>
      <c r="BF140" s="5">
        <f t="shared" si="327"/>
        <v>2.1411186274733996E-5</v>
      </c>
      <c r="BG140" s="5">
        <f t="shared" si="328"/>
        <v>1.6680647919621769E-5</v>
      </c>
      <c r="BH140" s="5">
        <f t="shared" si="329"/>
        <v>9.7464478887860784E-6</v>
      </c>
      <c r="BI140" s="5">
        <f t="shared" si="330"/>
        <v>4.555854036680682E-6</v>
      </c>
      <c r="BJ140" s="8">
        <f t="shared" si="331"/>
        <v>0.73072794134311125</v>
      </c>
      <c r="BK140" s="8">
        <f t="shared" si="332"/>
        <v>0.17262166793826858</v>
      </c>
      <c r="BL140" s="8">
        <f t="shared" si="333"/>
        <v>9.1347152432048911E-2</v>
      </c>
      <c r="BM140" s="8">
        <f t="shared" si="334"/>
        <v>0.57493316159680685</v>
      </c>
      <c r="BN140" s="8">
        <f t="shared" si="335"/>
        <v>0.41490636300941186</v>
      </c>
    </row>
    <row r="141" spans="1:66" x14ac:dyDescent="0.25">
      <c r="A141" t="s">
        <v>80</v>
      </c>
      <c r="B141" t="s">
        <v>98</v>
      </c>
      <c r="C141" t="s">
        <v>81</v>
      </c>
      <c r="D141" s="11">
        <v>44350</v>
      </c>
      <c r="E141">
        <f>VLOOKUP(A141,home!$A$2:$E$405,3,FALSE)</f>
        <v>1.21311475409836</v>
      </c>
      <c r="F141">
        <f>VLOOKUP(B141,home!$B$2:$E$405,3,FALSE)</f>
        <v>1.05</v>
      </c>
      <c r="G141">
        <f>VLOOKUP(C141,away!$B$2:$E$405,4,FALSE)</f>
        <v>0.92</v>
      </c>
      <c r="H141">
        <f>VLOOKUP(A141,away!$A$2:$E$405,3,FALSE)</f>
        <v>1.02341920374707</v>
      </c>
      <c r="I141">
        <f>VLOOKUP(C141,away!$B$2:$E$405,3,FALSE)</f>
        <v>0.96</v>
      </c>
      <c r="J141">
        <f>VLOOKUP(B141,home!$B$2:$E$405,4,FALSE)</f>
        <v>0.54</v>
      </c>
      <c r="K141" s="3">
        <f t="shared" si="280"/>
        <v>1.1718688524590157</v>
      </c>
      <c r="L141" s="3">
        <f t="shared" si="281"/>
        <v>0.53054051522248113</v>
      </c>
      <c r="M141" s="5">
        <f t="shared" si="282"/>
        <v>0.18224390209208111</v>
      </c>
      <c r="N141" s="5">
        <f t="shared" si="283"/>
        <v>0.21356595241230028</v>
      </c>
      <c r="O141" s="5">
        <f t="shared" si="284"/>
        <v>9.6687773712088101E-2</v>
      </c>
      <c r="P141" s="5">
        <f t="shared" si="285"/>
        <v>0.11330539042680167</v>
      </c>
      <c r="Q141" s="5">
        <f t="shared" si="286"/>
        <v>0.12513564378885961</v>
      </c>
      <c r="R141" s="5">
        <f t="shared" si="287"/>
        <v>2.5648390640462943E-2</v>
      </c>
      <c r="S141" s="5">
        <f t="shared" si="288"/>
        <v>1.761116744153577E-2</v>
      </c>
      <c r="T141" s="5">
        <f t="shared" si="289"/>
        <v>6.638952892843844E-2</v>
      </c>
      <c r="U141" s="5">
        <f t="shared" si="290"/>
        <v>3.0056550107259866E-2</v>
      </c>
      <c r="V141" s="5">
        <f t="shared" si="291"/>
        <v>1.2165870876752398E-3</v>
      </c>
      <c r="W141" s="5">
        <f t="shared" si="292"/>
        <v>4.8880854429523675E-2</v>
      </c>
      <c r="X141" s="5">
        <f t="shared" si="293"/>
        <v>2.5933273693554589E-2</v>
      </c>
      <c r="Y141" s="5">
        <f t="shared" si="294"/>
        <v>6.8793261933920331E-3</v>
      </c>
      <c r="Z141" s="5">
        <f t="shared" si="295"/>
        <v>4.5358367950062246E-3</v>
      </c>
      <c r="AA141" s="5">
        <f t="shared" si="296"/>
        <v>5.3154058599053245E-3</v>
      </c>
      <c r="AB141" s="5">
        <f t="shared" si="297"/>
        <v>3.1144792827005915E-3</v>
      </c>
      <c r="AC141" s="5">
        <f t="shared" si="298"/>
        <v>4.7273829664133361E-5</v>
      </c>
      <c r="AD141" s="5">
        <f t="shared" si="299"/>
        <v>1.4320487696885525E-2</v>
      </c>
      <c r="AE141" s="5">
        <f t="shared" si="300"/>
        <v>7.5975989209428477E-3</v>
      </c>
      <c r="AF141" s="5">
        <f t="shared" si="301"/>
        <v>2.0154170229853921E-3</v>
      </c>
      <c r="AG141" s="5">
        <f t="shared" si="302"/>
        <v>3.5642012858760978E-4</v>
      </c>
      <c r="AH141" s="5">
        <f t="shared" si="303"/>
        <v>6.0161129754692248E-4</v>
      </c>
      <c r="AI141" s="5">
        <f t="shared" si="304"/>
        <v>7.0500954088269143E-4</v>
      </c>
      <c r="AJ141" s="5">
        <f t="shared" si="305"/>
        <v>4.1308936082342875E-4</v>
      </c>
      <c r="AK141" s="5">
        <f t="shared" si="306"/>
        <v>1.613621850770599E-4</v>
      </c>
      <c r="AL141" s="5">
        <f t="shared" si="307"/>
        <v>1.1756507988636833E-6</v>
      </c>
      <c r="AM141" s="5">
        <f t="shared" si="308"/>
        <v>3.356346696800537E-3</v>
      </c>
      <c r="AN141" s="5">
        <f t="shared" si="309"/>
        <v>1.7806779057858294E-3</v>
      </c>
      <c r="AO141" s="5">
        <f t="shared" si="310"/>
        <v>4.723608867904513E-4</v>
      </c>
      <c r="AP141" s="5">
        <f t="shared" si="311"/>
        <v>8.353552941625139E-5</v>
      </c>
      <c r="AQ141" s="5">
        <f t="shared" si="312"/>
        <v>1.1079745703970183E-5</v>
      </c>
      <c r="AR141" s="5">
        <f t="shared" si="313"/>
        <v>6.3835833552841959E-5</v>
      </c>
      <c r="AS141" s="5">
        <f t="shared" si="314"/>
        <v>7.4807225011333639E-5</v>
      </c>
      <c r="AT141" s="5">
        <f t="shared" si="315"/>
        <v>4.3832128464837485E-5</v>
      </c>
      <c r="AU141" s="5">
        <f t="shared" si="316"/>
        <v>1.7121835361641752E-5</v>
      </c>
      <c r="AV141" s="5">
        <f t="shared" si="317"/>
        <v>5.0161363893098276E-6</v>
      </c>
      <c r="AW141" s="5">
        <f t="shared" si="318"/>
        <v>2.0303616813887828E-8</v>
      </c>
      <c r="AX141" s="5">
        <f t="shared" si="319"/>
        <v>6.5553302533904285E-4</v>
      </c>
      <c r="AY141" s="5">
        <f t="shared" si="320"/>
        <v>3.4778682900872754E-4</v>
      </c>
      <c r="AZ141" s="5">
        <f t="shared" si="321"/>
        <v>9.225750172494163E-5</v>
      </c>
      <c r="BA141" s="5">
        <f t="shared" si="322"/>
        <v>1.6315447499429828E-5</v>
      </c>
      <c r="BB141" s="5">
        <f t="shared" si="323"/>
        <v>2.1640014806082101E-6</v>
      </c>
      <c r="BC141" s="5">
        <f t="shared" si="324"/>
        <v>2.2961809209281851E-7</v>
      </c>
      <c r="BD141" s="5">
        <f t="shared" si="325"/>
        <v>5.64458267046355E-6</v>
      </c>
      <c r="BE141" s="5">
        <f t="shared" si="326"/>
        <v>6.6147106166461666E-6</v>
      </c>
      <c r="BF141" s="5">
        <f t="shared" si="327"/>
        <v>3.8757866698388075E-6</v>
      </c>
      <c r="BG141" s="5">
        <f t="shared" si="328"/>
        <v>1.5139712257199841E-6</v>
      </c>
      <c r="BH141" s="5">
        <f t="shared" si="329"/>
        <v>4.4354393073511176E-7</v>
      </c>
      <c r="BI141" s="5">
        <f t="shared" si="330"/>
        <v>1.0395506342514328E-7</v>
      </c>
      <c r="BJ141" s="8">
        <f t="shared" si="331"/>
        <v>0.51789279040311176</v>
      </c>
      <c r="BK141" s="8">
        <f t="shared" si="332"/>
        <v>0.31477328335756555</v>
      </c>
      <c r="BL141" s="8">
        <f t="shared" si="333"/>
        <v>0.1629264816957037</v>
      </c>
      <c r="BM141" s="8">
        <f t="shared" si="334"/>
        <v>0.24319357265340172</v>
      </c>
      <c r="BN141" s="8">
        <f t="shared" si="335"/>
        <v>0.75658705307259377</v>
      </c>
    </row>
    <row r="142" spans="1:66" x14ac:dyDescent="0.25">
      <c r="A142" t="s">
        <v>99</v>
      </c>
      <c r="B142" t="s">
        <v>103</v>
      </c>
      <c r="C142" t="s">
        <v>107</v>
      </c>
      <c r="D142" s="11">
        <v>44350</v>
      </c>
      <c r="E142">
        <f>VLOOKUP(A142,home!$A$2:$E$405,3,FALSE)</f>
        <v>1.33004926108374</v>
      </c>
      <c r="F142">
        <f>VLOOKUP(B142,home!$B$2:$E$405,3,FALSE)</f>
        <v>1.04</v>
      </c>
      <c r="G142">
        <f>VLOOKUP(C142,away!$B$2:$E$405,4,FALSE)</f>
        <v>0.91</v>
      </c>
      <c r="H142">
        <f>VLOOKUP(A142,away!$A$2:$E$405,3,FALSE)</f>
        <v>1.26600985221675</v>
      </c>
      <c r="I142">
        <f>VLOOKUP(C142,away!$B$2:$E$405,3,FALSE)</f>
        <v>0.97</v>
      </c>
      <c r="J142">
        <f>VLOOKUP(B142,home!$B$2:$E$405,4,FALSE)</f>
        <v>1.1399999999999999</v>
      </c>
      <c r="K142" s="3">
        <f t="shared" si="280"/>
        <v>1.2587586206896517</v>
      </c>
      <c r="L142" s="3">
        <f t="shared" si="281"/>
        <v>1.399953694581282</v>
      </c>
      <c r="M142" s="5">
        <f t="shared" si="282"/>
        <v>7.0038351018212056E-2</v>
      </c>
      <c r="N142" s="5">
        <f t="shared" si="283"/>
        <v>8.8161378123062253E-2</v>
      </c>
      <c r="O142" s="5">
        <f t="shared" si="284"/>
        <v>9.8050448270326662E-2</v>
      </c>
      <c r="P142" s="5">
        <f t="shared" si="285"/>
        <v>0.12342184702275841</v>
      </c>
      <c r="Q142" s="5">
        <f t="shared" si="286"/>
        <v>5.5486947362142353E-2</v>
      </c>
      <c r="R142" s="5">
        <f t="shared" si="287"/>
        <v>6.8633043655697348E-2</v>
      </c>
      <c r="S142" s="5">
        <f t="shared" si="288"/>
        <v>5.4373611389523464E-2</v>
      </c>
      <c r="T142" s="5">
        <f t="shared" si="289"/>
        <v>7.7679156960668322E-2</v>
      </c>
      <c r="U142" s="5">
        <f t="shared" si="290"/>
        <v>8.6392435365778231E-2</v>
      </c>
      <c r="V142" s="5">
        <f t="shared" si="291"/>
        <v>1.0646375956775853E-2</v>
      </c>
      <c r="W142" s="5">
        <f t="shared" si="292"/>
        <v>2.3281557775949875E-2</v>
      </c>
      <c r="X142" s="5">
        <f t="shared" si="293"/>
        <v>3.2593102824048606E-2</v>
      </c>
      <c r="Y142" s="5">
        <f t="shared" si="294"/>
        <v>2.2814417358197232E-2</v>
      </c>
      <c r="Z142" s="5">
        <f t="shared" si="295"/>
        <v>3.2027694345383981E-2</v>
      </c>
      <c r="AA142" s="5">
        <f t="shared" si="296"/>
        <v>4.0315136358065294E-2</v>
      </c>
      <c r="AB142" s="5">
        <f t="shared" si="297"/>
        <v>2.5373512717496757E-2</v>
      </c>
      <c r="AC142" s="5">
        <f t="shared" si="298"/>
        <v>1.1725677482240095E-3</v>
      </c>
      <c r="AD142" s="5">
        <f t="shared" si="299"/>
        <v>7.3264653883902756E-3</v>
      </c>
      <c r="AE142" s="5">
        <f t="shared" si="300"/>
        <v>1.0256712288698854E-2</v>
      </c>
      <c r="AF142" s="5">
        <f t="shared" si="301"/>
        <v>7.1794611314106001E-3</v>
      </c>
      <c r="AG142" s="5">
        <f t="shared" si="302"/>
        <v>3.3503043786736611E-3</v>
      </c>
      <c r="AH142" s="5">
        <f t="shared" si="303"/>
        <v>1.1209322256935083E-2</v>
      </c>
      <c r="AI142" s="5">
        <f t="shared" si="304"/>
        <v>1.4109831023005417E-2</v>
      </c>
      <c r="AJ142" s="5">
        <f t="shared" si="305"/>
        <v>8.8804357183411807E-3</v>
      </c>
      <c r="AK142" s="5">
        <f t="shared" si="306"/>
        <v>3.726108338647421E-3</v>
      </c>
      <c r="AL142" s="5">
        <f t="shared" si="307"/>
        <v>8.2652132805064059E-5</v>
      </c>
      <c r="AM142" s="5">
        <f t="shared" si="308"/>
        <v>1.8444502933641215E-3</v>
      </c>
      <c r="AN142" s="5">
        <f t="shared" si="309"/>
        <v>2.5821450026666313E-3</v>
      </c>
      <c r="AO142" s="5">
        <f t="shared" si="310"/>
        <v>1.8074417182138726E-3</v>
      </c>
      <c r="AP142" s="5">
        <f t="shared" si="311"/>
        <v>8.4344490371795068E-4</v>
      </c>
      <c r="AQ142" s="5">
        <f t="shared" si="312"/>
        <v>2.9519595228392467E-4</v>
      </c>
      <c r="AR142" s="5">
        <f t="shared" si="313"/>
        <v>3.1385064214696943E-3</v>
      </c>
      <c r="AS142" s="5">
        <f t="shared" si="314"/>
        <v>3.9506220141148065E-3</v>
      </c>
      <c r="AT142" s="5">
        <f t="shared" si="315"/>
        <v>2.4864397586766645E-3</v>
      </c>
      <c r="AU142" s="5">
        <f t="shared" si="316"/>
        <v>1.0432758270199165E-3</v>
      </c>
      <c r="AV142" s="5">
        <f t="shared" si="317"/>
        <v>3.2830811025461146E-4</v>
      </c>
      <c r="AW142" s="5">
        <f t="shared" si="318"/>
        <v>4.0458305830023564E-6</v>
      </c>
      <c r="AX142" s="5">
        <f t="shared" si="319"/>
        <v>3.8695295120094074E-4</v>
      </c>
      <c r="AY142" s="5">
        <f t="shared" si="320"/>
        <v>5.4171621366288754E-4</v>
      </c>
      <c r="AZ142" s="5">
        <f t="shared" si="321"/>
        <v>3.7918880736597136E-4</v>
      </c>
      <c r="BA142" s="5">
        <f t="shared" si="322"/>
        <v>1.7694892393862061E-4</v>
      </c>
      <c r="BB142" s="5">
        <f t="shared" si="323"/>
        <v>6.1930074955013535E-5</v>
      </c>
      <c r="BC142" s="5">
        <f t="shared" si="324"/>
        <v>1.7339847447793391E-5</v>
      </c>
      <c r="BD142" s="5">
        <f t="shared" si="325"/>
        <v>7.3229394336726177E-4</v>
      </c>
      <c r="BE142" s="5">
        <f t="shared" si="326"/>
        <v>9.2178131409236018E-4</v>
      </c>
      <c r="BF142" s="5">
        <f t="shared" si="327"/>
        <v>5.801500877521972E-4</v>
      </c>
      <c r="BG142" s="5">
        <f t="shared" si="328"/>
        <v>2.4342297475064541E-4</v>
      </c>
      <c r="BH142" s="5">
        <f t="shared" si="329"/>
        <v>7.6602691985323585E-5</v>
      </c>
      <c r="BI142" s="5">
        <f t="shared" si="330"/>
        <v>1.9284859780912011E-5</v>
      </c>
      <c r="BJ142" s="8">
        <f t="shared" si="331"/>
        <v>0.33706625828005982</v>
      </c>
      <c r="BK142" s="8">
        <f t="shared" si="332"/>
        <v>0.26027712148196175</v>
      </c>
      <c r="BL142" s="8">
        <f t="shared" si="333"/>
        <v>0.3702109617075578</v>
      </c>
      <c r="BM142" s="8">
        <f t="shared" si="334"/>
        <v>0.49525234997968431</v>
      </c>
      <c r="BN142" s="8">
        <f t="shared" si="335"/>
        <v>0.50379201545219898</v>
      </c>
    </row>
    <row r="143" spans="1:66" x14ac:dyDescent="0.25">
      <c r="A143" t="s">
        <v>99</v>
      </c>
      <c r="B143" t="s">
        <v>102</v>
      </c>
      <c r="C143" t="s">
        <v>120</v>
      </c>
      <c r="D143" s="11">
        <v>44350</v>
      </c>
      <c r="E143">
        <f>VLOOKUP(A143,home!$A$2:$E$405,3,FALSE)</f>
        <v>1.33004926108374</v>
      </c>
      <c r="F143">
        <f>VLOOKUP(B143,home!$B$2:$E$405,3,FALSE)</f>
        <v>0.99</v>
      </c>
      <c r="G143">
        <f>VLOOKUP(C143,away!$B$2:$E$405,4,FALSE)</f>
        <v>1.64</v>
      </c>
      <c r="H143">
        <f>VLOOKUP(A143,away!$A$2:$E$405,3,FALSE)</f>
        <v>1.26600985221675</v>
      </c>
      <c r="I143">
        <f>VLOOKUP(C143,away!$B$2:$E$405,3,FALSE)</f>
        <v>0.94</v>
      </c>
      <c r="J143">
        <f>VLOOKUP(B143,home!$B$2:$E$405,4,FALSE)</f>
        <v>0.64</v>
      </c>
      <c r="K143" s="3">
        <f t="shared" si="280"/>
        <v>2.1594679802955601</v>
      </c>
      <c r="L143" s="3">
        <f t="shared" si="281"/>
        <v>0.76163152709359683</v>
      </c>
      <c r="M143" s="5">
        <f t="shared" si="282"/>
        <v>5.3874419401362068E-2</v>
      </c>
      <c r="N143" s="5">
        <f t="shared" si="283"/>
        <v>0.11634008365425529</v>
      </c>
      <c r="O143" s="5">
        <f t="shared" si="284"/>
        <v>4.1032456319940291E-2</v>
      </c>
      <c r="P143" s="5">
        <f t="shared" si="285"/>
        <v>8.8608275575787251E-2</v>
      </c>
      <c r="Q143" s="5">
        <f t="shared" si="286"/>
        <v>0.1256163427381356</v>
      </c>
      <c r="R143" s="5">
        <f t="shared" si="287"/>
        <v>1.5625806183678714E-2</v>
      </c>
      <c r="S143" s="5">
        <f t="shared" si="288"/>
        <v>3.6433926285227652E-2</v>
      </c>
      <c r="T143" s="5">
        <f t="shared" si="289"/>
        <v>9.5673366947558861E-2</v>
      </c>
      <c r="U143" s="5">
        <f t="shared" si="290"/>
        <v>3.3743428119958549E-2</v>
      </c>
      <c r="V143" s="5">
        <f t="shared" si="291"/>
        <v>6.6581741111229721E-3</v>
      </c>
      <c r="W143" s="5">
        <f t="shared" si="292"/>
        <v>9.042148998161216E-2</v>
      </c>
      <c r="X143" s="5">
        <f t="shared" si="293"/>
        <v>6.8867857496773641E-2</v>
      </c>
      <c r="Y143" s="5">
        <f t="shared" si="294"/>
        <v>2.6225965736465955E-2</v>
      </c>
      <c r="Z143" s="5">
        <f t="shared" si="295"/>
        <v>3.9670355419145964E-3</v>
      </c>
      <c r="AA143" s="5">
        <f t="shared" si="296"/>
        <v>8.5666862294590165E-3</v>
      </c>
      <c r="AB143" s="5">
        <f t="shared" si="297"/>
        <v>9.2497423048778261E-3</v>
      </c>
      <c r="AC143" s="5">
        <f t="shared" si="298"/>
        <v>6.8442654814837882E-4</v>
      </c>
      <c r="AD143" s="5">
        <f t="shared" si="299"/>
        <v>4.8815578086476824E-2</v>
      </c>
      <c r="AE143" s="5">
        <f t="shared" si="300"/>
        <v>3.7179483283960063E-2</v>
      </c>
      <c r="AF143" s="5">
        <f t="shared" si="301"/>
        <v>1.415853331505668E-2</v>
      </c>
      <c r="AG143" s="5">
        <f t="shared" si="302"/>
        <v>3.5945284500507285E-3</v>
      </c>
      <c r="AH143" s="5">
        <f t="shared" si="303"/>
        <v>7.5535483445574698E-4</v>
      </c>
      <c r="AI143" s="5">
        <f t="shared" si="304"/>
        <v>1.631164578768639E-3</v>
      </c>
      <c r="AJ143" s="5">
        <f t="shared" si="305"/>
        <v>1.7612238392215858E-3</v>
      </c>
      <c r="AK143" s="5">
        <f t="shared" si="306"/>
        <v>1.2677688289774098E-3</v>
      </c>
      <c r="AL143" s="5">
        <f t="shared" si="307"/>
        <v>4.5027571054015355E-5</v>
      </c>
      <c r="AM143" s="5">
        <f t="shared" si="308"/>
        <v>2.1083135563472848E-2</v>
      </c>
      <c r="AN143" s="5">
        <f t="shared" si="309"/>
        <v>1.6057580735129147E-2</v>
      </c>
      <c r="AO143" s="5">
        <f t="shared" si="310"/>
        <v>6.1149798683625654E-3</v>
      </c>
      <c r="AP143" s="5">
        <f t="shared" si="311"/>
        <v>1.5524538184291943E-3</v>
      </c>
      <c r="AQ143" s="5">
        <f t="shared" si="312"/>
        <v>2.9559944311812814E-4</v>
      </c>
      <c r="AR143" s="5">
        <f t="shared" si="313"/>
        <v>1.1506041121281234E-4</v>
      </c>
      <c r="AS143" s="5">
        <f t="shared" si="314"/>
        <v>2.4846927381370844E-4</v>
      </c>
      <c r="AT143" s="5">
        <f t="shared" si="315"/>
        <v>2.682807204439968E-4</v>
      </c>
      <c r="AU143" s="5">
        <f t="shared" si="316"/>
        <v>1.9311454184314515E-4</v>
      </c>
      <c r="AV143" s="5">
        <f t="shared" si="317"/>
        <v>1.042561674099298E-4</v>
      </c>
      <c r="AW143" s="5">
        <f t="shared" si="318"/>
        <v>2.0571582481363784E-6</v>
      </c>
      <c r="AX143" s="5">
        <f t="shared" si="319"/>
        <v>7.5880593622583764E-3</v>
      </c>
      <c r="AY143" s="5">
        <f t="shared" si="320"/>
        <v>5.7793052397537119E-3</v>
      </c>
      <c r="AZ143" s="5">
        <f t="shared" si="321"/>
        <v>2.2008505376468223E-3</v>
      </c>
      <c r="BA143" s="5">
        <f t="shared" si="322"/>
        <v>5.5874571863090438E-4</v>
      </c>
      <c r="BB143" s="5">
        <f t="shared" si="323"/>
        <v>1.0638958873446619E-4</v>
      </c>
      <c r="BC143" s="5">
        <f t="shared" si="324"/>
        <v>1.6205932986938244E-5</v>
      </c>
      <c r="BD143" s="5">
        <f t="shared" si="325"/>
        <v>1.460560611667191E-5</v>
      </c>
      <c r="BE143" s="5">
        <f t="shared" si="326"/>
        <v>3.1540338741761969E-5</v>
      </c>
      <c r="BF143" s="5">
        <f t="shared" si="327"/>
        <v>3.4055175800255265E-5</v>
      </c>
      <c r="BG143" s="5">
        <f t="shared" si="328"/>
        <v>2.4513687234662489E-5</v>
      </c>
      <c r="BH143" s="5">
        <f t="shared" si="329"/>
        <v>1.323413066555842E-5</v>
      </c>
      <c r="BI143" s="5">
        <f t="shared" si="330"/>
        <v>5.7157362838641911E-6</v>
      </c>
      <c r="BJ143" s="8">
        <f t="shared" si="331"/>
        <v>0.68824653549886872</v>
      </c>
      <c r="BK143" s="8">
        <f t="shared" si="332"/>
        <v>0.19208355473245603</v>
      </c>
      <c r="BL143" s="8">
        <f t="shared" si="333"/>
        <v>0.11468647702890414</v>
      </c>
      <c r="BM143" s="8">
        <f t="shared" si="334"/>
        <v>0.55210897084747856</v>
      </c>
      <c r="BN143" s="8">
        <f t="shared" si="335"/>
        <v>0.44109738387315922</v>
      </c>
    </row>
    <row r="144" spans="1:66" x14ac:dyDescent="0.25">
      <c r="A144" t="s">
        <v>99</v>
      </c>
      <c r="B144" t="s">
        <v>111</v>
      </c>
      <c r="C144" t="s">
        <v>100</v>
      </c>
      <c r="D144" s="11">
        <v>44350</v>
      </c>
      <c r="E144">
        <f>VLOOKUP(A144,home!$A$2:$E$405,3,FALSE)</f>
        <v>1.33004926108374</v>
      </c>
      <c r="F144">
        <f>VLOOKUP(B144,home!$B$2:$E$405,3,FALSE)</f>
        <v>0.86</v>
      </c>
      <c r="G144">
        <f>VLOOKUP(C144,away!$B$2:$E$405,4,FALSE)</f>
        <v>1.1499999999999999</v>
      </c>
      <c r="H144">
        <f>VLOOKUP(A144,away!$A$2:$E$405,3,FALSE)</f>
        <v>1.26600985221675</v>
      </c>
      <c r="I144">
        <f>VLOOKUP(C144,away!$B$2:$E$405,3,FALSE)</f>
        <v>0.67</v>
      </c>
      <c r="J144">
        <f>VLOOKUP(B144,home!$B$2:$E$405,4,FALSE)</f>
        <v>0.68</v>
      </c>
      <c r="K144" s="3">
        <f t="shared" si="280"/>
        <v>1.3154187192118187</v>
      </c>
      <c r="L144" s="3">
        <f t="shared" si="281"/>
        <v>0.5767940886699513</v>
      </c>
      <c r="M144" s="5">
        <f t="shared" si="282"/>
        <v>0.15073788553737355</v>
      </c>
      <c r="N144" s="5">
        <f t="shared" si="283"/>
        <v>0.19828343633026968</v>
      </c>
      <c r="O144" s="5">
        <f t="shared" si="284"/>
        <v>8.6944721316564805E-2</v>
      </c>
      <c r="P144" s="5">
        <f t="shared" si="285"/>
        <v>0.11436871395646421</v>
      </c>
      <c r="Q144" s="5">
        <f t="shared" si="286"/>
        <v>0.13041287192924078</v>
      </c>
      <c r="R144" s="5">
        <f t="shared" si="287"/>
        <v>2.5074600648225441E-2</v>
      </c>
      <c r="S144" s="5">
        <f t="shared" si="288"/>
        <v>2.1693621821457183E-2</v>
      </c>
      <c r="T144" s="5">
        <f t="shared" si="289"/>
        <v>7.5221373615257506E-2</v>
      </c>
      <c r="U144" s="5">
        <f t="shared" si="290"/>
        <v>3.2983599069436556E-2</v>
      </c>
      <c r="V144" s="5">
        <f t="shared" si="291"/>
        <v>1.8288343666026938E-3</v>
      </c>
      <c r="W144" s="5">
        <f t="shared" si="292"/>
        <v>5.7182510987298957E-2</v>
      </c>
      <c r="X144" s="5">
        <f t="shared" si="293"/>
        <v>3.2982534312778582E-2</v>
      </c>
      <c r="Y144" s="5">
        <f t="shared" si="294"/>
        <v>9.5120654104822577E-3</v>
      </c>
      <c r="Z144" s="5">
        <f t="shared" si="295"/>
        <v>4.8209604765520548E-3</v>
      </c>
      <c r="AA144" s="5">
        <f t="shared" si="296"/>
        <v>6.3415816554369042E-3</v>
      </c>
      <c r="AB144" s="5">
        <f t="shared" si="297"/>
        <v>4.1709176094859891E-3</v>
      </c>
      <c r="AC144" s="5">
        <f t="shared" si="298"/>
        <v>8.6723981914899802E-5</v>
      </c>
      <c r="AD144" s="5">
        <f t="shared" si="299"/>
        <v>1.8804736341057129E-2</v>
      </c>
      <c r="AE144" s="5">
        <f t="shared" si="300"/>
        <v>1.0846460760518763E-2</v>
      </c>
      <c r="AF144" s="5">
        <f t="shared" si="301"/>
        <v>3.1280872248289028E-3</v>
      </c>
      <c r="AG144" s="5">
        <f t="shared" si="302"/>
        <v>6.0142074004176807E-4</v>
      </c>
      <c r="AH144" s="5">
        <f t="shared" si="303"/>
        <v>6.9517537614667395E-4</v>
      </c>
      <c r="AI144" s="5">
        <f t="shared" si="304"/>
        <v>9.1444670291845236E-4</v>
      </c>
      <c r="AJ144" s="5">
        <f t="shared" si="305"/>
        <v>6.0144015537023053E-4</v>
      </c>
      <c r="AK144" s="5">
        <f t="shared" si="306"/>
        <v>2.6371521295322204E-4</v>
      </c>
      <c r="AL144" s="5">
        <f t="shared" si="307"/>
        <v>2.6319886989078379E-6</v>
      </c>
      <c r="AM144" s="5">
        <f t="shared" si="308"/>
        <v>4.9472204385738669E-3</v>
      </c>
      <c r="AN144" s="5">
        <f t="shared" si="309"/>
        <v>2.8535275043165705E-3</v>
      </c>
      <c r="AO144" s="5">
        <f t="shared" si="310"/>
        <v>8.2294889817345824E-4</v>
      </c>
      <c r="AP144" s="5">
        <f t="shared" si="311"/>
        <v>1.582240199146335E-4</v>
      </c>
      <c r="AQ144" s="5">
        <f t="shared" si="312"/>
        <v>2.2815669843089305E-5</v>
      </c>
      <c r="AR144" s="5">
        <f t="shared" si="313"/>
        <v>8.0194609510062293E-5</v>
      </c>
      <c r="AS144" s="5">
        <f t="shared" si="314"/>
        <v>1.054894905294181E-4</v>
      </c>
      <c r="AT144" s="5">
        <f t="shared" si="315"/>
        <v>6.9381425261257217E-5</v>
      </c>
      <c r="AU144" s="5">
        <f t="shared" si="316"/>
        <v>3.042187518475117E-5</v>
      </c>
      <c r="AV144" s="5">
        <f t="shared" si="317"/>
        <v>1.0004376022886796E-5</v>
      </c>
      <c r="AW144" s="5">
        <f t="shared" si="318"/>
        <v>5.5471043801357686E-8</v>
      </c>
      <c r="AX144" s="5">
        <f t="shared" si="319"/>
        <v>1.0846110621612281E-3</v>
      </c>
      <c r="AY144" s="5">
        <f t="shared" si="320"/>
        <v>6.255972491606334E-4</v>
      </c>
      <c r="AZ144" s="5">
        <f t="shared" si="321"/>
        <v>1.8042039760201797E-4</v>
      </c>
      <c r="BA144" s="5">
        <f t="shared" si="322"/>
        <v>3.4688472937442081E-5</v>
      </c>
      <c r="BB144" s="5">
        <f t="shared" si="323"/>
        <v>5.0020265338260419E-6</v>
      </c>
      <c r="BC144" s="5">
        <f t="shared" si="324"/>
        <v>5.7702786721622148E-7</v>
      </c>
      <c r="BD144" s="5">
        <f t="shared" si="325"/>
        <v>7.7092961180998319E-6</v>
      </c>
      <c r="BE144" s="5">
        <f t="shared" si="326"/>
        <v>1.0140952425695529E-5</v>
      </c>
      <c r="BF144" s="5">
        <f t="shared" si="327"/>
        <v>6.6697993256981992E-6</v>
      </c>
      <c r="BG144" s="5">
        <f t="shared" si="328"/>
        <v>2.9245262954699262E-6</v>
      </c>
      <c r="BH144" s="5">
        <f t="shared" si="329"/>
        <v>9.6174415847208357E-7</v>
      </c>
      <c r="BI144" s="5">
        <f t="shared" si="330"/>
        <v>2.5301925382935951E-7</v>
      </c>
      <c r="BJ144" s="8">
        <f t="shared" si="331"/>
        <v>0.54771113041885844</v>
      </c>
      <c r="BK144" s="8">
        <f t="shared" si="332"/>
        <v>0.28934400890167206</v>
      </c>
      <c r="BL144" s="8">
        <f t="shared" si="333"/>
        <v>0.15831434886062387</v>
      </c>
      <c r="BM144" s="8">
        <f t="shared" si="334"/>
        <v>0.29374267716145097</v>
      </c>
      <c r="BN144" s="8">
        <f t="shared" si="335"/>
        <v>0.70582222971813846</v>
      </c>
    </row>
    <row r="145" spans="1:66" x14ac:dyDescent="0.25">
      <c r="A145" t="s">
        <v>99</v>
      </c>
      <c r="B145" t="s">
        <v>106</v>
      </c>
      <c r="C145" t="s">
        <v>114</v>
      </c>
      <c r="D145" s="11">
        <v>44350</v>
      </c>
      <c r="E145">
        <f>VLOOKUP(A145,home!$A$2:$E$405,3,FALSE)</f>
        <v>1.33004926108374</v>
      </c>
      <c r="F145">
        <f>VLOOKUP(B145,home!$B$2:$E$405,3,FALSE)</f>
        <v>0.99</v>
      </c>
      <c r="G145">
        <f>VLOOKUP(C145,away!$B$2:$E$405,4,FALSE)</f>
        <v>0.75</v>
      </c>
      <c r="H145">
        <f>VLOOKUP(A145,away!$A$2:$E$405,3,FALSE)</f>
        <v>1.26600985221675</v>
      </c>
      <c r="I145">
        <f>VLOOKUP(C145,away!$B$2:$E$405,3,FALSE)</f>
        <v>0.8</v>
      </c>
      <c r="J145">
        <f>VLOOKUP(B145,home!$B$2:$E$405,4,FALSE)</f>
        <v>1.58</v>
      </c>
      <c r="K145" s="3">
        <f t="shared" si="280"/>
        <v>0.98756157635467701</v>
      </c>
      <c r="L145" s="3">
        <f t="shared" si="281"/>
        <v>1.6002364532019722</v>
      </c>
      <c r="M145" s="5">
        <f t="shared" si="282"/>
        <v>7.5185414003673651E-2</v>
      </c>
      <c r="N145" s="5">
        <f t="shared" si="283"/>
        <v>7.4250225972346956E-2</v>
      </c>
      <c r="O145" s="5">
        <f t="shared" si="284"/>
        <v>0.1203144402377606</v>
      </c>
      <c r="P145" s="5">
        <f t="shared" si="285"/>
        <v>0.11881791825943344</v>
      </c>
      <c r="Q145" s="5">
        <f t="shared" si="286"/>
        <v>3.6663335102970963E-2</v>
      </c>
      <c r="R145" s="5">
        <f t="shared" si="287"/>
        <v>9.6265776557527355E-2</v>
      </c>
      <c r="S145" s="5">
        <f t="shared" si="288"/>
        <v>4.6942940617496633E-2</v>
      </c>
      <c r="T145" s="5">
        <f t="shared" si="289"/>
        <v>5.8670005327733615E-2</v>
      </c>
      <c r="U145" s="5">
        <f t="shared" si="290"/>
        <v>9.506838204615882E-2</v>
      </c>
      <c r="V145" s="5">
        <f t="shared" si="291"/>
        <v>8.2428258711554851E-3</v>
      </c>
      <c r="W145" s="5">
        <f t="shared" si="292"/>
        <v>1.2069100336236593E-2</v>
      </c>
      <c r="X145" s="5">
        <f t="shared" si="293"/>
        <v>1.9313414315397973E-2</v>
      </c>
      <c r="Y145" s="5">
        <f t="shared" si="294"/>
        <v>1.5453014811646326E-2</v>
      </c>
      <c r="Z145" s="5">
        <f t="shared" si="295"/>
        <v>5.1349334947717033E-2</v>
      </c>
      <c r="AA145" s="5">
        <f t="shared" si="296"/>
        <v>5.071063016573174E-2</v>
      </c>
      <c r="AB145" s="5">
        <f t="shared" si="297"/>
        <v>2.5039934932204532E-2</v>
      </c>
      <c r="AC145" s="5">
        <f t="shared" si="298"/>
        <v>8.1415011106562591E-4</v>
      </c>
      <c r="AD145" s="5">
        <f t="shared" si="299"/>
        <v>2.9797449383091425E-3</v>
      </c>
      <c r="AE145" s="5">
        <f t="shared" si="300"/>
        <v>4.7682964715263509E-3</v>
      </c>
      <c r="AF145" s="5">
        <f t="shared" si="301"/>
        <v>3.8152009167054042E-3</v>
      </c>
      <c r="AG145" s="5">
        <f t="shared" si="302"/>
        <v>2.0350745277338557E-3</v>
      </c>
      <c r="AH145" s="5">
        <f t="shared" si="303"/>
        <v>2.0542769407753694E-2</v>
      </c>
      <c r="AI145" s="5">
        <f t="shared" si="304"/>
        <v>2.0287249739011873E-2</v>
      </c>
      <c r="AJ145" s="5">
        <f t="shared" si="305"/>
        <v>1.0017454166079786E-2</v>
      </c>
      <c r="AK145" s="5">
        <f t="shared" si="306"/>
        <v>3.297617609104827E-3</v>
      </c>
      <c r="AL145" s="5">
        <f t="shared" si="307"/>
        <v>5.1465100048675727E-5</v>
      </c>
      <c r="AM145" s="5">
        <f t="shared" si="308"/>
        <v>5.8853632168228949E-4</v>
      </c>
      <c r="AN145" s="5">
        <f t="shared" si="309"/>
        <v>9.4179727598940177E-4</v>
      </c>
      <c r="AO145" s="5">
        <f t="shared" si="310"/>
        <v>7.5354916628227967E-4</v>
      </c>
      <c r="AP145" s="5">
        <f t="shared" si="311"/>
        <v>4.0195228172161941E-4</v>
      </c>
      <c r="AQ145" s="5">
        <f t="shared" si="312"/>
        <v>1.6080467341466102E-4</v>
      </c>
      <c r="AR145" s="5">
        <f t="shared" si="313"/>
        <v>6.5746576912019501E-3</v>
      </c>
      <c r="AS145" s="5">
        <f t="shared" si="314"/>
        <v>6.4928793135157993E-3</v>
      </c>
      <c r="AT145" s="5">
        <f t="shared" si="315"/>
        <v>3.2060590649681674E-3</v>
      </c>
      <c r="AU145" s="5">
        <f t="shared" si="316"/>
        <v>1.0553935813620552E-3</v>
      </c>
      <c r="AV145" s="5">
        <f t="shared" si="317"/>
        <v>2.6056653722112983E-4</v>
      </c>
      <c r="AW145" s="5">
        <f t="shared" si="318"/>
        <v>2.2592207292650646E-6</v>
      </c>
      <c r="AX145" s="5">
        <f t="shared" si="319"/>
        <v>9.68693095970908E-5</v>
      </c>
      <c r="AY145" s="5">
        <f t="shared" si="320"/>
        <v>1.5501380041377233E-4</v>
      </c>
      <c r="AZ145" s="5">
        <f t="shared" si="321"/>
        <v>1.2402936708574676E-4</v>
      </c>
      <c r="BA145" s="5">
        <f t="shared" si="322"/>
        <v>6.6158771492726921E-5</v>
      </c>
      <c r="BB145" s="5">
        <f t="shared" si="323"/>
        <v>2.6467419460430266E-5</v>
      </c>
      <c r="BC145" s="5">
        <f t="shared" si="324"/>
        <v>8.4708258885535574E-6</v>
      </c>
      <c r="BD145" s="5">
        <f t="shared" si="325"/>
        <v>1.753501150797679E-3</v>
      </c>
      <c r="BE145" s="5">
        <f t="shared" si="326"/>
        <v>1.7316903606214961E-3</v>
      </c>
      <c r="BF145" s="5">
        <f t="shared" si="327"/>
        <v>8.5507543114678175E-4</v>
      </c>
      <c r="BG145" s="5">
        <f t="shared" si="328"/>
        <v>2.8147988022849036E-4</v>
      </c>
      <c r="BH145" s="5">
        <f t="shared" si="329"/>
        <v>6.9494678557643392E-5</v>
      </c>
      <c r="BI145" s="5">
        <f t="shared" si="330"/>
        <v>1.372605486092958E-5</v>
      </c>
      <c r="BJ145" s="8">
        <f t="shared" si="331"/>
        <v>0.23334106193363577</v>
      </c>
      <c r="BK145" s="8">
        <f t="shared" si="332"/>
        <v>0.25020972776328726</v>
      </c>
      <c r="BL145" s="8">
        <f t="shared" si="333"/>
        <v>0.46383877860581529</v>
      </c>
      <c r="BM145" s="8">
        <f t="shared" si="334"/>
        <v>0.47708903853705792</v>
      </c>
      <c r="BN145" s="8">
        <f t="shared" si="335"/>
        <v>0.52149711013371303</v>
      </c>
    </row>
    <row r="146" spans="1:66" x14ac:dyDescent="0.25">
      <c r="A146" t="s">
        <v>99</v>
      </c>
      <c r="B146" t="s">
        <v>121</v>
      </c>
      <c r="C146" t="s">
        <v>116</v>
      </c>
      <c r="D146" s="11">
        <v>44350</v>
      </c>
      <c r="E146">
        <f>VLOOKUP(A146,home!$A$2:$E$405,3,FALSE)</f>
        <v>1.33004926108374</v>
      </c>
      <c r="F146">
        <f>VLOOKUP(B146,home!$B$2:$E$405,3,FALSE)</f>
        <v>1.34</v>
      </c>
      <c r="G146">
        <f>VLOOKUP(C146,away!$B$2:$E$405,4,FALSE)</f>
        <v>1.28</v>
      </c>
      <c r="H146">
        <f>VLOOKUP(A146,away!$A$2:$E$405,3,FALSE)</f>
        <v>1.26600985221675</v>
      </c>
      <c r="I146">
        <f>VLOOKUP(C146,away!$B$2:$E$405,3,FALSE)</f>
        <v>0.75</v>
      </c>
      <c r="J146">
        <f>VLOOKUP(B146,home!$B$2:$E$405,4,FALSE)</f>
        <v>0.83</v>
      </c>
      <c r="K146" s="3">
        <f t="shared" si="280"/>
        <v>2.2813004926108311</v>
      </c>
      <c r="L146" s="3">
        <f t="shared" si="281"/>
        <v>0.78809113300492684</v>
      </c>
      <c r="M146" s="5">
        <f t="shared" si="282"/>
        <v>4.6449404891360638E-2</v>
      </c>
      <c r="N146" s="5">
        <f t="shared" si="283"/>
        <v>0.10596505026014097</v>
      </c>
      <c r="O146" s="5">
        <f t="shared" si="284"/>
        <v>3.6606364128236993E-2</v>
      </c>
      <c r="P146" s="5">
        <f t="shared" si="285"/>
        <v>8.351011651843851E-2</v>
      </c>
      <c r="Q146" s="5">
        <f t="shared" si="286"/>
        <v>0.12086906067899557</v>
      </c>
      <c r="R146" s="5">
        <f t="shared" si="287"/>
        <v>1.4424575490506599E-2</v>
      </c>
      <c r="S146" s="5">
        <f t="shared" si="288"/>
        <v>3.7535139455684915E-2</v>
      </c>
      <c r="T146" s="5">
        <f t="shared" si="289"/>
        <v>9.5255834975750867E-2</v>
      </c>
      <c r="U146" s="5">
        <f t="shared" si="290"/>
        <v>3.2906791172194826E-2</v>
      </c>
      <c r="V146" s="5">
        <f t="shared" si="291"/>
        <v>7.4981557934115858E-3</v>
      </c>
      <c r="W146" s="5">
        <f t="shared" si="292"/>
        <v>9.1912882556133668E-2</v>
      </c>
      <c r="X146" s="5">
        <f t="shared" si="293"/>
        <v>7.243572775141216E-2</v>
      </c>
      <c r="Y146" s="5">
        <f t="shared" si="294"/>
        <v>2.854297737682341E-2</v>
      </c>
      <c r="Z146" s="5">
        <f t="shared" si="295"/>
        <v>3.7892933471428149E-3</v>
      </c>
      <c r="AA146" s="5">
        <f t="shared" si="296"/>
        <v>8.6445167794838504E-3</v>
      </c>
      <c r="AB146" s="5">
        <f t="shared" si="297"/>
        <v>9.8603701937095539E-3</v>
      </c>
      <c r="AC146" s="5">
        <f t="shared" si="298"/>
        <v>8.425455953711147E-4</v>
      </c>
      <c r="AD146" s="5">
        <f t="shared" si="299"/>
        <v>5.2420226063147328E-2</v>
      </c>
      <c r="AE146" s="5">
        <f t="shared" si="300"/>
        <v>4.131191535048017E-2</v>
      </c>
      <c r="AF146" s="5">
        <f t="shared" si="301"/>
        <v>1.6278777087581769E-2</v>
      </c>
      <c r="AG146" s="5">
        <f t="shared" si="302"/>
        <v>4.2763866262956543E-3</v>
      </c>
      <c r="AH146" s="5">
        <f t="shared" si="303"/>
        <v>7.4657712180945315E-4</v>
      </c>
      <c r="AI146" s="5">
        <f t="shared" si="304"/>
        <v>1.703166755755882E-3</v>
      </c>
      <c r="AJ146" s="5">
        <f t="shared" si="305"/>
        <v>1.9427175794521428E-3</v>
      </c>
      <c r="AK146" s="5">
        <f t="shared" si="306"/>
        <v>1.4773075236692982E-3</v>
      </c>
      <c r="AL146" s="5">
        <f t="shared" si="307"/>
        <v>6.0591588638093133E-5</v>
      </c>
      <c r="AM146" s="5">
        <f t="shared" si="308"/>
        <v>2.3917257508125803E-2</v>
      </c>
      <c r="AN146" s="5">
        <f t="shared" si="309"/>
        <v>1.8848978567949454E-2</v>
      </c>
      <c r="AO146" s="5">
        <f t="shared" si="310"/>
        <v>7.4273564378004335E-3</v>
      </c>
      <c r="AP146" s="5">
        <f t="shared" si="311"/>
        <v>1.9511445834325273E-3</v>
      </c>
      <c r="AQ146" s="5">
        <f t="shared" si="312"/>
        <v>3.8441993635344161E-4</v>
      </c>
      <c r="AR146" s="5">
        <f t="shared" si="313"/>
        <v>1.1767416196047384E-4</v>
      </c>
      <c r="AS146" s="5">
        <f t="shared" si="314"/>
        <v>2.684501236479957E-4</v>
      </c>
      <c r="AT146" s="5">
        <f t="shared" si="315"/>
        <v>3.0620769965980564E-4</v>
      </c>
      <c r="AU146" s="5">
        <f t="shared" si="316"/>
        <v>2.3285059202504801E-4</v>
      </c>
      <c r="AV146" s="5">
        <f t="shared" si="317"/>
        <v>1.3280054257286649E-4</v>
      </c>
      <c r="AW146" s="5">
        <f t="shared" si="318"/>
        <v>3.025998957024784E-6</v>
      </c>
      <c r="AX146" s="5">
        <f t="shared" si="319"/>
        <v>9.0937418891979139E-3</v>
      </c>
      <c r="AY146" s="5">
        <f t="shared" si="320"/>
        <v>7.1666973487123477E-3</v>
      </c>
      <c r="AZ146" s="5">
        <f t="shared" si="321"/>
        <v>2.8240053167250595E-3</v>
      </c>
      <c r="BA146" s="5">
        <f t="shared" si="322"/>
        <v>7.4185784988992987E-4</v>
      </c>
      <c r="BB146" s="5">
        <f t="shared" si="323"/>
        <v>1.4616289836208844E-4</v>
      </c>
      <c r="BC146" s="5">
        <f t="shared" si="324"/>
        <v>2.3037936834692447E-5</v>
      </c>
      <c r="BD146" s="5">
        <f t="shared" si="325"/>
        <v>1.5456327270805846E-5</v>
      </c>
      <c r="BE146" s="5">
        <f t="shared" si="326"/>
        <v>3.5260527016843602E-5</v>
      </c>
      <c r="BF146" s="5">
        <f t="shared" si="327"/>
        <v>4.0219928826621419E-5</v>
      </c>
      <c r="BG146" s="5">
        <f t="shared" si="328"/>
        <v>3.0584581148314669E-5</v>
      </c>
      <c r="BH146" s="5">
        <f t="shared" si="329"/>
        <v>1.7443155009986559E-5</v>
      </c>
      <c r="BI146" s="5">
        <f t="shared" si="330"/>
        <v>7.9586156233938753E-6</v>
      </c>
      <c r="BJ146" s="8">
        <f t="shared" si="331"/>
        <v>0.70179349900014509</v>
      </c>
      <c r="BK146" s="8">
        <f t="shared" si="332"/>
        <v>0.18306265119161721</v>
      </c>
      <c r="BL146" s="8">
        <f t="shared" si="333"/>
        <v>0.10951729299958074</v>
      </c>
      <c r="BM146" s="8">
        <f t="shared" si="334"/>
        <v>0.58317449322105175</v>
      </c>
      <c r="BN146" s="8">
        <f t="shared" si="335"/>
        <v>0.40782457196767924</v>
      </c>
    </row>
    <row r="147" spans="1:66" x14ac:dyDescent="0.25">
      <c r="A147" t="s">
        <v>99</v>
      </c>
      <c r="B147" t="s">
        <v>110</v>
      </c>
      <c r="C147" t="s">
        <v>104</v>
      </c>
      <c r="D147" s="11">
        <v>44350</v>
      </c>
      <c r="E147">
        <f>VLOOKUP(A147,home!$A$2:$E$405,3,FALSE)</f>
        <v>1.33004926108374</v>
      </c>
      <c r="F147">
        <f>VLOOKUP(B147,home!$B$2:$E$405,3,FALSE)</f>
        <v>0.88</v>
      </c>
      <c r="G147">
        <f>VLOOKUP(C147,away!$B$2:$E$405,4,FALSE)</f>
        <v>1.24</v>
      </c>
      <c r="H147">
        <f>VLOOKUP(A147,away!$A$2:$E$405,3,FALSE)</f>
        <v>1.26600985221675</v>
      </c>
      <c r="I147">
        <f>VLOOKUP(C147,away!$B$2:$E$405,3,FALSE)</f>
        <v>0.56999999999999995</v>
      </c>
      <c r="J147">
        <f>VLOOKUP(B147,home!$B$2:$E$405,4,FALSE)</f>
        <v>0.39</v>
      </c>
      <c r="K147" s="3">
        <f t="shared" si="280"/>
        <v>1.4513497536945772</v>
      </c>
      <c r="L147" s="3">
        <f t="shared" si="281"/>
        <v>0.28143399014778353</v>
      </c>
      <c r="M147" s="5">
        <f t="shared" si="282"/>
        <v>0.17679158185714283</v>
      </c>
      <c r="N147" s="5">
        <f t="shared" si="283"/>
        <v>0.25658641878363897</v>
      </c>
      <c r="O147" s="5">
        <f t="shared" si="284"/>
        <v>4.9755160306594201E-2</v>
      </c>
      <c r="P147" s="5">
        <f t="shared" si="285"/>
        <v>7.22121396560097E-2</v>
      </c>
      <c r="Q147" s="5">
        <f t="shared" si="286"/>
        <v>0.18619831785150404</v>
      </c>
      <c r="R147" s="5">
        <f t="shared" si="287"/>
        <v>7.0013966477637099E-3</v>
      </c>
      <c r="S147" s="5">
        <f t="shared" si="288"/>
        <v>7.3739273370956107E-3</v>
      </c>
      <c r="T147" s="5">
        <f t="shared" si="289"/>
        <v>5.2402535551754045E-2</v>
      </c>
      <c r="U147" s="5">
        <f t="shared" si="290"/>
        <v>1.0161475300249899E-2</v>
      </c>
      <c r="V147" s="5">
        <f t="shared" si="291"/>
        <v>3.3466090101123478E-4</v>
      </c>
      <c r="W147" s="5">
        <f t="shared" si="292"/>
        <v>9.0079627584041658E-2</v>
      </c>
      <c r="X147" s="5">
        <f t="shared" si="293"/>
        <v>2.5351469022003189E-2</v>
      </c>
      <c r="Y147" s="5">
        <f t="shared" si="294"/>
        <v>3.5673825414851415E-3</v>
      </c>
      <c r="Z147" s="5">
        <f t="shared" si="295"/>
        <v>6.5681033172915214E-4</v>
      </c>
      <c r="AA147" s="5">
        <f t="shared" si="296"/>
        <v>9.5326151317915852E-4</v>
      </c>
      <c r="AB147" s="5">
        <f t="shared" si="297"/>
        <v>6.91757931179546E-4</v>
      </c>
      <c r="AC147" s="5">
        <f t="shared" si="298"/>
        <v>8.5434567455667977E-6</v>
      </c>
      <c r="AD147" s="5">
        <f t="shared" si="299"/>
        <v>3.2684261326749509E-2</v>
      </c>
      <c r="AE147" s="5">
        <f t="shared" si="300"/>
        <v>9.1984620802200035E-3</v>
      </c>
      <c r="AF147" s="5">
        <f t="shared" si="301"/>
        <v>1.2943799432296981E-3</v>
      </c>
      <c r="AG147" s="5">
        <f t="shared" si="302"/>
        <v>1.2142750406346516E-4</v>
      </c>
      <c r="AH147" s="5">
        <f t="shared" si="303"/>
        <v>4.6212188107206153E-5</v>
      </c>
      <c r="AI147" s="5">
        <f t="shared" si="304"/>
        <v>6.7070047827081115E-5</v>
      </c>
      <c r="AJ147" s="5">
        <f t="shared" si="305"/>
        <v>4.8671048697058852E-5</v>
      </c>
      <c r="AK147" s="5">
        <f t="shared" si="306"/>
        <v>2.3546238179511048E-5</v>
      </c>
      <c r="AL147" s="5">
        <f t="shared" si="307"/>
        <v>1.3958612399417751E-7</v>
      </c>
      <c r="AM147" s="5">
        <f t="shared" si="308"/>
        <v>9.4872589252534192E-3</v>
      </c>
      <c r="AN147" s="5">
        <f t="shared" si="309"/>
        <v>2.6700371348992416E-3</v>
      </c>
      <c r="AO147" s="5">
        <f t="shared" si="310"/>
        <v>3.7571960235872464E-4</v>
      </c>
      <c r="AP147" s="5">
        <f t="shared" si="311"/>
        <v>3.5246755622851481E-5</v>
      </c>
      <c r="AQ147" s="5">
        <f t="shared" si="312"/>
        <v>2.4799087686757292E-6</v>
      </c>
      <c r="AR147" s="5">
        <f t="shared" si="313"/>
        <v>2.601136098494197E-6</v>
      </c>
      <c r="AS147" s="5">
        <f t="shared" si="314"/>
        <v>3.7751582358756263E-6</v>
      </c>
      <c r="AT147" s="5">
        <f t="shared" si="315"/>
        <v>2.7395374878980725E-6</v>
      </c>
      <c r="AU147" s="5">
        <f t="shared" si="316"/>
        <v>1.3253423527659763E-6</v>
      </c>
      <c r="AV147" s="5">
        <f t="shared" si="317"/>
        <v>4.8088382431197251E-7</v>
      </c>
      <c r="AW147" s="5">
        <f t="shared" si="318"/>
        <v>1.583756385473033E-9</v>
      </c>
      <c r="AX147" s="5">
        <f t="shared" si="319"/>
        <v>2.294888484067204E-3</v>
      </c>
      <c r="AY147" s="5">
        <f t="shared" si="320"/>
        <v>6.4585962301523135E-4</v>
      </c>
      <c r="AZ147" s="5">
        <f t="shared" si="321"/>
        <v>9.0883425390259886E-5</v>
      </c>
      <c r="BA147" s="5">
        <f t="shared" si="322"/>
        <v>8.5258950152930736E-6</v>
      </c>
      <c r="BB147" s="5">
        <f t="shared" si="323"/>
        <v>5.998691634337568E-7</v>
      </c>
      <c r="BC147" s="5">
        <f t="shared" si="324"/>
        <v>3.3764714446355036E-8</v>
      </c>
      <c r="BD147" s="5">
        <f t="shared" si="325"/>
        <v>1.220080185194432E-7</v>
      </c>
      <c r="BE147" s="5">
        <f t="shared" si="326"/>
        <v>1.7707630762695729E-7</v>
      </c>
      <c r="BF147" s="5">
        <f t="shared" si="327"/>
        <v>1.2849982772976484E-7</v>
      </c>
      <c r="BG147" s="5">
        <f t="shared" si="328"/>
        <v>6.2166064441796605E-8</v>
      </c>
      <c r="BH147" s="5">
        <f t="shared" si="329"/>
        <v>2.255617557894067E-8</v>
      </c>
      <c r="BI147" s="5">
        <f t="shared" si="330"/>
        <v>6.5473799741574353E-9</v>
      </c>
      <c r="BJ147" s="8">
        <f t="shared" si="331"/>
        <v>0.67309581557695841</v>
      </c>
      <c r="BK147" s="8">
        <f t="shared" si="332"/>
        <v>0.25736685241714419</v>
      </c>
      <c r="BL147" s="8">
        <f t="shared" si="333"/>
        <v>6.8759992133550607E-2</v>
      </c>
      <c r="BM147" s="8">
        <f t="shared" si="334"/>
        <v>0.25068859731747012</v>
      </c>
      <c r="BN147" s="8">
        <f t="shared" si="335"/>
        <v>0.74854501510265348</v>
      </c>
    </row>
    <row r="148" spans="1:66" x14ac:dyDescent="0.25">
      <c r="A148" t="s">
        <v>99</v>
      </c>
      <c r="B148" t="s">
        <v>395</v>
      </c>
      <c r="C148" t="s">
        <v>117</v>
      </c>
      <c r="D148" s="11">
        <v>44350</v>
      </c>
      <c r="E148">
        <f>VLOOKUP(A148,home!$A$2:$E$405,3,FALSE)</f>
        <v>1.33004926108374</v>
      </c>
      <c r="F148">
        <f>VLOOKUP(B148,home!$B$2:$E$405,3,FALSE)</f>
        <v>1.17</v>
      </c>
      <c r="G148">
        <f>VLOOKUP(C148,away!$B$2:$E$405,4,FALSE)</f>
        <v>1.19</v>
      </c>
      <c r="H148">
        <f>VLOOKUP(A148,away!$A$2:$E$405,3,FALSE)</f>
        <v>1.26600985221675</v>
      </c>
      <c r="I148">
        <f>VLOOKUP(C148,away!$B$2:$E$405,3,FALSE)</f>
        <v>0.71</v>
      </c>
      <c r="J148">
        <f>VLOOKUP(B148,home!$B$2:$E$405,4,FALSE)</f>
        <v>1.01</v>
      </c>
      <c r="K148" s="3">
        <f t="shared" si="280"/>
        <v>1.8518275862068911</v>
      </c>
      <c r="L148" s="3">
        <f t="shared" si="281"/>
        <v>0.90785566502463133</v>
      </c>
      <c r="M148" s="5">
        <f t="shared" si="282"/>
        <v>6.3311819124683338E-2</v>
      </c>
      <c r="N148" s="5">
        <f t="shared" si="283"/>
        <v>0.11724257318802961</v>
      </c>
      <c r="O148" s="5">
        <f t="shared" si="284"/>
        <v>5.7477993655358557E-2</v>
      </c>
      <c r="P148" s="5">
        <f t="shared" si="285"/>
        <v>0.10643933425081763</v>
      </c>
      <c r="Q148" s="5">
        <f t="shared" si="286"/>
        <v>0.10855651565373685</v>
      </c>
      <c r="R148" s="5">
        <f t="shared" si="287"/>
        <v>2.6090861077133539E-2</v>
      </c>
      <c r="S148" s="5">
        <f t="shared" si="288"/>
        <v>4.4736243691899873E-2</v>
      </c>
      <c r="T148" s="5">
        <f t="shared" si="289"/>
        <v>9.8553647711580067E-2</v>
      </c>
      <c r="U148" s="5">
        <f t="shared" si="290"/>
        <v>4.831577629052753E-2</v>
      </c>
      <c r="V148" s="5">
        <f t="shared" si="291"/>
        <v>8.3566913752017424E-3</v>
      </c>
      <c r="W148" s="5">
        <f t="shared" si="292"/>
        <v>6.7009316783363387E-2</v>
      </c>
      <c r="X148" s="5">
        <f t="shared" si="293"/>
        <v>6.0834787851206551E-2</v>
      </c>
      <c r="Y148" s="5">
        <f t="shared" si="294"/>
        <v>2.7614603390644744E-2</v>
      </c>
      <c r="Z148" s="5">
        <f t="shared" si="295"/>
        <v>7.8955786780821151E-3</v>
      </c>
      <c r="AA148" s="5">
        <f t="shared" si="296"/>
        <v>1.4621250405139397E-2</v>
      </c>
      <c r="AB148" s="5">
        <f t="shared" si="297"/>
        <v>1.3538017422537912E-2</v>
      </c>
      <c r="AC148" s="5">
        <f t="shared" si="298"/>
        <v>8.7807525397067009E-4</v>
      </c>
      <c r="AD148" s="5">
        <f t="shared" si="299"/>
        <v>3.1022425338077187E-2</v>
      </c>
      <c r="AE148" s="5">
        <f t="shared" si="300"/>
        <v>2.8163884585977034E-2</v>
      </c>
      <c r="AF148" s="5">
        <f t="shared" si="301"/>
        <v>1.2784371085239572E-2</v>
      </c>
      <c r="AG148" s="5">
        <f t="shared" si="302"/>
        <v>3.8687879045039473E-3</v>
      </c>
      <c r="AH148" s="5">
        <f t="shared" si="303"/>
        <v>1.792011457886134E-3</v>
      </c>
      <c r="AI148" s="5">
        <f t="shared" si="304"/>
        <v>3.3184962525123715E-3</v>
      </c>
      <c r="AJ148" s="5">
        <f t="shared" si="305"/>
        <v>3.0726414525632999E-3</v>
      </c>
      <c r="AK148" s="5">
        <f t="shared" si="306"/>
        <v>1.8966674014598442E-3</v>
      </c>
      <c r="AL148" s="5">
        <f t="shared" si="307"/>
        <v>5.90485294827473E-5</v>
      </c>
      <c r="AM148" s="5">
        <f t="shared" si="308"/>
        <v>1.1489636606418987E-2</v>
      </c>
      <c r="AN148" s="5">
        <f t="shared" si="309"/>
        <v>1.0430931682211857E-2</v>
      </c>
      <c r="AO148" s="5">
        <f t="shared" si="310"/>
        <v>4.7348902095904711E-3</v>
      </c>
      <c r="AP148" s="5">
        <f t="shared" si="311"/>
        <v>1.4328656333487911E-3</v>
      </c>
      <c r="AQ148" s="5">
        <f t="shared" si="312"/>
        <v>3.2520879561370156E-4</v>
      </c>
      <c r="AR148" s="5">
        <f t="shared" si="313"/>
        <v>3.2537755076619514E-4</v>
      </c>
      <c r="AS148" s="5">
        <f t="shared" si="314"/>
        <v>6.0254312444127335E-4</v>
      </c>
      <c r="AT148" s="5">
        <f t="shared" si="315"/>
        <v>5.5790298985982094E-4</v>
      </c>
      <c r="AU148" s="5">
        <f t="shared" si="316"/>
        <v>3.4438004901657339E-4</v>
      </c>
      <c r="AV148" s="5">
        <f t="shared" si="317"/>
        <v>1.5943311872704298E-4</v>
      </c>
      <c r="AW148" s="5">
        <f t="shared" si="318"/>
        <v>2.7575534752382801E-6</v>
      </c>
      <c r="AX148" s="5">
        <f t="shared" si="319"/>
        <v>3.546137670543206E-3</v>
      </c>
      <c r="AY148" s="5">
        <f t="shared" si="320"/>
        <v>3.2193811731598991E-3</v>
      </c>
      <c r="AZ148" s="5">
        <f t="shared" si="321"/>
        <v>1.4613667179634289E-3</v>
      </c>
      <c r="BA148" s="5">
        <f t="shared" si="322"/>
        <v>4.4223668452718395E-4</v>
      </c>
      <c r="BB148" s="5">
        <f t="shared" si="323"/>
        <v>1.0037176983242864E-4</v>
      </c>
      <c r="BC148" s="5">
        <f t="shared" si="324"/>
        <v>1.8224615970183755E-5</v>
      </c>
      <c r="BD148" s="5">
        <f t="shared" si="325"/>
        <v>4.9232642122488291E-5</v>
      </c>
      <c r="BE148" s="5">
        <f t="shared" si="326"/>
        <v>9.1170364824275197E-5</v>
      </c>
      <c r="BF148" s="5">
        <f t="shared" si="327"/>
        <v>8.4415898313069612E-5</v>
      </c>
      <c r="BG148" s="5">
        <f t="shared" si="328"/>
        <v>5.2107896403526041E-5</v>
      </c>
      <c r="BH148" s="5">
        <f t="shared" si="329"/>
        <v>2.4123710004815092E-5</v>
      </c>
      <c r="BI148" s="5">
        <f t="shared" si="330"/>
        <v>8.9345903337143473E-6</v>
      </c>
      <c r="BJ148" s="8">
        <f t="shared" si="331"/>
        <v>0.59285216505153915</v>
      </c>
      <c r="BK148" s="8">
        <f t="shared" si="332"/>
        <v>0.22700059339921588</v>
      </c>
      <c r="BL148" s="8">
        <f t="shared" si="333"/>
        <v>0.1724233373499314</v>
      </c>
      <c r="BM148" s="8">
        <f t="shared" si="334"/>
        <v>0.51783595390932435</v>
      </c>
      <c r="BN148" s="8">
        <f t="shared" si="335"/>
        <v>0.47911909694975952</v>
      </c>
    </row>
    <row r="149" spans="1:66" x14ac:dyDescent="0.25">
      <c r="A149" t="s">
        <v>99</v>
      </c>
      <c r="B149" t="s">
        <v>112</v>
      </c>
      <c r="C149" t="s">
        <v>109</v>
      </c>
      <c r="D149" s="11">
        <v>44350</v>
      </c>
      <c r="E149">
        <f>VLOOKUP(A149,home!$A$2:$E$405,3,FALSE)</f>
        <v>1.33004926108374</v>
      </c>
      <c r="F149">
        <f>VLOOKUP(B149,home!$B$2:$E$405,3,FALSE)</f>
        <v>0.62</v>
      </c>
      <c r="G149">
        <f>VLOOKUP(C149,away!$B$2:$E$405,4,FALSE)</f>
        <v>0.85</v>
      </c>
      <c r="H149">
        <f>VLOOKUP(A149,away!$A$2:$E$405,3,FALSE)</f>
        <v>1.26600985221675</v>
      </c>
      <c r="I149">
        <f>VLOOKUP(C149,away!$B$2:$E$405,3,FALSE)</f>
        <v>1.3</v>
      </c>
      <c r="J149">
        <f>VLOOKUP(B149,home!$B$2:$E$405,4,FALSE)</f>
        <v>0.98</v>
      </c>
      <c r="K149" s="3">
        <f t="shared" si="280"/>
        <v>0.70093596059113095</v>
      </c>
      <c r="L149" s="3">
        <f t="shared" si="281"/>
        <v>1.6128965517241396</v>
      </c>
      <c r="M149" s="5">
        <f t="shared" si="282"/>
        <v>9.8881559642336248E-2</v>
      </c>
      <c r="N149" s="5">
        <f t="shared" si="283"/>
        <v>6.9309640992650162E-2</v>
      </c>
      <c r="O149" s="5">
        <f t="shared" si="284"/>
        <v>0.159485726576229</v>
      </c>
      <c r="P149" s="5">
        <f t="shared" si="285"/>
        <v>0.11178928095828353</v>
      </c>
      <c r="Q149" s="5">
        <f t="shared" si="286"/>
        <v>2.4290809893704829E-2</v>
      </c>
      <c r="R149" s="5">
        <f t="shared" si="287"/>
        <v>0.12861698922200937</v>
      </c>
      <c r="S149" s="5">
        <f t="shared" si="288"/>
        <v>3.1595484998346225E-2</v>
      </c>
      <c r="T149" s="5">
        <f t="shared" si="289"/>
        <v>3.9178563516143135E-2</v>
      </c>
      <c r="U149" s="5">
        <f t="shared" si="290"/>
        <v>9.0152272888668269E-2</v>
      </c>
      <c r="V149" s="5">
        <f t="shared" si="291"/>
        <v>3.9688745497015289E-3</v>
      </c>
      <c r="W149" s="5">
        <f t="shared" si="292"/>
        <v>5.6754340554601834E-3</v>
      </c>
      <c r="X149" s="5">
        <f t="shared" si="293"/>
        <v>9.1538880175894791E-3</v>
      </c>
      <c r="Y149" s="5">
        <f t="shared" si="294"/>
        <v>7.3821372092194963E-3</v>
      </c>
      <c r="Z149" s="5">
        <f t="shared" si="295"/>
        <v>6.9148632803106569E-2</v>
      </c>
      <c r="AA149" s="5">
        <f t="shared" si="296"/>
        <v>4.8468763357408885E-2</v>
      </c>
      <c r="AB149" s="5">
        <f t="shared" si="297"/>
        <v>1.6986749601294801E-2</v>
      </c>
      <c r="AC149" s="5">
        <f t="shared" si="298"/>
        <v>2.8043501850192568E-4</v>
      </c>
      <c r="AD149" s="5">
        <f t="shared" si="299"/>
        <v>9.9452895535890001E-4</v>
      </c>
      <c r="AE149" s="5">
        <f t="shared" si="300"/>
        <v>1.6040723226881807E-3</v>
      </c>
      <c r="AF149" s="5">
        <f t="shared" si="301"/>
        <v>1.2936013589899492E-3</v>
      </c>
      <c r="AG149" s="5">
        <f t="shared" si="302"/>
        <v>6.9548172374018309E-4</v>
      </c>
      <c r="AH149" s="5">
        <f t="shared" si="303"/>
        <v>2.788239785114234E-2</v>
      </c>
      <c r="AI149" s="5">
        <f t="shared" si="304"/>
        <v>1.9543775321374541E-2</v>
      </c>
      <c r="AJ149" s="5">
        <f t="shared" si="305"/>
        <v>6.8494674642324499E-3</v>
      </c>
      <c r="AK149" s="5">
        <f t="shared" si="306"/>
        <v>1.6003460188598242E-3</v>
      </c>
      <c r="AL149" s="5">
        <f t="shared" si="307"/>
        <v>1.2681688754606104E-5</v>
      </c>
      <c r="AM149" s="5">
        <f t="shared" si="308"/>
        <v>1.3942022173203696E-4</v>
      </c>
      <c r="AN149" s="5">
        <f t="shared" si="309"/>
        <v>2.2487039487221737E-4</v>
      </c>
      <c r="AO149" s="5">
        <f t="shared" si="310"/>
        <v>1.8134634223712255E-4</v>
      </c>
      <c r="AP149" s="5">
        <f t="shared" si="311"/>
        <v>9.7497630020680189E-5</v>
      </c>
      <c r="AQ149" s="5">
        <f t="shared" si="312"/>
        <v>3.931339781540778E-5</v>
      </c>
      <c r="AR149" s="5">
        <f t="shared" si="313"/>
        <v>8.9942846695816071E-3</v>
      </c>
      <c r="AS149" s="5">
        <f t="shared" si="314"/>
        <v>6.3044175647032656E-3</v>
      </c>
      <c r="AT149" s="5">
        <f t="shared" si="315"/>
        <v>2.2094964908414409E-3</v>
      </c>
      <c r="AU149" s="5">
        <f t="shared" si="316"/>
        <v>5.1623851507689295E-4</v>
      </c>
      <c r="AV149" s="5">
        <f t="shared" si="317"/>
        <v>9.0462534864890214E-5</v>
      </c>
      <c r="AW149" s="5">
        <f t="shared" si="318"/>
        <v>3.9825335604143072E-7</v>
      </c>
      <c r="AX149" s="5">
        <f t="shared" si="319"/>
        <v>1.6287441174262295E-5</v>
      </c>
      <c r="AY149" s="5">
        <f t="shared" si="320"/>
        <v>2.6269957706377431E-5</v>
      </c>
      <c r="AZ149" s="5">
        <f t="shared" si="321"/>
        <v>2.1185362099277572E-5</v>
      </c>
      <c r="BA149" s="5">
        <f t="shared" si="322"/>
        <v>1.1389932492317357E-5</v>
      </c>
      <c r="BB149" s="5">
        <f t="shared" si="323"/>
        <v>4.5926957103073527E-6</v>
      </c>
      <c r="BC149" s="5">
        <f t="shared" si="324"/>
        <v>1.4815086148545951E-6</v>
      </c>
      <c r="BD149" s="5">
        <f t="shared" si="325"/>
        <v>2.4178084547989125E-3</v>
      </c>
      <c r="BE149" s="5">
        <f t="shared" si="326"/>
        <v>1.6947288917898338E-3</v>
      </c>
      <c r="BF149" s="5">
        <f t="shared" si="327"/>
        <v>5.939482118541248E-4</v>
      </c>
      <c r="BG149" s="5">
        <f t="shared" si="328"/>
        <v>1.3877322013911857E-4</v>
      </c>
      <c r="BH149" s="5">
        <f t="shared" si="329"/>
        <v>2.431778509063438E-5</v>
      </c>
      <c r="BI149" s="5">
        <f t="shared" si="330"/>
        <v>3.4090420103904996E-6</v>
      </c>
      <c r="BJ149" s="8">
        <f t="shared" si="331"/>
        <v>0.16034181293001934</v>
      </c>
      <c r="BK149" s="8">
        <f t="shared" si="332"/>
        <v>0.24655458681363041</v>
      </c>
      <c r="BL149" s="8">
        <f t="shared" si="333"/>
        <v>0.52257437368197035</v>
      </c>
      <c r="BM149" s="8">
        <f t="shared" si="334"/>
        <v>0.40621952723916344</v>
      </c>
      <c r="BN149" s="8">
        <f t="shared" si="335"/>
        <v>0.59237400728521317</v>
      </c>
    </row>
    <row r="150" spans="1:66" x14ac:dyDescent="0.25">
      <c r="A150" t="s">
        <v>99</v>
      </c>
      <c r="B150" t="s">
        <v>113</v>
      </c>
      <c r="C150" t="s">
        <v>105</v>
      </c>
      <c r="D150" s="11">
        <v>44350</v>
      </c>
      <c r="E150">
        <f>VLOOKUP(A150,home!$A$2:$E$405,3,FALSE)</f>
        <v>1.33004926108374</v>
      </c>
      <c r="F150">
        <f>VLOOKUP(B150,home!$B$2:$E$405,3,FALSE)</f>
        <v>0.95</v>
      </c>
      <c r="G150">
        <f>VLOOKUP(C150,away!$B$2:$E$405,4,FALSE)</f>
        <v>0.63</v>
      </c>
      <c r="H150">
        <f>VLOOKUP(A150,away!$A$2:$E$405,3,FALSE)</f>
        <v>1.26600985221675</v>
      </c>
      <c r="I150">
        <f>VLOOKUP(C150,away!$B$2:$E$405,3,FALSE)</f>
        <v>0.92</v>
      </c>
      <c r="J150">
        <f>VLOOKUP(B150,home!$B$2:$E$405,4,FALSE)</f>
        <v>0.63</v>
      </c>
      <c r="K150" s="3">
        <f t="shared" si="280"/>
        <v>0.79603448275861832</v>
      </c>
      <c r="L150" s="3">
        <f t="shared" si="281"/>
        <v>0.73377931034482835</v>
      </c>
      <c r="M150" s="5">
        <f t="shared" si="282"/>
        <v>0.2165759915048156</v>
      </c>
      <c r="N150" s="5">
        <f t="shared" si="283"/>
        <v>0.17240195737547079</v>
      </c>
      <c r="O150" s="5">
        <f t="shared" si="284"/>
        <v>0.15891898168365101</v>
      </c>
      <c r="P150" s="5">
        <f t="shared" si="285"/>
        <v>0.12650498938507146</v>
      </c>
      <c r="Q150" s="5">
        <f t="shared" si="286"/>
        <v>6.8618951482978141E-2</v>
      </c>
      <c r="R150" s="5">
        <f t="shared" si="287"/>
        <v>5.8305730390265917E-2</v>
      </c>
      <c r="S150" s="5">
        <f t="shared" si="288"/>
        <v>1.847332225991587E-2</v>
      </c>
      <c r="T150" s="5">
        <f t="shared" si="289"/>
        <v>5.0351166895764937E-2</v>
      </c>
      <c r="U150" s="5">
        <f t="shared" si="290"/>
        <v>4.6413371933078776E-2</v>
      </c>
      <c r="V150" s="5">
        <f t="shared" si="291"/>
        <v>1.1989465992256832E-3</v>
      </c>
      <c r="W150" s="5">
        <f t="shared" si="292"/>
        <v>1.8207683850397078E-2</v>
      </c>
      <c r="X150" s="5">
        <f t="shared" si="293"/>
        <v>1.3360421698721037E-2</v>
      </c>
      <c r="Y150" s="5">
        <f t="shared" si="294"/>
        <v>4.9018005100018008E-3</v>
      </c>
      <c r="Z150" s="5">
        <f t="shared" si="295"/>
        <v>1.4261179544973608E-2</v>
      </c>
      <c r="AA150" s="5">
        <f t="shared" si="296"/>
        <v>1.1352390682610854E-2</v>
      </c>
      <c r="AB150" s="5">
        <f t="shared" si="297"/>
        <v>4.5184472225529449E-3</v>
      </c>
      <c r="AC150" s="5">
        <f t="shared" si="298"/>
        <v>4.3770065923067694E-5</v>
      </c>
      <c r="AD150" s="5">
        <f t="shared" si="299"/>
        <v>3.6234860490208199E-3</v>
      </c>
      <c r="AE150" s="5">
        <f t="shared" si="300"/>
        <v>2.6588390940946042E-3</v>
      </c>
      <c r="AF150" s="5">
        <f t="shared" si="301"/>
        <v>9.7550055839130338E-4</v>
      </c>
      <c r="AG150" s="5">
        <f t="shared" si="302"/>
        <v>2.3860070899245518E-4</v>
      </c>
      <c r="AH150" s="5">
        <f t="shared" si="303"/>
        <v>2.6161396228036259E-3</v>
      </c>
      <c r="AI150" s="5">
        <f t="shared" si="304"/>
        <v>2.0825373514628109E-3</v>
      </c>
      <c r="AJ150" s="5">
        <f t="shared" si="305"/>
        <v>8.2888577169860098E-4</v>
      </c>
      <c r="AK150" s="5">
        <f t="shared" si="306"/>
        <v>2.199405521800247E-4</v>
      </c>
      <c r="AL150" s="5">
        <f t="shared" si="307"/>
        <v>1.0226676902658329E-6</v>
      </c>
      <c r="AM150" s="5">
        <f t="shared" si="308"/>
        <v>5.768839685630718E-4</v>
      </c>
      <c r="AN150" s="5">
        <f t="shared" si="309"/>
        <v>4.233055206011985E-4</v>
      </c>
      <c r="AO150" s="5">
        <f t="shared" si="310"/>
        <v>1.5530641648595298E-4</v>
      </c>
      <c r="AP150" s="5">
        <f t="shared" si="311"/>
        <v>3.7986878393729754E-5</v>
      </c>
      <c r="AQ150" s="5">
        <f t="shared" si="312"/>
        <v>6.968496357475967E-6</v>
      </c>
      <c r="AR150" s="5">
        <f t="shared" si="313"/>
        <v>3.8393382563732488E-4</v>
      </c>
      <c r="AS150" s="5">
        <f t="shared" si="314"/>
        <v>3.0562456430474546E-4</v>
      </c>
      <c r="AT150" s="5">
        <f t="shared" si="315"/>
        <v>1.2164384598232808E-4</v>
      </c>
      <c r="AU150" s="5">
        <f t="shared" si="316"/>
        <v>3.2277565339103855E-5</v>
      </c>
      <c r="AV150" s="5">
        <f t="shared" si="317"/>
        <v>6.4235137573552594E-6</v>
      </c>
      <c r="AW150" s="5">
        <f t="shared" si="318"/>
        <v>1.6593170574990386E-8</v>
      </c>
      <c r="AX150" s="5">
        <f t="shared" si="319"/>
        <v>7.6536588587807278E-5</v>
      </c>
      <c r="AY150" s="5">
        <f t="shared" si="320"/>
        <v>5.6160965190107089E-5</v>
      </c>
      <c r="AZ150" s="5">
        <f t="shared" si="321"/>
        <v>2.0604877152748345E-5</v>
      </c>
      <c r="BA150" s="5">
        <f t="shared" si="322"/>
        <v>5.0398108489611969E-6</v>
      </c>
      <c r="BB150" s="5">
        <f t="shared" si="323"/>
        <v>9.2452723225478243E-7</v>
      </c>
      <c r="BC150" s="5">
        <f t="shared" si="324"/>
        <v>1.3567979097578546E-7</v>
      </c>
      <c r="BD150" s="5">
        <f t="shared" si="325"/>
        <v>4.6953782965701296E-5</v>
      </c>
      <c r="BE150" s="5">
        <f t="shared" si="326"/>
        <v>3.7376830336662454E-5</v>
      </c>
      <c r="BF150" s="5">
        <f t="shared" si="327"/>
        <v>1.4876622902100868E-5</v>
      </c>
      <c r="BG150" s="5">
        <f t="shared" si="328"/>
        <v>3.94743493902296E-6</v>
      </c>
      <c r="BH150" s="5">
        <f t="shared" si="329"/>
        <v>7.8557358247710977E-7</v>
      </c>
      <c r="BI150" s="5">
        <f t="shared" si="330"/>
        <v>1.2506873207920023E-7</v>
      </c>
      <c r="BJ150" s="8">
        <f t="shared" si="331"/>
        <v>0.33669826195303726</v>
      </c>
      <c r="BK150" s="8">
        <f t="shared" si="332"/>
        <v>0.36285420344783204</v>
      </c>
      <c r="BL150" s="8">
        <f t="shared" si="333"/>
        <v>0.28621039383878338</v>
      </c>
      <c r="BM150" s="8">
        <f t="shared" si="334"/>
        <v>0.1986412925903539</v>
      </c>
      <c r="BN150" s="8">
        <f t="shared" si="335"/>
        <v>0.8013266018222529</v>
      </c>
    </row>
    <row r="151" spans="1:66" x14ac:dyDescent="0.25">
      <c r="A151" t="s">
        <v>99</v>
      </c>
      <c r="B151" t="s">
        <v>417</v>
      </c>
      <c r="C151" t="s">
        <v>108</v>
      </c>
      <c r="D151" s="11">
        <v>44350</v>
      </c>
      <c r="E151">
        <f>VLOOKUP(A151,home!$A$2:$E$405,3,FALSE)</f>
        <v>1.33004926108374</v>
      </c>
      <c r="F151">
        <f>VLOOKUP(B151,home!$B$2:$E$405,3,FALSE)</f>
        <v>1</v>
      </c>
      <c r="G151">
        <f>VLOOKUP(C151,away!$B$2:$E$405,4,FALSE)</f>
        <v>0.79</v>
      </c>
      <c r="H151">
        <f>VLOOKUP(A151,away!$A$2:$E$405,3,FALSE)</f>
        <v>1.26600985221675</v>
      </c>
      <c r="I151">
        <f>VLOOKUP(C151,away!$B$2:$E$405,3,FALSE)</f>
        <v>0.71</v>
      </c>
      <c r="J151">
        <f>VLOOKUP(B151,home!$B$2:$E$405,4,FALSE)</f>
        <v>1.05</v>
      </c>
      <c r="K151" s="3">
        <f t="shared" si="280"/>
        <v>1.0507389162561547</v>
      </c>
      <c r="L151" s="3">
        <f t="shared" si="281"/>
        <v>0.94381034482758708</v>
      </c>
      <c r="M151" s="5">
        <f t="shared" si="282"/>
        <v>0.13607497463264662</v>
      </c>
      <c r="N151" s="5">
        <f t="shared" si="283"/>
        <v>0.14297927137509084</v>
      </c>
      <c r="O151" s="5">
        <f t="shared" si="284"/>
        <v>0.12842896873044335</v>
      </c>
      <c r="P151" s="5">
        <f t="shared" si="285"/>
        <v>0.1349453154197216</v>
      </c>
      <c r="Q151" s="5">
        <f t="shared" si="286"/>
        <v>7.5116942325878802E-2</v>
      </c>
      <c r="R151" s="5">
        <f t="shared" si="287"/>
        <v>6.0606294631665572E-2</v>
      </c>
      <c r="S151" s="5">
        <f t="shared" si="288"/>
        <v>3.3456258586285322E-2</v>
      </c>
      <c r="T151" s="5">
        <f t="shared" si="289"/>
        <v>7.0896147238981619E-2</v>
      </c>
      <c r="U151" s="5">
        <f t="shared" si="290"/>
        <v>6.3681392339577481E-2</v>
      </c>
      <c r="V151" s="5">
        <f t="shared" si="291"/>
        <v>3.6865014876119118E-3</v>
      </c>
      <c r="W151" s="5">
        <f t="shared" si="292"/>
        <v>2.6309431523989991E-2</v>
      </c>
      <c r="X151" s="5">
        <f t="shared" si="293"/>
        <v>2.4831113638874781E-2</v>
      </c>
      <c r="Y151" s="5">
        <f t="shared" si="294"/>
        <v>1.1717930962979704E-2</v>
      </c>
      <c r="Z151" s="5">
        <f t="shared" si="295"/>
        <v>1.9066949278344878E-2</v>
      </c>
      <c r="AA151" s="5">
        <f t="shared" si="296"/>
        <v>2.0034385621039166E-2</v>
      </c>
      <c r="AB151" s="5">
        <f t="shared" si="297"/>
        <v>1.052545431765429E-2</v>
      </c>
      <c r="AC151" s="5">
        <f t="shared" si="298"/>
        <v>2.2849356916291387E-4</v>
      </c>
      <c r="AD151" s="5">
        <f t="shared" si="299"/>
        <v>6.9110858917081873E-3</v>
      </c>
      <c r="AE151" s="5">
        <f t="shared" si="300"/>
        <v>6.522754358586175E-3</v>
      </c>
      <c r="AF151" s="5">
        <f t="shared" si="301"/>
        <v>3.0781215202014328E-3</v>
      </c>
      <c r="AG151" s="5">
        <f t="shared" si="302"/>
        <v>9.6838764446751031E-4</v>
      </c>
      <c r="AH151" s="5">
        <f t="shared" si="303"/>
        <v>4.4988959933011967E-3</v>
      </c>
      <c r="AI151" s="5">
        <f t="shared" si="304"/>
        <v>4.7271651003504556E-3</v>
      </c>
      <c r="AJ151" s="5">
        <f t="shared" si="305"/>
        <v>2.4835081672530774E-3</v>
      </c>
      <c r="AK151" s="5">
        <f t="shared" si="306"/>
        <v>8.6983956005760258E-4</v>
      </c>
      <c r="AL151" s="5">
        <f t="shared" si="307"/>
        <v>9.0638669881242943E-6</v>
      </c>
      <c r="AM151" s="5">
        <f t="shared" si="308"/>
        <v>1.4523493800013326E-3</v>
      </c>
      <c r="AN151" s="5">
        <f t="shared" si="309"/>
        <v>1.3707423691491898E-3</v>
      </c>
      <c r="AO151" s="5">
        <f t="shared" si="310"/>
        <v>6.4686041404824032E-4</v>
      </c>
      <c r="AP151" s="5">
        <f t="shared" si="311"/>
        <v>2.0350451681272851E-4</v>
      </c>
      <c r="AQ151" s="5">
        <f t="shared" si="312"/>
        <v>4.8017417046748181E-5</v>
      </c>
      <c r="AR151" s="5">
        <f t="shared" si="313"/>
        <v>8.4922091575621069E-4</v>
      </c>
      <c r="AS151" s="5">
        <f t="shared" si="314"/>
        <v>8.9230946468374004E-4</v>
      </c>
      <c r="AT151" s="5">
        <f t="shared" si="315"/>
        <v>4.687921399434513E-4</v>
      </c>
      <c r="AU151" s="5">
        <f t="shared" si="316"/>
        <v>1.6419271502452856E-4</v>
      </c>
      <c r="AV151" s="5">
        <f t="shared" si="317"/>
        <v>4.3130918860507188E-5</v>
      </c>
      <c r="AW151" s="5">
        <f t="shared" si="318"/>
        <v>2.4968391974449598E-7</v>
      </c>
      <c r="AX151" s="5">
        <f t="shared" si="319"/>
        <v>2.5434000226131628E-4</v>
      </c>
      <c r="AY151" s="5">
        <f t="shared" si="320"/>
        <v>2.4004872523770217E-4</v>
      </c>
      <c r="AZ151" s="5">
        <f t="shared" si="321"/>
        <v>1.1328023507100921E-4</v>
      </c>
      <c r="BA151" s="5">
        <f t="shared" si="322"/>
        <v>3.563835257483978E-5</v>
      </c>
      <c r="BB151" s="5">
        <f t="shared" si="323"/>
        <v>8.4089614581866624E-6</v>
      </c>
      <c r="BC151" s="5">
        <f t="shared" si="324"/>
        <v>1.5872929626986092E-6</v>
      </c>
      <c r="BD151" s="5">
        <f t="shared" si="325"/>
        <v>1.3358391422244471E-4</v>
      </c>
      <c r="BE151" s="5">
        <f t="shared" si="326"/>
        <v>1.4036181725934666E-4</v>
      </c>
      <c r="BF151" s="5">
        <f t="shared" si="327"/>
        <v>7.3741811875415174E-5</v>
      </c>
      <c r="BG151" s="5">
        <f t="shared" si="328"/>
        <v>2.5827797164246331E-5</v>
      </c>
      <c r="BH151" s="5">
        <f t="shared" si="329"/>
        <v>6.7845679004109917E-6</v>
      </c>
      <c r="BI151" s="5">
        <f t="shared" si="330"/>
        <v>1.4257619045888286E-6</v>
      </c>
      <c r="BJ151" s="8">
        <f t="shared" si="331"/>
        <v>0.37370596414738311</v>
      </c>
      <c r="BK151" s="8">
        <f t="shared" si="332"/>
        <v>0.30864065628765419</v>
      </c>
      <c r="BL151" s="8">
        <f t="shared" si="333"/>
        <v>0.29865527628593708</v>
      </c>
      <c r="BM151" s="8">
        <f t="shared" si="334"/>
        <v>0.32167727984255451</v>
      </c>
      <c r="BN151" s="8">
        <f t="shared" si="335"/>
        <v>0.67815176711544678</v>
      </c>
    </row>
    <row r="152" spans="1:66" x14ac:dyDescent="0.25">
      <c r="A152" t="s">
        <v>99</v>
      </c>
      <c r="B152" t="s">
        <v>101</v>
      </c>
      <c r="C152" t="s">
        <v>118</v>
      </c>
      <c r="D152" s="11">
        <v>44350</v>
      </c>
      <c r="E152">
        <f>VLOOKUP(A152,home!$A$2:$E$405,3,FALSE)</f>
        <v>1.33004926108374</v>
      </c>
      <c r="F152">
        <f>VLOOKUP(B152,home!$B$2:$E$405,3,FALSE)</f>
        <v>1.02</v>
      </c>
      <c r="G152">
        <f>VLOOKUP(C152,away!$B$2:$E$405,4,FALSE)</f>
        <v>1.21</v>
      </c>
      <c r="H152">
        <f>VLOOKUP(A152,away!$A$2:$E$405,3,FALSE)</f>
        <v>1.26600985221675</v>
      </c>
      <c r="I152">
        <f>VLOOKUP(C152,away!$B$2:$E$405,3,FALSE)</f>
        <v>1.0900000000000001</v>
      </c>
      <c r="J152">
        <f>VLOOKUP(B152,home!$B$2:$E$405,4,FALSE)</f>
        <v>0.74</v>
      </c>
      <c r="K152" s="3">
        <f t="shared" si="280"/>
        <v>1.6415467980295519</v>
      </c>
      <c r="L152" s="3">
        <f t="shared" si="281"/>
        <v>1.0211635467980305</v>
      </c>
      <c r="M152" s="5">
        <f t="shared" si="282"/>
        <v>6.9758894630432763E-2</v>
      </c>
      <c r="N152" s="5">
        <f t="shared" si="283"/>
        <v>0.11451249011466783</v>
      </c>
      <c r="O152" s="5">
        <f t="shared" si="284"/>
        <v>7.1235240261522809E-2</v>
      </c>
      <c r="P152" s="5">
        <f t="shared" si="285"/>
        <v>0.1169359805581686</v>
      </c>
      <c r="Q152" s="5">
        <f t="shared" si="286"/>
        <v>9.3988805741061859E-2</v>
      </c>
      <c r="R152" s="5">
        <f t="shared" si="287"/>
        <v>3.6371415301233244E-2</v>
      </c>
      <c r="S152" s="5">
        <f t="shared" si="288"/>
        <v>4.9004587950906994E-2</v>
      </c>
      <c r="T152" s="5">
        <f t="shared" si="289"/>
        <v>9.5977942229853813E-2</v>
      </c>
      <c r="U152" s="5">
        <f t="shared" si="290"/>
        <v>5.9705380327542489E-2</v>
      </c>
      <c r="V152" s="5">
        <f t="shared" si="291"/>
        <v>9.127310055659435E-3</v>
      </c>
      <c r="W152" s="5">
        <f t="shared" si="292"/>
        <v>5.1429007704953879E-2</v>
      </c>
      <c r="X152" s="5">
        <f t="shared" si="293"/>
        <v>5.2517427916293942E-2</v>
      </c>
      <c r="Y152" s="5">
        <f t="shared" si="294"/>
        <v>2.6814441479856309E-2</v>
      </c>
      <c r="Z152" s="5">
        <f t="shared" si="295"/>
        <v>1.2380387817023834E-2</v>
      </c>
      <c r="AA152" s="5">
        <f t="shared" si="296"/>
        <v>2.0322985979399553E-2</v>
      </c>
      <c r="AB152" s="5">
        <f t="shared" si="297"/>
        <v>1.6680566280441407E-2</v>
      </c>
      <c r="AC152" s="5">
        <f t="shared" si="298"/>
        <v>9.5624987758850225E-4</v>
      </c>
      <c r="AD152" s="5">
        <f t="shared" si="299"/>
        <v>2.1105780730976069E-2</v>
      </c>
      <c r="AE152" s="5">
        <f t="shared" si="300"/>
        <v>2.1552453909185049E-2</v>
      </c>
      <c r="AF152" s="5">
        <f t="shared" si="301"/>
        <v>1.100429013805224E-2</v>
      </c>
      <c r="AG152" s="5">
        <f t="shared" si="302"/>
        <v>3.7457266491226723E-3</v>
      </c>
      <c r="AH152" s="5">
        <f t="shared" si="303"/>
        <v>3.1606001834917955E-3</v>
      </c>
      <c r="AI152" s="5">
        <f t="shared" si="304"/>
        <v>5.1882731110625717E-3</v>
      </c>
      <c r="AJ152" s="5">
        <f t="shared" si="305"/>
        <v>4.2583965563837943E-3</v>
      </c>
      <c r="AK152" s="5">
        <f t="shared" si="306"/>
        <v>2.3301190772906286E-3</v>
      </c>
      <c r="AL152" s="5">
        <f t="shared" si="307"/>
        <v>6.4117998249162581E-5</v>
      </c>
      <c r="AM152" s="5">
        <f t="shared" si="308"/>
        <v>6.9292253557695117E-3</v>
      </c>
      <c r="AN152" s="5">
        <f t="shared" si="309"/>
        <v>7.0758723408604392E-3</v>
      </c>
      <c r="AO152" s="5">
        <f t="shared" si="310"/>
        <v>3.6128114481415638E-3</v>
      </c>
      <c r="AP152" s="5">
        <f t="shared" si="311"/>
        <v>1.2297571174322564E-3</v>
      </c>
      <c r="AQ152" s="5">
        <f t="shared" si="312"/>
        <v>3.1394578493431117E-4</v>
      </c>
      <c r="AR152" s="5">
        <f t="shared" si="313"/>
        <v>6.4549793867699754E-4</v>
      </c>
      <c r="AS152" s="5">
        <f t="shared" si="314"/>
        <v>1.0596150743699016E-3</v>
      </c>
      <c r="AT152" s="5">
        <f t="shared" si="315"/>
        <v>8.6970386623787894E-4</v>
      </c>
      <c r="AU152" s="5">
        <f t="shared" si="316"/>
        <v>4.7588653228557056E-4</v>
      </c>
      <c r="AV152" s="5">
        <f t="shared" si="317"/>
        <v>1.9529750332469148E-4</v>
      </c>
      <c r="AW152" s="5">
        <f t="shared" si="318"/>
        <v>2.9855615292317918E-6</v>
      </c>
      <c r="AX152" s="5">
        <f t="shared" si="319"/>
        <v>1.8957746159314357E-3</v>
      </c>
      <c r="AY152" s="5">
        <f t="shared" si="320"/>
        <v>1.9358959307342188E-3</v>
      </c>
      <c r="AZ152" s="5">
        <f t="shared" si="321"/>
        <v>9.8843317743021455E-4</v>
      </c>
      <c r="BA152" s="5">
        <f t="shared" si="322"/>
        <v>3.3645064307916166E-4</v>
      </c>
      <c r="BB152" s="5">
        <f t="shared" si="323"/>
        <v>8.5892783002298724E-5</v>
      </c>
      <c r="BC152" s="5">
        <f t="shared" si="324"/>
        <v>1.7542115786996191E-5</v>
      </c>
      <c r="BD152" s="5">
        <f t="shared" si="325"/>
        <v>1.0985982741837005E-4</v>
      </c>
      <c r="BE152" s="5">
        <f t="shared" si="326"/>
        <v>1.8034004793070454E-4</v>
      </c>
      <c r="BF152" s="5">
        <f t="shared" si="327"/>
        <v>1.4801831411857201E-4</v>
      </c>
      <c r="BG152" s="5">
        <f t="shared" si="328"/>
        <v>8.0992996530358097E-5</v>
      </c>
      <c r="BH152" s="5">
        <f t="shared" si="329"/>
        <v>3.3238448529307014E-5</v>
      </c>
      <c r="BI152" s="5">
        <f t="shared" si="330"/>
        <v>1.0912493750950792E-5</v>
      </c>
      <c r="BJ152" s="8">
        <f t="shared" si="331"/>
        <v>0.51706996792712601</v>
      </c>
      <c r="BK152" s="8">
        <f t="shared" si="332"/>
        <v>0.24778303700173965</v>
      </c>
      <c r="BL152" s="8">
        <f t="shared" si="333"/>
        <v>0.22306234012154164</v>
      </c>
      <c r="BM152" s="8">
        <f t="shared" si="334"/>
        <v>0.49555999589113919</v>
      </c>
      <c r="BN152" s="8">
        <f t="shared" si="335"/>
        <v>0.50280282660708708</v>
      </c>
    </row>
    <row r="153" spans="1:66" x14ac:dyDescent="0.25">
      <c r="A153" t="s">
        <v>99</v>
      </c>
      <c r="B153" t="s">
        <v>119</v>
      </c>
      <c r="C153" t="s">
        <v>115</v>
      </c>
      <c r="D153" s="11">
        <v>44350</v>
      </c>
      <c r="E153">
        <f>VLOOKUP(A153,home!$A$2:$E$405,3,FALSE)</f>
        <v>1.33004926108374</v>
      </c>
      <c r="F153">
        <f>VLOOKUP(B153,home!$B$2:$E$405,3,FALSE)</f>
        <v>0.8</v>
      </c>
      <c r="G153">
        <f>VLOOKUP(C153,away!$B$2:$E$405,4,FALSE)</f>
        <v>1.17</v>
      </c>
      <c r="H153">
        <f>VLOOKUP(A153,away!$A$2:$E$405,3,FALSE)</f>
        <v>1.26600985221675</v>
      </c>
      <c r="I153">
        <f>VLOOKUP(C153,away!$B$2:$E$405,3,FALSE)</f>
        <v>0.96</v>
      </c>
      <c r="J153">
        <f>VLOOKUP(B153,home!$B$2:$E$405,4,FALSE)</f>
        <v>1.63</v>
      </c>
      <c r="K153" s="3">
        <f t="shared" si="280"/>
        <v>1.2449261083743806</v>
      </c>
      <c r="L153" s="3">
        <f t="shared" si="281"/>
        <v>1.9810522167487703</v>
      </c>
      <c r="M153" s="5">
        <f t="shared" si="282"/>
        <v>3.971690651563968E-2</v>
      </c>
      <c r="N153" s="5">
        <f t="shared" si="283"/>
        <v>4.9444613865184388E-2</v>
      </c>
      <c r="O153" s="5">
        <f t="shared" si="284"/>
        <v>7.8681265695211652E-2</v>
      </c>
      <c r="P153" s="5">
        <f t="shared" si="285"/>
        <v>9.795236190391049E-2</v>
      </c>
      <c r="Q153" s="5">
        <f t="shared" si="286"/>
        <v>3.0777445359628976E-2</v>
      </c>
      <c r="R153" s="5">
        <f t="shared" si="287"/>
        <v>7.793584791104903E-2</v>
      </c>
      <c r="S153" s="5">
        <f t="shared" si="288"/>
        <v>6.0394086827837951E-2</v>
      </c>
      <c r="T153" s="5">
        <f t="shared" si="289"/>
        <v>6.0971726355557122E-2</v>
      </c>
      <c r="U153" s="5">
        <f t="shared" si="290"/>
        <v>9.702437184275986E-2</v>
      </c>
      <c r="V153" s="5">
        <f t="shared" si="291"/>
        <v>1.6549748845584557E-2</v>
      </c>
      <c r="W153" s="5">
        <f t="shared" si="292"/>
        <v>1.2771881759089344E-2</v>
      </c>
      <c r="X153" s="5">
        <f t="shared" si="293"/>
        <v>2.5301764670897123E-2</v>
      </c>
      <c r="Y153" s="5">
        <f t="shared" si="294"/>
        <v>2.5062058494468242E-2</v>
      </c>
      <c r="Z153" s="5">
        <f t="shared" si="295"/>
        <v>5.1464994756126245E-2</v>
      </c>
      <c r="AA153" s="5">
        <f t="shared" si="296"/>
        <v>6.4070115639252148E-2</v>
      </c>
      <c r="AB153" s="5">
        <f t="shared" si="297"/>
        <v>3.9881279862935368E-2</v>
      </c>
      <c r="AC153" s="5">
        <f t="shared" si="298"/>
        <v>2.5510027255382628E-3</v>
      </c>
      <c r="AD153" s="5">
        <f t="shared" si="299"/>
        <v>3.9750122637402076E-3</v>
      </c>
      <c r="AE153" s="5">
        <f t="shared" si="300"/>
        <v>7.8747068566860853E-3</v>
      </c>
      <c r="AF153" s="5">
        <f t="shared" si="301"/>
        <v>7.8001027373423562E-3</v>
      </c>
      <c r="AG153" s="5">
        <f t="shared" si="302"/>
        <v>5.1508036062267431E-3</v>
      </c>
      <c r="AH153" s="5">
        <f t="shared" si="303"/>
        <v>2.5488710486646939E-2</v>
      </c>
      <c r="AI153" s="5">
        <f t="shared" si="304"/>
        <v>3.1731561153622634E-2</v>
      </c>
      <c r="AJ153" s="5">
        <f t="shared" si="305"/>
        <v>1.9751724469811556E-2</v>
      </c>
      <c r="AK153" s="5">
        <f t="shared" si="306"/>
        <v>8.1964791592951738E-3</v>
      </c>
      <c r="AL153" s="5">
        <f t="shared" si="307"/>
        <v>2.5165780934261801E-4</v>
      </c>
      <c r="AM153" s="5">
        <f t="shared" si="308"/>
        <v>9.8971930964770615E-4</v>
      </c>
      <c r="AN153" s="5">
        <f t="shared" si="309"/>
        <v>1.9606856323366507E-3</v>
      </c>
      <c r="AO153" s="5">
        <f t="shared" si="310"/>
        <v>1.9421103091439935E-3</v>
      </c>
      <c r="AP153" s="5">
        <f t="shared" si="311"/>
        <v>1.2824739777001163E-3</v>
      </c>
      <c r="AQ153" s="5">
        <f t="shared" si="312"/>
        <v>6.3516197911135718E-4</v>
      </c>
      <c r="AR153" s="5">
        <f t="shared" si="313"/>
        <v>1.0098893282327907E-2</v>
      </c>
      <c r="AS153" s="5">
        <f t="shared" si="314"/>
        <v>1.2572375912856655E-2</v>
      </c>
      <c r="AT153" s="5">
        <f t="shared" si="315"/>
        <v>7.8258395091062201E-3</v>
      </c>
      <c r="AU153" s="5">
        <f t="shared" si="316"/>
        <v>3.2475306416113593E-3</v>
      </c>
      <c r="AV153" s="5">
        <f t="shared" si="317"/>
        <v>1.010733920871946E-3</v>
      </c>
      <c r="AW153" s="5">
        <f t="shared" si="318"/>
        <v>1.7240402820904072E-5</v>
      </c>
      <c r="AX153" s="5">
        <f t="shared" si="319"/>
        <v>2.0535456809044937E-4</v>
      </c>
      <c r="AY153" s="5">
        <f t="shared" si="320"/>
        <v>4.0681812233507087E-4</v>
      </c>
      <c r="AZ153" s="5">
        <f t="shared" si="321"/>
        <v>4.0296397153273241E-4</v>
      </c>
      <c r="BA153" s="5">
        <f t="shared" si="322"/>
        <v>2.6609755635826937E-4</v>
      </c>
      <c r="BB153" s="5">
        <f t="shared" si="323"/>
        <v>1.3178828847374511E-4</v>
      </c>
      <c r="BC153" s="5">
        <f t="shared" si="324"/>
        <v>5.2215896204487826E-5</v>
      </c>
      <c r="BD153" s="5">
        <f t="shared" si="325"/>
        <v>3.3344058206108318E-3</v>
      </c>
      <c r="BE153" s="5">
        <f t="shared" si="326"/>
        <v>4.1510888619939257E-3</v>
      </c>
      <c r="BF153" s="5">
        <f t="shared" si="327"/>
        <v>2.5838994512391677E-3</v>
      </c>
      <c r="BG153" s="5">
        <f t="shared" si="328"/>
        <v>1.0722546294206247E-3</v>
      </c>
      <c r="BH153" s="5">
        <f t="shared" si="329"/>
        <v>3.3371944574775789E-4</v>
      </c>
      <c r="BI153" s="5">
        <f t="shared" si="330"/>
        <v>8.3091210176722239E-5</v>
      </c>
      <c r="BJ153" s="8">
        <f t="shared" si="331"/>
        <v>0.23740550557975512</v>
      </c>
      <c r="BK153" s="8">
        <f t="shared" si="332"/>
        <v>0.21782258275018862</v>
      </c>
      <c r="BL153" s="8">
        <f t="shared" si="333"/>
        <v>0.48907518890654744</v>
      </c>
      <c r="BM153" s="8">
        <f t="shared" si="334"/>
        <v>0.62087025302247922</v>
      </c>
      <c r="BN153" s="8">
        <f t="shared" si="335"/>
        <v>0.37450844125062416</v>
      </c>
    </row>
    <row r="154" spans="1:66" x14ac:dyDescent="0.25">
      <c r="A154" t="s">
        <v>122</v>
      </c>
      <c r="B154" t="s">
        <v>136</v>
      </c>
      <c r="C154" t="s">
        <v>137</v>
      </c>
      <c r="D154" s="11">
        <v>44350</v>
      </c>
      <c r="E154">
        <f>VLOOKUP(A154,home!$A$2:$E$405,3,FALSE)</f>
        <v>1.2955665024630501</v>
      </c>
      <c r="F154">
        <f>VLOOKUP(B154,home!$B$2:$E$405,3,FALSE)</f>
        <v>1.5</v>
      </c>
      <c r="G154">
        <f>VLOOKUP(C154,away!$B$2:$E$405,4,FALSE)</f>
        <v>1.06</v>
      </c>
      <c r="H154">
        <f>VLOOKUP(A154,away!$A$2:$E$405,3,FALSE)</f>
        <v>1.12807881773399</v>
      </c>
      <c r="I154">
        <f>VLOOKUP(C154,away!$B$2:$E$405,3,FALSE)</f>
        <v>0.68</v>
      </c>
      <c r="J154">
        <f>VLOOKUP(B154,home!$B$2:$E$405,4,FALSE)</f>
        <v>0.89</v>
      </c>
      <c r="K154" s="3">
        <f t="shared" si="280"/>
        <v>2.0599507389162497</v>
      </c>
      <c r="L154" s="3">
        <f t="shared" si="281"/>
        <v>0.68271330049261081</v>
      </c>
      <c r="M154" s="5">
        <f t="shared" si="282"/>
        <v>6.43985578723624E-2</v>
      </c>
      <c r="N154" s="5">
        <f t="shared" si="283"/>
        <v>0.13265785687431381</v>
      </c>
      <c r="O154" s="5">
        <f t="shared" si="284"/>
        <v>4.3965751992004948E-2</v>
      </c>
      <c r="P154" s="5">
        <f t="shared" si="285"/>
        <v>9.0567283302939172E-2</v>
      </c>
      <c r="Q154" s="5">
        <f t="shared" si="286"/>
        <v>0.13663432514564441</v>
      </c>
      <c r="R154" s="5">
        <f t="shared" si="287"/>
        <v>1.5008001825550635E-2</v>
      </c>
      <c r="S154" s="5">
        <f t="shared" si="288"/>
        <v>3.1842455312167159E-2</v>
      </c>
      <c r="T154" s="5">
        <f t="shared" si="289"/>
        <v>9.3282071080763432E-2</v>
      </c>
      <c r="U154" s="5">
        <f t="shared" si="290"/>
        <v>3.0915744450199453E-2</v>
      </c>
      <c r="V154" s="5">
        <f t="shared" si="291"/>
        <v>4.9757578544159797E-3</v>
      </c>
      <c r="W154" s="5">
        <f t="shared" si="292"/>
        <v>9.381999301503112E-2</v>
      </c>
      <c r="X154" s="5">
        <f t="shared" si="293"/>
        <v>6.4052157083485606E-2</v>
      </c>
      <c r="Y154" s="5">
        <f t="shared" si="294"/>
        <v>2.1864629783068801E-2</v>
      </c>
      <c r="Z154" s="5">
        <f t="shared" si="295"/>
        <v>3.4153874867069345E-3</v>
      </c>
      <c r="AA154" s="5">
        <f t="shared" si="296"/>
        <v>7.0355299769272617E-3</v>
      </c>
      <c r="AB154" s="5">
        <f t="shared" si="297"/>
        <v>7.24642258731937E-3</v>
      </c>
      <c r="AC154" s="5">
        <f t="shared" si="298"/>
        <v>4.3735535986388517E-4</v>
      </c>
      <c r="AD154" s="5">
        <f t="shared" si="299"/>
        <v>4.8316140984107692E-2</v>
      </c>
      <c r="AE154" s="5">
        <f t="shared" si="300"/>
        <v>3.2986072078326469E-2</v>
      </c>
      <c r="AF154" s="5">
        <f t="shared" si="301"/>
        <v>1.1260015069440705E-2</v>
      </c>
      <c r="AG154" s="5">
        <f t="shared" si="302"/>
        <v>2.5624540172181332E-3</v>
      </c>
      <c r="AH154" s="5">
        <f t="shared" si="303"/>
        <v>5.829326158777135E-4</v>
      </c>
      <c r="AI154" s="5">
        <f t="shared" si="304"/>
        <v>1.2008124728156782E-3</v>
      </c>
      <c r="AJ154" s="5">
        <f t="shared" si="305"/>
        <v>1.2368072703382526E-3</v>
      </c>
      <c r="AK154" s="5">
        <f t="shared" si="306"/>
        <v>8.4925401681009121E-4</v>
      </c>
      <c r="AL154" s="5">
        <f t="shared" si="307"/>
        <v>2.4603089317222511E-5</v>
      </c>
      <c r="AM154" s="5">
        <f t="shared" si="308"/>
        <v>1.9905774064358853E-2</v>
      </c>
      <c r="AN154" s="5">
        <f t="shared" si="309"/>
        <v>1.3589936710338646E-2</v>
      </c>
      <c r="AO154" s="5">
        <f t="shared" si="310"/>
        <v>4.6390152725004942E-3</v>
      </c>
      <c r="AP154" s="5">
        <f t="shared" si="311"/>
        <v>1.0557058092414803E-3</v>
      </c>
      <c r="AQ154" s="5">
        <f t="shared" si="312"/>
        <v>1.8018609934411839E-4</v>
      </c>
      <c r="AR154" s="5">
        <f t="shared" si="313"/>
        <v>7.9595170030133039E-5</v>
      </c>
      <c r="AS154" s="5">
        <f t="shared" si="314"/>
        <v>1.6396212931773707E-4</v>
      </c>
      <c r="AT154" s="5">
        <f t="shared" si="315"/>
        <v>1.688769547211771E-4</v>
      </c>
      <c r="AU154" s="5">
        <f t="shared" si="316"/>
        <v>1.1595940255460496E-4</v>
      </c>
      <c r="AV154" s="5">
        <f t="shared" si="317"/>
        <v>5.9717664244161334E-5</v>
      </c>
      <c r="AW154" s="5">
        <f t="shared" si="318"/>
        <v>9.6113046020583489E-7</v>
      </c>
      <c r="AX154" s="5">
        <f t="shared" si="319"/>
        <v>6.8341523320959927E-3</v>
      </c>
      <c r="AY154" s="5">
        <f t="shared" si="320"/>
        <v>4.665766694714529E-3</v>
      </c>
      <c r="AZ154" s="5">
        <f t="shared" si="321"/>
        <v>1.5926904897385276E-3</v>
      </c>
      <c r="BA154" s="5">
        <f t="shared" si="322"/>
        <v>3.6245032697086098E-4</v>
      </c>
      <c r="BB154" s="5">
        <f t="shared" si="323"/>
        <v>6.1862414747725609E-5</v>
      </c>
      <c r="BC154" s="5">
        <f t="shared" si="324"/>
        <v>8.4468586697725045E-6</v>
      </c>
      <c r="BD154" s="5">
        <f t="shared" si="325"/>
        <v>9.056780205757108E-6</v>
      </c>
      <c r="BE154" s="5">
        <f t="shared" si="326"/>
        <v>1.8656521077051417E-5</v>
      </c>
      <c r="BF154" s="5">
        <f t="shared" si="327"/>
        <v>1.9215757189139329E-5</v>
      </c>
      <c r="BG154" s="5">
        <f t="shared" si="328"/>
        <v>1.31945044068676E-5</v>
      </c>
      <c r="BH154" s="5">
        <f t="shared" si="329"/>
        <v>6.7950072756401574E-6</v>
      </c>
      <c r="BI154" s="5">
        <f t="shared" si="330"/>
        <v>2.7994760516792447E-6</v>
      </c>
      <c r="BJ154" s="8">
        <f t="shared" si="331"/>
        <v>0.69033170220412121</v>
      </c>
      <c r="BK154" s="8">
        <f t="shared" si="332"/>
        <v>0.19691177948578034</v>
      </c>
      <c r="BL154" s="8">
        <f t="shared" si="333"/>
        <v>0.10869908657491736</v>
      </c>
      <c r="BM154" s="8">
        <f t="shared" si="334"/>
        <v>0.51146137317445595</v>
      </c>
      <c r="BN154" s="8">
        <f t="shared" si="335"/>
        <v>0.48323177701281539</v>
      </c>
    </row>
    <row r="155" spans="1:66" s="10" customFormat="1" x14ac:dyDescent="0.25">
      <c r="A155" t="s">
        <v>122</v>
      </c>
      <c r="B155" t="s">
        <v>123</v>
      </c>
      <c r="C155" t="s">
        <v>401</v>
      </c>
      <c r="D155" s="11">
        <v>44350</v>
      </c>
      <c r="E155">
        <f>VLOOKUP(A155,home!$A$2:$E$405,3,FALSE)</f>
        <v>1.2955665024630501</v>
      </c>
      <c r="F155">
        <f>VLOOKUP(B155,home!$B$2:$E$405,3,FALSE)</f>
        <v>1.06</v>
      </c>
      <c r="G155">
        <f>VLOOKUP(C155,away!$B$2:$E$405,4,FALSE)</f>
        <v>0.9</v>
      </c>
      <c r="H155">
        <f>VLOOKUP(A155,away!$A$2:$E$405,3,FALSE)</f>
        <v>1.12807881773399</v>
      </c>
      <c r="I155">
        <f>VLOOKUP(C155,away!$B$2:$E$405,3,FALSE)</f>
        <v>0.81</v>
      </c>
      <c r="J155">
        <f>VLOOKUP(B155,home!$B$2:$E$405,4,FALSE)</f>
        <v>1.1599999999999999</v>
      </c>
      <c r="K155" s="3">
        <f t="shared" si="280"/>
        <v>1.2359704433497498</v>
      </c>
      <c r="L155" s="3">
        <f t="shared" si="281"/>
        <v>1.0599428571428571</v>
      </c>
      <c r="M155" s="5">
        <f t="shared" si="282"/>
        <v>0.10066940984884092</v>
      </c>
      <c r="N155" s="5">
        <f t="shared" si="283"/>
        <v>0.12442441512262957</v>
      </c>
      <c r="O155" s="5">
        <f t="shared" si="284"/>
        <v>0.1067038219020657</v>
      </c>
      <c r="P155" s="5">
        <f t="shared" si="285"/>
        <v>0.13188277006340887</v>
      </c>
      <c r="Q155" s="5">
        <f t="shared" si="286"/>
        <v>7.6892449761324935E-2</v>
      </c>
      <c r="R155" s="5">
        <f t="shared" si="287"/>
        <v>5.6549976927469048E-2</v>
      </c>
      <c r="S155" s="5">
        <f t="shared" si="288"/>
        <v>4.3193520915922629E-2</v>
      </c>
      <c r="T155" s="5">
        <f t="shared" si="289"/>
        <v>8.1501602892732339E-2</v>
      </c>
      <c r="U155" s="5">
        <f t="shared" si="290"/>
        <v>6.9894100054462033E-2</v>
      </c>
      <c r="V155" s="5">
        <f t="shared" si="291"/>
        <v>6.2873354982601595E-3</v>
      </c>
      <c r="W155" s="5">
        <f t="shared" si="292"/>
        <v>3.1678931740584365E-2</v>
      </c>
      <c r="X155" s="5">
        <f t="shared" si="293"/>
        <v>3.3577857420348529E-2</v>
      </c>
      <c r="Y155" s="5">
        <f t="shared" si="294"/>
        <v>1.7795305065429853E-2</v>
      </c>
      <c r="Z155" s="5">
        <f t="shared" si="295"/>
        <v>1.9979914705288065E-2</v>
      </c>
      <c r="AA155" s="5">
        <f t="shared" si="296"/>
        <v>2.4694584036385074E-2</v>
      </c>
      <c r="AB155" s="5">
        <f t="shared" si="297"/>
        <v>1.5260887989894265E-2</v>
      </c>
      <c r="AC155" s="5">
        <f t="shared" si="298"/>
        <v>5.1479840243526828E-4</v>
      </c>
      <c r="AD155" s="5">
        <f t="shared" si="299"/>
        <v>9.7885558270641333E-3</v>
      </c>
      <c r="AE155" s="5">
        <f t="shared" si="300"/>
        <v>1.0375309830640717E-2</v>
      </c>
      <c r="AF155" s="5">
        <f t="shared" si="301"/>
        <v>5.4986177728158477E-3</v>
      </c>
      <c r="AG155" s="5">
        <f t="shared" si="302"/>
        <v>1.9427402108183078E-3</v>
      </c>
      <c r="AH155" s="5">
        <f t="shared" si="303"/>
        <v>5.2943919695484032E-3</v>
      </c>
      <c r="AI155" s="5">
        <f t="shared" si="304"/>
        <v>6.5437119898700945E-3</v>
      </c>
      <c r="AJ155" s="5">
        <f t="shared" si="305"/>
        <v>4.0439173046364092E-3</v>
      </c>
      <c r="AK155" s="5">
        <f t="shared" si="306"/>
        <v>1.6660540879603952E-3</v>
      </c>
      <c r="AL155" s="5">
        <f t="shared" si="307"/>
        <v>2.697663150676053E-5</v>
      </c>
      <c r="AM155" s="5">
        <f t="shared" si="308"/>
        <v>2.4196731370660471E-3</v>
      </c>
      <c r="AN155" s="5">
        <f t="shared" si="309"/>
        <v>2.5647152582536055E-3</v>
      </c>
      <c r="AO155" s="5">
        <f t="shared" si="310"/>
        <v>1.3592258092956036E-3</v>
      </c>
      <c r="AP155" s="5">
        <f t="shared" si="311"/>
        <v>4.8023389593569813E-4</v>
      </c>
      <c r="AQ155" s="5">
        <f t="shared" si="312"/>
        <v>1.2725512193873231E-4</v>
      </c>
      <c r="AR155" s="5">
        <f t="shared" si="313"/>
        <v>1.1223505902074669E-3</v>
      </c>
      <c r="AS155" s="5">
        <f t="shared" si="314"/>
        <v>1.3871921565725761E-3</v>
      </c>
      <c r="AT155" s="5">
        <f t="shared" si="315"/>
        <v>8.5726425238515167E-4</v>
      </c>
      <c r="AU155" s="5">
        <f t="shared" si="316"/>
        <v>3.5318442602945573E-4</v>
      </c>
      <c r="AV155" s="5">
        <f t="shared" si="317"/>
        <v>1.0913137790596335E-4</v>
      </c>
      <c r="AW155" s="5">
        <f t="shared" si="318"/>
        <v>9.8169314112000388E-7</v>
      </c>
      <c r="AX155" s="5">
        <f t="shared" si="319"/>
        <v>4.9844074666349953E-4</v>
      </c>
      <c r="AY155" s="5">
        <f t="shared" si="320"/>
        <v>5.2831870913492868E-4</v>
      </c>
      <c r="AZ155" s="5">
        <f t="shared" si="321"/>
        <v>2.7999382102125118E-4</v>
      </c>
      <c r="BA155" s="5">
        <f t="shared" si="322"/>
        <v>9.8925816878536919E-5</v>
      </c>
      <c r="BB155" s="5">
        <f t="shared" si="323"/>
        <v>2.621392824685687E-5</v>
      </c>
      <c r="BC155" s="5">
        <f t="shared" si="324"/>
        <v>5.557053200582265E-6</v>
      </c>
      <c r="BD155" s="5">
        <f t="shared" si="325"/>
        <v>1.9827124855007901E-4</v>
      </c>
      <c r="BE155" s="5">
        <f t="shared" si="326"/>
        <v>2.4505740297394959E-4</v>
      </c>
      <c r="BF155" s="5">
        <f t="shared" si="327"/>
        <v>1.5144185349992545E-4</v>
      </c>
      <c r="BG155" s="5">
        <f t="shared" si="328"/>
        <v>6.2392551604003544E-5</v>
      </c>
      <c r="BH155" s="5">
        <f t="shared" si="329"/>
        <v>1.9278837416930606E-5</v>
      </c>
      <c r="BI155" s="5">
        <f t="shared" si="330"/>
        <v>4.7656146458942942E-6</v>
      </c>
      <c r="BJ155" s="8">
        <f t="shared" si="331"/>
        <v>0.40186433894202389</v>
      </c>
      <c r="BK155" s="8">
        <f t="shared" si="332"/>
        <v>0.28310313006950955</v>
      </c>
      <c r="BL155" s="8">
        <f t="shared" si="333"/>
        <v>0.29516177657408282</v>
      </c>
      <c r="BM155" s="8">
        <f t="shared" si="334"/>
        <v>0.40245897964917154</v>
      </c>
      <c r="BN155" s="8">
        <f t="shared" si="335"/>
        <v>0.59712284362573897</v>
      </c>
    </row>
    <row r="156" spans="1:66" x14ac:dyDescent="0.25">
      <c r="A156" t="s">
        <v>122</v>
      </c>
      <c r="B156" t="s">
        <v>127</v>
      </c>
      <c r="C156" t="s">
        <v>125</v>
      </c>
      <c r="D156" s="11">
        <v>44350</v>
      </c>
      <c r="E156">
        <f>VLOOKUP(A156,home!$A$2:$E$405,3,FALSE)</f>
        <v>1.2955665024630501</v>
      </c>
      <c r="F156">
        <f>VLOOKUP(B156,home!$B$2:$E$405,3,FALSE)</f>
        <v>0.82</v>
      </c>
      <c r="G156">
        <f>VLOOKUP(C156,away!$B$2:$E$405,4,FALSE)</f>
        <v>1.04</v>
      </c>
      <c r="H156">
        <f>VLOOKUP(A156,away!$A$2:$E$405,3,FALSE)</f>
        <v>1.12807881773399</v>
      </c>
      <c r="I156">
        <f>VLOOKUP(C156,away!$B$2:$E$405,3,FALSE)</f>
        <v>1.0900000000000001</v>
      </c>
      <c r="J156">
        <f>VLOOKUP(B156,home!$B$2:$E$405,4,FALSE)</f>
        <v>0.78</v>
      </c>
      <c r="K156" s="3">
        <f t="shared" si="280"/>
        <v>1.104859113300489</v>
      </c>
      <c r="L156" s="3">
        <f t="shared" si="281"/>
        <v>0.95909261083743846</v>
      </c>
      <c r="M156" s="5">
        <f t="shared" si="282"/>
        <v>0.1269513008244072</v>
      </c>
      <c r="N156" s="5">
        <f t="shared" si="283"/>
        <v>0.14026330166119816</v>
      </c>
      <c r="O156" s="5">
        <f t="shared" si="284"/>
        <v>0.12175805455688973</v>
      </c>
      <c r="P156" s="5">
        <f t="shared" si="285"/>
        <v>0.13452549619491774</v>
      </c>
      <c r="Q156" s="5">
        <f t="shared" si="286"/>
        <v>7.7485593550995213E-2</v>
      </c>
      <c r="R156" s="5">
        <f t="shared" si="287"/>
        <v>5.8388625217727322E-2</v>
      </c>
      <c r="S156" s="5">
        <f t="shared" si="288"/>
        <v>3.5637896203048497E-2</v>
      </c>
      <c r="T156" s="5">
        <f t="shared" si="289"/>
        <v>7.4315860221112584E-2</v>
      </c>
      <c r="U156" s="5">
        <f t="shared" si="290"/>
        <v>6.451120468489277E-2</v>
      </c>
      <c r="V156" s="5">
        <f t="shared" si="291"/>
        <v>4.1960146562982602E-3</v>
      </c>
      <c r="W156" s="5">
        <f t="shared" si="292"/>
        <v>2.8536888061438229E-2</v>
      </c>
      <c r="X156" s="5">
        <f t="shared" si="293"/>
        <v>2.7369518476020521E-2</v>
      </c>
      <c r="Y156" s="5">
        <f t="shared" si="294"/>
        <v>1.3124951466265014E-2</v>
      </c>
      <c r="Z156" s="5">
        <f t="shared" si="295"/>
        <v>1.8666699667759599E-2</v>
      </c>
      <c r="AA156" s="5">
        <f t="shared" si="296"/>
        <v>2.0624073243167403E-2</v>
      </c>
      <c r="AB156" s="5">
        <f t="shared" si="297"/>
        <v>1.1393347638045141E-2</v>
      </c>
      <c r="AC156" s="5">
        <f t="shared" si="298"/>
        <v>2.7789738565795543E-4</v>
      </c>
      <c r="AD156" s="5">
        <f t="shared" si="299"/>
        <v>7.8823102099789856E-3</v>
      </c>
      <c r="AE156" s="5">
        <f t="shared" si="300"/>
        <v>7.5598654787193418E-3</v>
      </c>
      <c r="AF156" s="5">
        <f t="shared" si="301"/>
        <v>3.6253055597823772E-3</v>
      </c>
      <c r="AG156" s="5">
        <f t="shared" si="302"/>
        <v>1.1590012581383874E-3</v>
      </c>
      <c r="AH156" s="5">
        <f t="shared" si="303"/>
        <v>4.4757734300174745E-3</v>
      </c>
      <c r="AI156" s="5">
        <f t="shared" si="304"/>
        <v>4.9450990632229951E-3</v>
      </c>
      <c r="AJ156" s="5">
        <f t="shared" si="305"/>
        <v>2.731818883087819E-3</v>
      </c>
      <c r="AK156" s="5">
        <f t="shared" si="306"/>
        <v>1.0060916629553137E-3</v>
      </c>
      <c r="AL156" s="5">
        <f t="shared" si="307"/>
        <v>1.1779094331176641E-5</v>
      </c>
      <c r="AM156" s="5">
        <f t="shared" si="308"/>
        <v>1.741768453871354E-3</v>
      </c>
      <c r="AN156" s="5">
        <f t="shared" si="309"/>
        <v>1.6705172538977653E-3</v>
      </c>
      <c r="AO156" s="5">
        <f t="shared" si="310"/>
        <v>8.0109037724489783E-4</v>
      </c>
      <c r="AP156" s="5">
        <f t="shared" si="311"/>
        <v>2.5610662047618587E-4</v>
      </c>
      <c r="AQ156" s="5">
        <f t="shared" si="312"/>
        <v>6.1407491821314513E-5</v>
      </c>
      <c r="AR156" s="5">
        <f t="shared" si="313"/>
        <v>8.5853624490245966E-4</v>
      </c>
      <c r="AS156" s="5">
        <f t="shared" si="314"/>
        <v>9.4856159427926295E-4</v>
      </c>
      <c r="AT156" s="5">
        <f t="shared" si="315"/>
        <v>5.2401346098314243E-4</v>
      </c>
      <c r="AU156" s="5">
        <f t="shared" si="316"/>
        <v>1.9298701595311845E-4</v>
      </c>
      <c r="AV156" s="5">
        <f t="shared" si="317"/>
        <v>5.3305865831117413E-5</v>
      </c>
      <c r="AW156" s="5">
        <f t="shared" si="318"/>
        <v>3.4671836526161864E-7</v>
      </c>
      <c r="AX156" s="5">
        <f t="shared" si="319"/>
        <v>3.2073479158651127E-4</v>
      </c>
      <c r="AY156" s="5">
        <f t="shared" si="320"/>
        <v>3.076143686491088E-4</v>
      </c>
      <c r="AZ156" s="5">
        <f t="shared" si="321"/>
        <v>1.4751533397939199E-4</v>
      </c>
      <c r="BA156" s="5">
        <f t="shared" si="322"/>
        <v>4.71602889349506E-5</v>
      </c>
      <c r="BB156" s="5">
        <f t="shared" si="323"/>
        <v>1.1307771160617431E-5</v>
      </c>
      <c r="BC156" s="5">
        <f t="shared" si="324"/>
        <v>2.1690399530377733E-6</v>
      </c>
      <c r="BD156" s="5">
        <f t="shared" si="325"/>
        <v>1.3723596143701169E-4</v>
      </c>
      <c r="BE156" s="5">
        <f t="shared" si="326"/>
        <v>1.5162640266623681E-4</v>
      </c>
      <c r="BF156" s="5">
        <f t="shared" si="327"/>
        <v>8.3762906401380671E-5</v>
      </c>
      <c r="BG156" s="5">
        <f t="shared" si="328"/>
        <v>3.0848736831367114E-5</v>
      </c>
      <c r="BH156" s="5">
        <f t="shared" si="329"/>
        <v>8.5208770054860973E-6</v>
      </c>
      <c r="BI156" s="5">
        <f t="shared" si="330"/>
        <v>1.8828737225647785E-6</v>
      </c>
      <c r="BJ156" s="8">
        <f t="shared" si="331"/>
        <v>0.38668998773522401</v>
      </c>
      <c r="BK156" s="8">
        <f t="shared" si="332"/>
        <v>0.30190799872730995</v>
      </c>
      <c r="BL156" s="8">
        <f t="shared" si="333"/>
        <v>0.29282537032001904</v>
      </c>
      <c r="BM156" s="8">
        <f t="shared" si="334"/>
        <v>0.34041041679389333</v>
      </c>
      <c r="BN156" s="8">
        <f t="shared" si="335"/>
        <v>0.65937237200613541</v>
      </c>
    </row>
    <row r="157" spans="1:66" x14ac:dyDescent="0.25">
      <c r="A157" t="s">
        <v>122</v>
      </c>
      <c r="B157" t="s">
        <v>130</v>
      </c>
      <c r="C157" t="s">
        <v>143</v>
      </c>
      <c r="D157" s="11">
        <v>44350</v>
      </c>
      <c r="E157">
        <f>VLOOKUP(A157,home!$A$2:$E$405,3,FALSE)</f>
        <v>1.2955665024630501</v>
      </c>
      <c r="F157">
        <f>VLOOKUP(B157,home!$B$2:$E$405,3,FALSE)</f>
        <v>0.99</v>
      </c>
      <c r="G157">
        <f>VLOOKUP(C157,away!$B$2:$E$405,4,FALSE)</f>
        <v>1.03</v>
      </c>
      <c r="H157">
        <f>VLOOKUP(A157,away!$A$2:$E$405,3,FALSE)</f>
        <v>1.12807881773399</v>
      </c>
      <c r="I157">
        <f>VLOOKUP(C157,away!$B$2:$E$405,3,FALSE)</f>
        <v>0.98</v>
      </c>
      <c r="J157">
        <f>VLOOKUP(B157,home!$B$2:$E$405,4,FALSE)</f>
        <v>0.69</v>
      </c>
      <c r="K157" s="3">
        <f t="shared" si="280"/>
        <v>1.3210891625615722</v>
      </c>
      <c r="L157" s="3">
        <f t="shared" si="281"/>
        <v>0.76280689655172396</v>
      </c>
      <c r="M157" s="5">
        <f t="shared" si="282"/>
        <v>0.12444442365176069</v>
      </c>
      <c r="N157" s="5">
        <f t="shared" si="283"/>
        <v>0.16440217942756202</v>
      </c>
      <c r="O157" s="5">
        <f t="shared" si="284"/>
        <v>9.4927064598967534E-2</v>
      </c>
      <c r="P157" s="5">
        <f t="shared" si="285"/>
        <v>0.12540711627547826</v>
      </c>
      <c r="Q157" s="5">
        <f t="shared" si="286"/>
        <v>0.10859496877162762</v>
      </c>
      <c r="R157" s="5">
        <f t="shared" si="287"/>
        <v>3.6205509772751714E-2</v>
      </c>
      <c r="S157" s="5">
        <f t="shared" si="288"/>
        <v>3.1594314054080988E-2</v>
      </c>
      <c r="T157" s="5">
        <f t="shared" si="289"/>
        <v>8.2836991109816654E-2</v>
      </c>
      <c r="U157" s="5">
        <f t="shared" si="290"/>
        <v>4.7830706585799375E-2</v>
      </c>
      <c r="V157" s="5">
        <f t="shared" si="291"/>
        <v>3.5376361412827306E-3</v>
      </c>
      <c r="W157" s="5">
        <f t="shared" si="292"/>
        <v>4.7821212117636534E-2</v>
      </c>
      <c r="X157" s="5">
        <f t="shared" si="293"/>
        <v>3.6478350404796023E-2</v>
      </c>
      <c r="Y157" s="5">
        <f t="shared" si="294"/>
        <v>1.3912968631804384E-2</v>
      </c>
      <c r="Z157" s="5">
        <f t="shared" si="295"/>
        <v>9.2059375159419515E-3</v>
      </c>
      <c r="AA157" s="5">
        <f t="shared" si="296"/>
        <v>1.2161864283529911E-2</v>
      </c>
      <c r="AB157" s="5">
        <f t="shared" si="297"/>
        <v>8.0334535507580133E-3</v>
      </c>
      <c r="AC157" s="5">
        <f t="shared" si="298"/>
        <v>2.2281268913646338E-4</v>
      </c>
      <c r="AD157" s="5">
        <f t="shared" si="299"/>
        <v>1.5794021267291944E-2</v>
      </c>
      <c r="AE157" s="5">
        <f t="shared" si="300"/>
        <v>1.2047788346974897E-2</v>
      </c>
      <c r="AF157" s="5">
        <f t="shared" si="301"/>
        <v>4.5950680196339714E-3</v>
      </c>
      <c r="AG157" s="5">
        <f t="shared" si="302"/>
        <v>1.168383191833689E-3</v>
      </c>
      <c r="AH157" s="5">
        <f t="shared" si="303"/>
        <v>1.7555881565961911E-3</v>
      </c>
      <c r="AI157" s="5">
        <f t="shared" si="304"/>
        <v>2.3192884876006761E-3</v>
      </c>
      <c r="AJ157" s="5">
        <f t="shared" si="305"/>
        <v>1.5319934429115366E-3</v>
      </c>
      <c r="AK157" s="5">
        <f t="shared" si="306"/>
        <v>6.7463331151527365E-4</v>
      </c>
      <c r="AL157" s="5">
        <f t="shared" si="307"/>
        <v>8.9814540480755787E-6</v>
      </c>
      <c r="AM157" s="5">
        <f t="shared" si="308"/>
        <v>4.1730620658972737E-3</v>
      </c>
      <c r="AN157" s="5">
        <f t="shared" si="309"/>
        <v>3.1832405236048257E-3</v>
      </c>
      <c r="AO157" s="5">
        <f t="shared" si="310"/>
        <v>1.2140989123943407E-3</v>
      </c>
      <c r="AP157" s="5">
        <f t="shared" si="311"/>
        <v>3.0870767449011689E-4</v>
      </c>
      <c r="AQ157" s="5">
        <f t="shared" si="312"/>
        <v>5.8871085779876447E-5</v>
      </c>
      <c r="AR157" s="5">
        <f t="shared" si="313"/>
        <v>2.6783495067122062E-4</v>
      </c>
      <c r="AS157" s="5">
        <f t="shared" si="314"/>
        <v>3.5383385068696278E-4</v>
      </c>
      <c r="AT157" s="5">
        <f t="shared" si="315"/>
        <v>2.3372303274498806E-4</v>
      </c>
      <c r="AU157" s="5">
        <f t="shared" si="316"/>
        <v>1.0292298853347571E-4</v>
      </c>
      <c r="AV157" s="5">
        <f t="shared" si="317"/>
        <v>3.3992611182505941E-5</v>
      </c>
      <c r="AW157" s="5">
        <f t="shared" si="318"/>
        <v>2.5141483042925972E-7</v>
      </c>
      <c r="AX157" s="5">
        <f t="shared" si="319"/>
        <v>9.1883117832561464E-4</v>
      </c>
      <c r="AY157" s="5">
        <f t="shared" si="320"/>
        <v>7.0089075959352579E-4</v>
      </c>
      <c r="AZ157" s="5">
        <f t="shared" si="321"/>
        <v>2.6732215257365885E-4</v>
      </c>
      <c r="BA157" s="5">
        <f t="shared" si="322"/>
        <v>6.7971727194746412E-5</v>
      </c>
      <c r="BB157" s="5">
        <f t="shared" si="323"/>
        <v>1.2962325568671227E-5</v>
      </c>
      <c r="BC157" s="5">
        <f t="shared" si="324"/>
        <v>1.9775502678262324E-6</v>
      </c>
      <c r="BD157" s="5">
        <f t="shared" si="325"/>
        <v>3.4051057918266296E-5</v>
      </c>
      <c r="BE157" s="5">
        <f t="shared" si="326"/>
        <v>4.4984483589578004E-5</v>
      </c>
      <c r="BF157" s="5">
        <f t="shared" si="327"/>
        <v>2.9714256876810198E-5</v>
      </c>
      <c r="BG157" s="5">
        <f t="shared" si="328"/>
        <v>1.3085060911174873E-5</v>
      </c>
      <c r="BH157" s="5">
        <f t="shared" si="329"/>
        <v>4.3216330403027955E-6</v>
      </c>
      <c r="BI157" s="5">
        <f t="shared" si="330"/>
        <v>1.1418525148224079E-6</v>
      </c>
      <c r="BJ157" s="8">
        <f t="shared" si="331"/>
        <v>0.49855986724466822</v>
      </c>
      <c r="BK157" s="8">
        <f t="shared" si="332"/>
        <v>0.28591617502538075</v>
      </c>
      <c r="BL157" s="8">
        <f t="shared" si="333"/>
        <v>0.20655970796910036</v>
      </c>
      <c r="BM157" s="8">
        <f t="shared" si="334"/>
        <v>0.34555978591218045</v>
      </c>
      <c r="BN157" s="8">
        <f t="shared" si="335"/>
        <v>0.65398126249814792</v>
      </c>
    </row>
    <row r="158" spans="1:66" x14ac:dyDescent="0.25">
      <c r="A158" t="s">
        <v>122</v>
      </c>
      <c r="B158" t="s">
        <v>126</v>
      </c>
      <c r="C158" t="s">
        <v>132</v>
      </c>
      <c r="D158" s="11">
        <v>44350</v>
      </c>
      <c r="E158">
        <f>VLOOKUP(A158,home!$A$2:$E$405,3,FALSE)</f>
        <v>1.2955665024630501</v>
      </c>
      <c r="F158">
        <f>VLOOKUP(B158,home!$B$2:$E$405,3,FALSE)</f>
        <v>1.1599999999999999</v>
      </c>
      <c r="G158">
        <f>VLOOKUP(C158,away!$B$2:$E$405,4,FALSE)</f>
        <v>1.36</v>
      </c>
      <c r="H158">
        <f>VLOOKUP(A158,away!$A$2:$E$405,3,FALSE)</f>
        <v>1.12807881773399</v>
      </c>
      <c r="I158">
        <f>VLOOKUP(C158,away!$B$2:$E$405,3,FALSE)</f>
        <v>1</v>
      </c>
      <c r="J158">
        <f>VLOOKUP(B158,home!$B$2:$E$405,4,FALSE)</f>
        <v>0.94</v>
      </c>
      <c r="K158" s="3">
        <f t="shared" si="280"/>
        <v>2.0438857142857079</v>
      </c>
      <c r="L158" s="3">
        <f t="shared" si="281"/>
        <v>1.0603940886699506</v>
      </c>
      <c r="M158" s="5">
        <f t="shared" si="282"/>
        <v>4.4856812672713943E-2</v>
      </c>
      <c r="N158" s="5">
        <f t="shared" si="283"/>
        <v>9.1682198610150131E-2</v>
      </c>
      <c r="O158" s="5">
        <f t="shared" si="284"/>
        <v>4.756589899472119E-2</v>
      </c>
      <c r="P158" s="5">
        <f t="shared" si="285"/>
        <v>9.721926144246755E-2</v>
      </c>
      <c r="Q158" s="5">
        <f t="shared" si="286"/>
        <v>9.3693967996795441E-2</v>
      </c>
      <c r="R158" s="5">
        <f t="shared" si="287"/>
        <v>2.5219299058137138E-2</v>
      </c>
      <c r="S158" s="5">
        <f t="shared" si="288"/>
        <v>5.2676417651315789E-2</v>
      </c>
      <c r="T158" s="5">
        <f t="shared" si="289"/>
        <v>9.935252980783342E-2</v>
      </c>
      <c r="U158" s="5">
        <f t="shared" si="290"/>
        <v>5.154536506922551E-2</v>
      </c>
      <c r="V158" s="5">
        <f t="shared" si="291"/>
        <v>1.2685209062051417E-2</v>
      </c>
      <c r="W158" s="5">
        <f t="shared" si="292"/>
        <v>6.3833254234464162E-2</v>
      </c>
      <c r="X158" s="5">
        <f t="shared" si="293"/>
        <v>6.7688405450791883E-2</v>
      </c>
      <c r="Y158" s="5">
        <f t="shared" si="294"/>
        <v>3.5888192505757276E-2</v>
      </c>
      <c r="Z158" s="5">
        <f t="shared" si="295"/>
        <v>8.914131880549429E-3</v>
      </c>
      <c r="AA158" s="5">
        <f t="shared" si="296"/>
        <v>1.821946680591377E-2</v>
      </c>
      <c r="AB158" s="5">
        <f t="shared" si="297"/>
        <v>1.8619253963254909E-2</v>
      </c>
      <c r="AC158" s="5">
        <f t="shared" si="298"/>
        <v>1.7183101389386475E-3</v>
      </c>
      <c r="AD158" s="5">
        <f t="shared" si="299"/>
        <v>3.261696910654726E-2</v>
      </c>
      <c r="AE158" s="5">
        <f t="shared" si="300"/>
        <v>3.4586841230913108E-2</v>
      </c>
      <c r="AF158" s="5">
        <f t="shared" si="301"/>
        <v>1.8337840993513186E-2</v>
      </c>
      <c r="AG158" s="5">
        <f t="shared" si="302"/>
        <v>6.481779396163628E-3</v>
      </c>
      <c r="AH158" s="5">
        <f t="shared" si="303"/>
        <v>2.3631231879397401E-3</v>
      </c>
      <c r="AI158" s="5">
        <f t="shared" si="304"/>
        <v>4.8299537249273349E-3</v>
      </c>
      <c r="AJ158" s="5">
        <f t="shared" si="305"/>
        <v>4.9359367095200123E-3</v>
      </c>
      <c r="AK158" s="5">
        <f t="shared" si="306"/>
        <v>3.3628301757354516E-3</v>
      </c>
      <c r="AL158" s="5">
        <f t="shared" si="307"/>
        <v>1.489654147793126E-4</v>
      </c>
      <c r="AM158" s="5">
        <f t="shared" si="308"/>
        <v>1.3333071440034025E-2</v>
      </c>
      <c r="AN158" s="5">
        <f t="shared" si="309"/>
        <v>1.4138310138826224E-2</v>
      </c>
      <c r="AO158" s="5">
        <f t="shared" si="310"/>
        <v>7.4960902474968767E-3</v>
      </c>
      <c r="AP158" s="5">
        <f t="shared" si="311"/>
        <v>2.6496032621940524E-3</v>
      </c>
      <c r="AQ158" s="5">
        <f t="shared" si="312"/>
        <v>7.0240590913779729E-4</v>
      </c>
      <c r="AR158" s="5">
        <f t="shared" si="313"/>
        <v>5.0116837185803804E-4</v>
      </c>
      <c r="AS158" s="5">
        <f t="shared" si="314"/>
        <v>1.0243308756924712E-3</v>
      </c>
      <c r="AT158" s="5">
        <f t="shared" si="315"/>
        <v>1.046807621764806E-3</v>
      </c>
      <c r="AU158" s="5">
        <f t="shared" si="316"/>
        <v>7.1318504791016105E-4</v>
      </c>
      <c r="AV158" s="5">
        <f t="shared" si="317"/>
        <v>3.6441718276643677E-4</v>
      </c>
      <c r="AW158" s="5">
        <f t="shared" si="318"/>
        <v>8.9682324356181036E-6</v>
      </c>
      <c r="AX158" s="5">
        <f t="shared" si="319"/>
        <v>4.5418790406393907E-3</v>
      </c>
      <c r="AY158" s="5">
        <f t="shared" si="320"/>
        <v>4.8161816861479554E-3</v>
      </c>
      <c r="AZ158" s="5">
        <f t="shared" si="321"/>
        <v>2.5535252949758828E-3</v>
      </c>
      <c r="BA158" s="5">
        <f t="shared" si="322"/>
        <v>9.0258104268720637E-4</v>
      </c>
      <c r="BB158" s="5">
        <f t="shared" si="323"/>
        <v>2.3927290055276841E-4</v>
      </c>
      <c r="BC158" s="5">
        <f t="shared" si="324"/>
        <v>5.0744713865013733E-5</v>
      </c>
      <c r="BD158" s="5">
        <f t="shared" si="325"/>
        <v>8.8572663157767813E-5</v>
      </c>
      <c r="BE158" s="5">
        <f t="shared" si="326"/>
        <v>1.8103240090440169E-4</v>
      </c>
      <c r="BF158" s="5">
        <f t="shared" si="327"/>
        <v>1.8500476901567488E-4</v>
      </c>
      <c r="BG158" s="5">
        <f t="shared" si="328"/>
        <v>1.2604286815528834E-4</v>
      </c>
      <c r="BH158" s="5">
        <f t="shared" si="329"/>
        <v>6.440430440254774E-5</v>
      </c>
      <c r="BI158" s="5">
        <f t="shared" si="330"/>
        <v>2.6327007541375053E-5</v>
      </c>
      <c r="BJ158" s="8">
        <f t="shared" si="331"/>
        <v>0.59558564500948696</v>
      </c>
      <c r="BK158" s="8">
        <f t="shared" si="332"/>
        <v>0.21412115806841461</v>
      </c>
      <c r="BL158" s="8">
        <f t="shared" si="333"/>
        <v>0.18098242080254404</v>
      </c>
      <c r="BM158" s="8">
        <f t="shared" si="334"/>
        <v>0.59455870353229712</v>
      </c>
      <c r="BN158" s="8">
        <f t="shared" si="335"/>
        <v>0.40023743877498541</v>
      </c>
    </row>
    <row r="159" spans="1:66" x14ac:dyDescent="0.25">
      <c r="A159" t="s">
        <v>122</v>
      </c>
      <c r="B159" t="s">
        <v>129</v>
      </c>
      <c r="C159" t="s">
        <v>139</v>
      </c>
      <c r="D159" s="11">
        <v>44350</v>
      </c>
      <c r="E159">
        <f>VLOOKUP(A159,home!$A$2:$E$405,3,FALSE)</f>
        <v>1.2955665024630501</v>
      </c>
      <c r="F159">
        <f>VLOOKUP(B159,home!$B$2:$E$405,3,FALSE)</f>
        <v>1.1100000000000001</v>
      </c>
      <c r="G159">
        <f>VLOOKUP(C159,away!$B$2:$E$405,4,FALSE)</f>
        <v>0.81</v>
      </c>
      <c r="H159">
        <f>VLOOKUP(A159,away!$A$2:$E$405,3,FALSE)</f>
        <v>1.12807881773399</v>
      </c>
      <c r="I159">
        <f>VLOOKUP(C159,away!$B$2:$E$405,3,FALSE)</f>
        <v>1.1100000000000001</v>
      </c>
      <c r="J159">
        <f>VLOOKUP(B159,home!$B$2:$E$405,4,FALSE)</f>
        <v>1.05</v>
      </c>
      <c r="K159" s="3">
        <f t="shared" si="280"/>
        <v>1.1648438423645284</v>
      </c>
      <c r="L159" s="3">
        <f t="shared" si="281"/>
        <v>1.3147758620689656</v>
      </c>
      <c r="M159" s="5">
        <f t="shared" si="282"/>
        <v>8.377507882605148E-2</v>
      </c>
      <c r="N159" s="5">
        <f t="shared" si="283"/>
        <v>9.7584884714129072E-2</v>
      </c>
      <c r="O159" s="5">
        <f t="shared" si="284"/>
        <v>0.11014545148341738</v>
      </c>
      <c r="P159" s="5">
        <f t="shared" si="285"/>
        <v>0.12830225092491968</v>
      </c>
      <c r="Q159" s="5">
        <f t="shared" si="286"/>
        <v>5.6835576033552819E-2</v>
      </c>
      <c r="R159" s="5">
        <f t="shared" si="287"/>
        <v>7.2408290463542774E-2</v>
      </c>
      <c r="S159" s="5">
        <f t="shared" si="288"/>
        <v>4.9123999114883674E-2</v>
      </c>
      <c r="T159" s="5">
        <f t="shared" si="289"/>
        <v>7.4726043475700651E-2</v>
      </c>
      <c r="U159" s="5">
        <f t="shared" si="290"/>
        <v>8.4344351282600025E-2</v>
      </c>
      <c r="V159" s="5">
        <f t="shared" si="291"/>
        <v>8.3593139434171328E-3</v>
      </c>
      <c r="W159" s="5">
        <f t="shared" si="292"/>
        <v>2.2068190256641657E-2</v>
      </c>
      <c r="X159" s="5">
        <f t="shared" si="293"/>
        <v>2.9014723868977983E-2</v>
      </c>
      <c r="Y159" s="5">
        <f t="shared" si="294"/>
        <v>1.9073929293764263E-2</v>
      </c>
      <c r="Z159" s="5">
        <f t="shared" si="295"/>
        <v>3.1733557505048159E-2</v>
      </c>
      <c r="AA159" s="5">
        <f t="shared" si="296"/>
        <v>3.6964639056076026E-2</v>
      </c>
      <c r="AB159" s="5">
        <f t="shared" si="297"/>
        <v>2.1529016094848755E-2</v>
      </c>
      <c r="AC159" s="5">
        <f t="shared" si="298"/>
        <v>8.0014755742235488E-4</v>
      </c>
      <c r="AD159" s="5">
        <f t="shared" si="299"/>
        <v>6.4264988831444821E-3</v>
      </c>
      <c r="AE159" s="5">
        <f t="shared" si="300"/>
        <v>8.449405609171531E-3</v>
      </c>
      <c r="AF159" s="5">
        <f t="shared" si="301"/>
        <v>5.5545372718844273E-3</v>
      </c>
      <c r="AG159" s="5">
        <f t="shared" si="302"/>
        <v>2.4343238433453488E-3</v>
      </c>
      <c r="AH159" s="5">
        <f t="shared" si="303"/>
        <v>1.0430628856303701E-2</v>
      </c>
      <c r="AI159" s="5">
        <f t="shared" si="304"/>
        <v>1.215005379525513E-2</v>
      </c>
      <c r="AJ159" s="5">
        <f t="shared" si="305"/>
        <v>7.0764576739003535E-3</v>
      </c>
      <c r="AK159" s="5">
        <f t="shared" si="306"/>
        <v>2.7476560490653471E-3</v>
      </c>
      <c r="AL159" s="5">
        <f t="shared" si="307"/>
        <v>4.9017313562916045E-5</v>
      </c>
      <c r="AM159" s="5">
        <f t="shared" si="308"/>
        <v>1.4971735303986719E-3</v>
      </c>
      <c r="AN159" s="5">
        <f t="shared" si="309"/>
        <v>1.9684476190967503E-3</v>
      </c>
      <c r="AO159" s="5">
        <f t="shared" si="310"/>
        <v>1.2940337076677666E-3</v>
      </c>
      <c r="AP159" s="5">
        <f t="shared" si="311"/>
        <v>5.6712142784839578E-4</v>
      </c>
      <c r="AQ159" s="5">
        <f t="shared" si="312"/>
        <v>1.8640939104928934E-4</v>
      </c>
      <c r="AR159" s="5">
        <f t="shared" si="313"/>
        <v>2.7427878092936239E-3</v>
      </c>
      <c r="AS159" s="5">
        <f t="shared" si="314"/>
        <v>3.1949194905681729E-3</v>
      </c>
      <c r="AT159" s="5">
        <f t="shared" si="315"/>
        <v>1.8607911477193761E-3</v>
      </c>
      <c r="AU159" s="5">
        <f t="shared" si="316"/>
        <v>7.225103701157796E-4</v>
      </c>
      <c r="AV159" s="5">
        <f t="shared" si="317"/>
        <v>2.1040293891847066E-4</v>
      </c>
      <c r="AW159" s="5">
        <f t="shared" si="318"/>
        <v>2.0852898792760701E-6</v>
      </c>
      <c r="AX159" s="5">
        <f t="shared" si="319"/>
        <v>2.906622279726758E-4</v>
      </c>
      <c r="AY159" s="5">
        <f t="shared" si="320"/>
        <v>3.8215568135366106E-4</v>
      </c>
      <c r="AZ159" s="5">
        <f t="shared" si="321"/>
        <v>2.5122453269815634E-4</v>
      </c>
      <c r="BA159" s="5">
        <f t="shared" si="322"/>
        <v>1.1010131718369715E-4</v>
      </c>
      <c r="BB159" s="5">
        <f t="shared" si="323"/>
        <v>3.6189638553781021E-5</v>
      </c>
      <c r="BC159" s="5">
        <f t="shared" si="324"/>
        <v>9.5162526455023379E-6</v>
      </c>
      <c r="BD159" s="5">
        <f t="shared" si="325"/>
        <v>6.0102520107271277E-4</v>
      </c>
      <c r="BE159" s="5">
        <f t="shared" si="326"/>
        <v>7.0010050457545211E-4</v>
      </c>
      <c r="BF159" s="5">
        <f t="shared" si="327"/>
        <v>4.0775388089550737E-4</v>
      </c>
      <c r="BG159" s="5">
        <f t="shared" si="328"/>
        <v>1.5832319912045703E-4</v>
      </c>
      <c r="BH159" s="5">
        <f t="shared" si="329"/>
        <v>4.6105450899729392E-5</v>
      </c>
      <c r="BI159" s="5">
        <f t="shared" si="330"/>
        <v>1.0741130115997964E-5</v>
      </c>
      <c r="BJ159" s="8">
        <f t="shared" si="331"/>
        <v>0.32876114857678063</v>
      </c>
      <c r="BK159" s="8">
        <f t="shared" si="332"/>
        <v>0.27079196336161093</v>
      </c>
      <c r="BL159" s="8">
        <f t="shared" si="333"/>
        <v>0.36845200587830479</v>
      </c>
      <c r="BM159" s="8">
        <f t="shared" si="334"/>
        <v>0.45030707248465685</v>
      </c>
      <c r="BN159" s="8">
        <f t="shared" si="335"/>
        <v>0.54905153244561322</v>
      </c>
    </row>
    <row r="160" spans="1:66" x14ac:dyDescent="0.25">
      <c r="A160" t="s">
        <v>122</v>
      </c>
      <c r="B160" t="s">
        <v>133</v>
      </c>
      <c r="C160" t="s">
        <v>131</v>
      </c>
      <c r="D160" s="11">
        <v>44350</v>
      </c>
      <c r="E160">
        <f>VLOOKUP(A160,home!$A$2:$E$405,3,FALSE)</f>
        <v>1.2955665024630501</v>
      </c>
      <c r="F160">
        <f>VLOOKUP(B160,home!$B$2:$E$405,3,FALSE)</f>
        <v>0.54</v>
      </c>
      <c r="G160">
        <f>VLOOKUP(C160,away!$B$2:$E$405,4,FALSE)</f>
        <v>0.77</v>
      </c>
      <c r="H160">
        <f>VLOOKUP(A160,away!$A$2:$E$405,3,FALSE)</f>
        <v>1.12807881773399</v>
      </c>
      <c r="I160">
        <f>VLOOKUP(C160,away!$B$2:$E$405,3,FALSE)</f>
        <v>1.04</v>
      </c>
      <c r="J160">
        <f>VLOOKUP(B160,home!$B$2:$E$405,4,FALSE)</f>
        <v>1.25</v>
      </c>
      <c r="K160" s="3">
        <f t="shared" si="280"/>
        <v>0.53869655172413633</v>
      </c>
      <c r="L160" s="3">
        <f t="shared" si="281"/>
        <v>1.466502463054187</v>
      </c>
      <c r="M160" s="5">
        <f t="shared" si="282"/>
        <v>0.1346334989731694</v>
      </c>
      <c r="N160" s="5">
        <f t="shared" si="283"/>
        <v>7.2526601643401384E-2</v>
      </c>
      <c r="O160" s="5">
        <f t="shared" si="284"/>
        <v>0.19744035785375627</v>
      </c>
      <c r="P160" s="5">
        <f t="shared" si="285"/>
        <v>0.10636043994699798</v>
      </c>
      <c r="Q160" s="5">
        <f t="shared" si="286"/>
        <v>1.9534915106785202E-2</v>
      </c>
      <c r="R160" s="5">
        <f t="shared" si="287"/>
        <v>0.14477338554941688</v>
      </c>
      <c r="S160" s="5">
        <f t="shared" si="288"/>
        <v>2.1006182101776547E-2</v>
      </c>
      <c r="T160" s="5">
        <f t="shared" si="289"/>
        <v>2.8648001119654945E-2</v>
      </c>
      <c r="U160" s="5">
        <f t="shared" si="290"/>
        <v>7.7988923576899766E-2</v>
      </c>
      <c r="V160" s="5">
        <f t="shared" si="291"/>
        <v>1.8438755642308272E-3</v>
      </c>
      <c r="W160" s="5">
        <f t="shared" si="292"/>
        <v>3.5077971354163097E-3</v>
      </c>
      <c r="X160" s="5">
        <f t="shared" si="293"/>
        <v>5.1441931389824393E-3</v>
      </c>
      <c r="Y160" s="5">
        <f t="shared" si="294"/>
        <v>3.7719859543720994E-3</v>
      </c>
      <c r="Z160" s="5">
        <f t="shared" si="295"/>
        <v>7.0770175497637755E-2</v>
      </c>
      <c r="AA160" s="5">
        <f t="shared" si="296"/>
        <v>3.812364950548941E-2</v>
      </c>
      <c r="AB160" s="5">
        <f t="shared" si="297"/>
        <v>1.0268539263873361E-2</v>
      </c>
      <c r="AC160" s="5">
        <f t="shared" si="298"/>
        <v>9.1041335233640934E-5</v>
      </c>
      <c r="AD160" s="5">
        <f t="shared" si="299"/>
        <v>4.724095552491421E-4</v>
      </c>
      <c r="AE160" s="5">
        <f t="shared" si="300"/>
        <v>6.9278977634319998E-4</v>
      </c>
      <c r="AF160" s="5">
        <f t="shared" si="301"/>
        <v>5.0798895669303113E-4</v>
      </c>
      <c r="AG160" s="5">
        <f t="shared" si="302"/>
        <v>2.4832235206488558E-4</v>
      </c>
      <c r="AH160" s="5">
        <f t="shared" si="303"/>
        <v>2.594615916951571E-2</v>
      </c>
      <c r="AI160" s="5">
        <f t="shared" si="304"/>
        <v>1.397710647510369E-2</v>
      </c>
      <c r="AJ160" s="5">
        <f t="shared" si="305"/>
        <v>3.7647095306097278E-3</v>
      </c>
      <c r="AK160" s="5">
        <f t="shared" si="306"/>
        <v>6.7601201412748426E-4</v>
      </c>
      <c r="AL160" s="5">
        <f t="shared" si="307"/>
        <v>2.8769055376751103E-6</v>
      </c>
      <c r="AM160" s="5">
        <f t="shared" si="308"/>
        <v>5.0897079682849177E-5</v>
      </c>
      <c r="AN160" s="5">
        <f t="shared" si="309"/>
        <v>7.4640692717163542E-5</v>
      </c>
      <c r="AO160" s="5">
        <f t="shared" si="310"/>
        <v>5.4730379856895538E-5</v>
      </c>
      <c r="AP160" s="5">
        <f t="shared" si="311"/>
        <v>2.6754078954676186E-5</v>
      </c>
      <c r="AQ160" s="5">
        <f t="shared" si="312"/>
        <v>9.8087306709447029E-6</v>
      </c>
      <c r="AR160" s="5">
        <f t="shared" si="313"/>
        <v>7.6100212657781502E-3</v>
      </c>
      <c r="AS160" s="5">
        <f t="shared" si="314"/>
        <v>4.0994922144220363E-3</v>
      </c>
      <c r="AT160" s="5">
        <f t="shared" si="315"/>
        <v>1.1041911598645472E-3</v>
      </c>
      <c r="AU160" s="5">
        <f t="shared" si="316"/>
        <v>1.9827465675443541E-4</v>
      </c>
      <c r="AV160" s="5">
        <f t="shared" si="317"/>
        <v>2.6702468471975262E-5</v>
      </c>
      <c r="AW160" s="5">
        <f t="shared" si="318"/>
        <v>6.3132079354282682E-8</v>
      </c>
      <c r="AX160" s="5">
        <f t="shared" si="319"/>
        <v>4.5696802196632395E-6</v>
      </c>
      <c r="AY160" s="5">
        <f t="shared" si="320"/>
        <v>6.7014472975061393E-6</v>
      </c>
      <c r="AZ160" s="5">
        <f t="shared" si="321"/>
        <v>4.9138444839102902E-6</v>
      </c>
      <c r="BA160" s="5">
        <f t="shared" si="322"/>
        <v>2.4020550129065566E-6</v>
      </c>
      <c r="BB160" s="5">
        <f t="shared" si="323"/>
        <v>8.8065489820478066E-7</v>
      </c>
      <c r="BC160" s="5">
        <f t="shared" si="324"/>
        <v>2.5829651546360891E-7</v>
      </c>
      <c r="BD160" s="5">
        <f t="shared" si="325"/>
        <v>1.8600191550263987E-3</v>
      </c>
      <c r="BE160" s="5">
        <f t="shared" si="326"/>
        <v>1.0019859049535625E-3</v>
      </c>
      <c r="BF160" s="5">
        <f t="shared" si="327"/>
        <v>2.6988317593733616E-4</v>
      </c>
      <c r="BG160" s="5">
        <f t="shared" si="328"/>
        <v>4.8461712081933805E-5</v>
      </c>
      <c r="BH160" s="5">
        <f t="shared" si="329"/>
        <v>6.5265392972964114E-6</v>
      </c>
      <c r="BI160" s="5">
        <f t="shared" si="330"/>
        <v>7.0316484282912936E-7</v>
      </c>
      <c r="BJ160" s="8">
        <f t="shared" si="331"/>
        <v>0.13529156167927275</v>
      </c>
      <c r="BK160" s="8">
        <f t="shared" si="332"/>
        <v>0.26394461627424359</v>
      </c>
      <c r="BL160" s="8">
        <f t="shared" si="333"/>
        <v>0.52918510435622301</v>
      </c>
      <c r="BM160" s="8">
        <f t="shared" si="334"/>
        <v>0.32391562041863159</v>
      </c>
      <c r="BN160" s="8">
        <f t="shared" si="335"/>
        <v>0.67526919907352712</v>
      </c>
    </row>
    <row r="161" spans="1:66" x14ac:dyDescent="0.25">
      <c r="A161" t="s">
        <v>122</v>
      </c>
      <c r="B161" t="s">
        <v>138</v>
      </c>
      <c r="C161" t="s">
        <v>362</v>
      </c>
      <c r="D161" s="11">
        <v>44350</v>
      </c>
      <c r="E161">
        <f>VLOOKUP(A161,home!$A$2:$E$405,3,FALSE)</f>
        <v>1.2955665024630501</v>
      </c>
      <c r="F161">
        <f>VLOOKUP(B161,home!$B$2:$E$405,3,FALSE)</f>
        <v>1.18</v>
      </c>
      <c r="G161">
        <f>VLOOKUP(C161,away!$B$2:$E$405,4,FALSE)</f>
        <v>0.82</v>
      </c>
      <c r="H161">
        <f>VLOOKUP(A161,away!$A$2:$E$405,3,FALSE)</f>
        <v>1.12807881773399</v>
      </c>
      <c r="I161">
        <f>VLOOKUP(C161,away!$B$2:$E$405,3,FALSE)</f>
        <v>0.62</v>
      </c>
      <c r="J161">
        <f>VLOOKUP(B161,home!$B$2:$E$405,4,FALSE)</f>
        <v>1.1000000000000001</v>
      </c>
      <c r="K161" s="3">
        <f t="shared" si="280"/>
        <v>1.2535901477832472</v>
      </c>
      <c r="L161" s="3">
        <f t="shared" si="281"/>
        <v>0.76934975369458125</v>
      </c>
      <c r="M161" s="5">
        <f t="shared" si="282"/>
        <v>0.1322660437928809</v>
      </c>
      <c r="N161" s="5">
        <f t="shared" si="283"/>
        <v>0.165807409385023</v>
      </c>
      <c r="O161" s="5">
        <f t="shared" si="284"/>
        <v>0.10175884821420961</v>
      </c>
      <c r="P161" s="5">
        <f t="shared" si="285"/>
        <v>0.12756388957110404</v>
      </c>
      <c r="Q161" s="5">
        <f t="shared" si="286"/>
        <v>0.1039272674172642</v>
      </c>
      <c r="R161" s="5">
        <f t="shared" si="287"/>
        <v>3.9144072404923222E-2</v>
      </c>
      <c r="S161" s="5">
        <f t="shared" si="288"/>
        <v>3.0757225089438799E-2</v>
      </c>
      <c r="T161" s="5">
        <f t="shared" si="289"/>
        <v>7.9956417589623074E-2</v>
      </c>
      <c r="U161" s="5">
        <f t="shared" si="290"/>
        <v>4.9070623510925823E-2</v>
      </c>
      <c r="V161" s="5">
        <f t="shared" si="291"/>
        <v>3.2959759254164857E-3</v>
      </c>
      <c r="W161" s="5">
        <f t="shared" si="292"/>
        <v>4.3427399506772421E-2</v>
      </c>
      <c r="X161" s="5">
        <f t="shared" si="293"/>
        <v>3.3410859114131539E-2</v>
      </c>
      <c r="Y161" s="5">
        <f t="shared" si="294"/>
        <v>1.2852318115090728E-2</v>
      </c>
      <c r="Z161" s="5">
        <f t="shared" si="295"/>
        <v>1.0038494154443512E-2</v>
      </c>
      <c r="AA161" s="5">
        <f t="shared" si="296"/>
        <v>1.2584157370590106E-2</v>
      </c>
      <c r="AB161" s="5">
        <f t="shared" si="297"/>
        <v>7.8876878489628453E-3</v>
      </c>
      <c r="AC161" s="5">
        <f t="shared" si="298"/>
        <v>1.9867509874512687E-4</v>
      </c>
      <c r="AD161" s="5">
        <f t="shared" si="299"/>
        <v>1.3610040041384244E-2</v>
      </c>
      <c r="AE161" s="5">
        <f t="shared" si="300"/>
        <v>1.0470880953612356E-2</v>
      </c>
      <c r="AF161" s="5">
        <f t="shared" si="301"/>
        <v>4.0278848413134736E-3</v>
      </c>
      <c r="AG161" s="5">
        <f t="shared" si="302"/>
        <v>1.0329507368582196E-3</v>
      </c>
      <c r="AH161" s="5">
        <f t="shared" si="303"/>
        <v>1.9307782512964023E-3</v>
      </c>
      <c r="AI161" s="5">
        <f t="shared" si="304"/>
        <v>2.4204045933793362E-3</v>
      </c>
      <c r="AJ161" s="5">
        <f t="shared" si="305"/>
        <v>1.5170976759548266E-3</v>
      </c>
      <c r="AK161" s="5">
        <f t="shared" si="306"/>
        <v>6.3393956660061064E-4</v>
      </c>
      <c r="AL161" s="5">
        <f t="shared" si="307"/>
        <v>7.664482169448748E-6</v>
      </c>
      <c r="AM161" s="5">
        <f t="shared" si="308"/>
        <v>3.4122824213629584E-3</v>
      </c>
      <c r="AN161" s="5">
        <f t="shared" si="309"/>
        <v>2.6252386404119411E-3</v>
      </c>
      <c r="AO161" s="5">
        <f t="shared" si="310"/>
        <v>1.009863350695212E-3</v>
      </c>
      <c r="AP161" s="5">
        <f t="shared" si="311"/>
        <v>2.58979373374182E-4</v>
      </c>
      <c r="AQ161" s="5">
        <f t="shared" si="312"/>
        <v>4.981142927935098E-5</v>
      </c>
      <c r="AR161" s="5">
        <f t="shared" si="313"/>
        <v>2.9708875441474843E-4</v>
      </c>
      <c r="AS161" s="5">
        <f t="shared" si="314"/>
        <v>3.7242753555152526E-4</v>
      </c>
      <c r="AT161" s="5">
        <f t="shared" si="315"/>
        <v>2.3343574466529361E-4</v>
      </c>
      <c r="AU161" s="5">
        <f t="shared" si="316"/>
        <v>9.7544249884285925E-5</v>
      </c>
      <c r="AV161" s="5">
        <f t="shared" si="317"/>
        <v>3.0570127656962001E-5</v>
      </c>
      <c r="AW161" s="5">
        <f t="shared" si="318"/>
        <v>2.053334512283523E-7</v>
      </c>
      <c r="AX161" s="5">
        <f t="shared" si="319"/>
        <v>7.1293393747909361E-4</v>
      </c>
      <c r="AY161" s="5">
        <f t="shared" si="320"/>
        <v>5.4849554920004858E-4</v>
      </c>
      <c r="AZ161" s="5">
        <f t="shared" si="321"/>
        <v>2.1099245783981574E-4</v>
      </c>
      <c r="BA161" s="5">
        <f t="shared" si="322"/>
        <v>5.4108998490158859E-5</v>
      </c>
      <c r="BB161" s="5">
        <f t="shared" si="323"/>
        <v>1.0407186165266046E-5</v>
      </c>
      <c r="BC161" s="5">
        <f t="shared" si="324"/>
        <v>1.601353222580218E-6</v>
      </c>
      <c r="BD161" s="5">
        <f t="shared" si="325"/>
        <v>3.8094193339069416E-5</v>
      </c>
      <c r="BE161" s="5">
        <f t="shared" si="326"/>
        <v>4.7754505457607617E-5</v>
      </c>
      <c r="BF161" s="5">
        <f t="shared" si="327"/>
        <v>2.9932288776959113E-5</v>
      </c>
      <c r="BG161" s="5">
        <f t="shared" si="328"/>
        <v>1.2507607437133002E-5</v>
      </c>
      <c r="BH161" s="5">
        <f t="shared" si="329"/>
        <v>3.9198533638826014E-6</v>
      </c>
      <c r="BI161" s="5">
        <f t="shared" si="330"/>
        <v>9.8277791154365027E-7</v>
      </c>
      <c r="BJ161" s="8">
        <f t="shared" si="331"/>
        <v>0.47741814239859387</v>
      </c>
      <c r="BK161" s="8">
        <f t="shared" si="332"/>
        <v>0.29463796950895482</v>
      </c>
      <c r="BL161" s="8">
        <f t="shared" si="333"/>
        <v>0.21811186707530181</v>
      </c>
      <c r="BM161" s="8">
        <f t="shared" si="334"/>
        <v>0.32919065213614018</v>
      </c>
      <c r="BN161" s="8">
        <f t="shared" si="335"/>
        <v>0.670467530785405</v>
      </c>
    </row>
    <row r="162" spans="1:66" x14ac:dyDescent="0.25">
      <c r="A162" t="s">
        <v>122</v>
      </c>
      <c r="B162" t="s">
        <v>144</v>
      </c>
      <c r="C162" t="s">
        <v>134</v>
      </c>
      <c r="D162" s="11">
        <v>44350</v>
      </c>
      <c r="E162">
        <f>VLOOKUP(A162,home!$A$2:$E$405,3,FALSE)</f>
        <v>1.2955665024630501</v>
      </c>
      <c r="F162">
        <f>VLOOKUP(B162,home!$B$2:$E$405,3,FALSE)</f>
        <v>0.99</v>
      </c>
      <c r="G162">
        <f>VLOOKUP(C162,away!$B$2:$E$405,4,FALSE)</f>
        <v>1.0900000000000001</v>
      </c>
      <c r="H162">
        <f>VLOOKUP(A162,away!$A$2:$E$405,3,FALSE)</f>
        <v>1.12807881773399</v>
      </c>
      <c r="I162">
        <f>VLOOKUP(C162,away!$B$2:$E$405,3,FALSE)</f>
        <v>0.36</v>
      </c>
      <c r="J162">
        <f>VLOOKUP(B162,home!$B$2:$E$405,4,FALSE)</f>
        <v>1.63</v>
      </c>
      <c r="K162" s="3">
        <f t="shared" si="280"/>
        <v>1.3980458128078774</v>
      </c>
      <c r="L162" s="3">
        <f t="shared" si="281"/>
        <v>0.66195665024630523</v>
      </c>
      <c r="M162" s="5">
        <f t="shared" si="282"/>
        <v>0.12745365596917368</v>
      </c>
      <c r="N162" s="5">
        <f t="shared" si="283"/>
        <v>0.17818605005475902</v>
      </c>
      <c r="O162" s="5">
        <f t="shared" si="284"/>
        <v>8.436879516699923E-2</v>
      </c>
      <c r="P162" s="5">
        <f t="shared" si="285"/>
        <v>0.11795144081486877</v>
      </c>
      <c r="Q162" s="5">
        <f t="shared" si="286"/>
        <v>0.12455613058991538</v>
      </c>
      <c r="R162" s="5">
        <f t="shared" si="287"/>
        <v>2.7924242517031735E-2</v>
      </c>
      <c r="S162" s="5">
        <f t="shared" si="288"/>
        <v>2.7289414109997003E-2</v>
      </c>
      <c r="T162" s="5">
        <f t="shared" si="289"/>
        <v>8.245075897294174E-2</v>
      </c>
      <c r="U162" s="5">
        <f t="shared" si="290"/>
        <v>3.9039370326767922E-2</v>
      </c>
      <c r="V162" s="5">
        <f t="shared" si="291"/>
        <v>2.8060968416684482E-3</v>
      </c>
      <c r="W162" s="5">
        <f t="shared" si="292"/>
        <v>5.8045058943594151E-2</v>
      </c>
      <c r="X162" s="5">
        <f t="shared" si="293"/>
        <v>3.8423312781650926E-2</v>
      </c>
      <c r="Y162" s="5">
        <f t="shared" si="294"/>
        <v>1.2717283710153843E-2</v>
      </c>
      <c r="Z162" s="5">
        <f t="shared" si="295"/>
        <v>6.1615460124132618E-3</v>
      </c>
      <c r="AA162" s="5">
        <f t="shared" si="296"/>
        <v>8.6141236030774348E-3</v>
      </c>
      <c r="AB162" s="5">
        <f t="shared" si="297"/>
        <v>6.0214697171459587E-3</v>
      </c>
      <c r="AC162" s="5">
        <f t="shared" si="298"/>
        <v>1.6230564505192503E-4</v>
      </c>
      <c r="AD162" s="5">
        <f t="shared" si="299"/>
        <v>2.0287412902569552E-2</v>
      </c>
      <c r="AE162" s="5">
        <f t="shared" si="300"/>
        <v>1.3429387887148614E-2</v>
      </c>
      <c r="AF162" s="5">
        <f t="shared" si="301"/>
        <v>4.4448363103176012E-3</v>
      </c>
      <c r="AG162" s="5">
        <f t="shared" si="302"/>
        <v>9.8076298495699556E-4</v>
      </c>
      <c r="AH162" s="5">
        <f t="shared" si="303"/>
        <v>1.0196690896788906E-3</v>
      </c>
      <c r="AI162" s="5">
        <f t="shared" si="304"/>
        <v>1.425544101275193E-3</v>
      </c>
      <c r="AJ162" s="5">
        <f t="shared" si="305"/>
        <v>9.9648798088037638E-4</v>
      </c>
      <c r="AK162" s="5">
        <f t="shared" si="306"/>
        <v>4.6437861639439564E-4</v>
      </c>
      <c r="AL162" s="5">
        <f t="shared" si="307"/>
        <v>6.0082026021729813E-6</v>
      </c>
      <c r="AM162" s="5">
        <f t="shared" si="308"/>
        <v>5.6725465322283739E-3</v>
      </c>
      <c r="AN162" s="5">
        <f t="shared" si="309"/>
        <v>3.7549799008401901E-3</v>
      </c>
      <c r="AO162" s="5">
        <f t="shared" si="310"/>
        <v>1.2428169584511874E-3</v>
      </c>
      <c r="AP162" s="5">
        <f t="shared" si="311"/>
        <v>2.7423031689521659E-4</v>
      </c>
      <c r="AQ162" s="5">
        <f t="shared" si="312"/>
        <v>4.5382145491985078E-5</v>
      </c>
      <c r="AR162" s="5">
        <f t="shared" si="313"/>
        <v>1.3499534699270755E-4</v>
      </c>
      <c r="AS162" s="5">
        <f t="shared" si="314"/>
        <v>1.8872967961170131E-4</v>
      </c>
      <c r="AT162" s="5">
        <f t="shared" si="315"/>
        <v>1.3192636916685565E-4</v>
      </c>
      <c r="AU162" s="5">
        <f t="shared" si="316"/>
        <v>6.1479702670889626E-5</v>
      </c>
      <c r="AV162" s="5">
        <f t="shared" si="317"/>
        <v>2.1487860222927622E-5</v>
      </c>
      <c r="AW162" s="5">
        <f t="shared" si="318"/>
        <v>1.5445181672007309E-7</v>
      </c>
      <c r="AX162" s="5">
        <f t="shared" si="319"/>
        <v>1.3217466545566198E-3</v>
      </c>
      <c r="AY162" s="5">
        <f t="shared" si="320"/>
        <v>8.7493898792456054E-4</v>
      </c>
      <c r="AZ162" s="5">
        <f t="shared" si="321"/>
        <v>2.8958584080821724E-4</v>
      </c>
      <c r="BA162" s="5">
        <f t="shared" si="322"/>
        <v>6.3897757713389104E-5</v>
      </c>
      <c r="BB162" s="5">
        <f t="shared" si="323"/>
        <v>1.0574386413551265E-5</v>
      </c>
      <c r="BC162" s="5">
        <f t="shared" si="324"/>
        <v>1.3999570817448873E-6</v>
      </c>
      <c r="BD162" s="5">
        <f t="shared" si="325"/>
        <v>1.4893511282355054E-5</v>
      </c>
      <c r="BE162" s="5">
        <f t="shared" si="326"/>
        <v>2.0821811086303365E-5</v>
      </c>
      <c r="BF162" s="5">
        <f t="shared" si="327"/>
        <v>1.4554922902141533E-5</v>
      </c>
      <c r="BG162" s="5">
        <f t="shared" si="328"/>
        <v>6.782816339693486E-6</v>
      </c>
      <c r="BH162" s="5">
        <f t="shared" si="329"/>
        <v>2.3706719956883322E-6</v>
      </c>
      <c r="BI162" s="5">
        <f t="shared" si="330"/>
        <v>6.6286161142259343E-7</v>
      </c>
      <c r="BJ162" s="8">
        <f t="shared" si="331"/>
        <v>0.54707309457641273</v>
      </c>
      <c r="BK162" s="8">
        <f t="shared" si="332"/>
        <v>0.27654386057128655</v>
      </c>
      <c r="BL162" s="8">
        <f t="shared" si="333"/>
        <v>0.17047278667313387</v>
      </c>
      <c r="BM162" s="8">
        <f t="shared" si="334"/>
        <v>0.33893618818439097</v>
      </c>
      <c r="BN162" s="8">
        <f t="shared" si="335"/>
        <v>0.66044031511274792</v>
      </c>
    </row>
    <row r="163" spans="1:66" x14ac:dyDescent="0.25">
      <c r="A163" t="s">
        <v>122</v>
      </c>
      <c r="B163" t="s">
        <v>140</v>
      </c>
      <c r="C163" t="s">
        <v>124</v>
      </c>
      <c r="D163" s="11">
        <v>44350</v>
      </c>
      <c r="E163">
        <f>VLOOKUP(A163,home!$A$2:$E$405,3,FALSE)</f>
        <v>1.2955665024630501</v>
      </c>
      <c r="F163">
        <f>VLOOKUP(B163,home!$B$2:$E$405,3,FALSE)</f>
        <v>1.27</v>
      </c>
      <c r="G163">
        <f>VLOOKUP(C163,away!$B$2:$E$405,4,FALSE)</f>
        <v>0.91</v>
      </c>
      <c r="H163">
        <f>VLOOKUP(A163,away!$A$2:$E$405,3,FALSE)</f>
        <v>1.12807881773399</v>
      </c>
      <c r="I163">
        <f>VLOOKUP(C163,away!$B$2:$E$405,3,FALSE)</f>
        <v>0.73</v>
      </c>
      <c r="J163">
        <f>VLOOKUP(B163,home!$B$2:$E$405,4,FALSE)</f>
        <v>0.63</v>
      </c>
      <c r="K163" s="3">
        <f t="shared" si="280"/>
        <v>1.4972862068965469</v>
      </c>
      <c r="L163" s="3">
        <f t="shared" si="281"/>
        <v>0.518803448275862</v>
      </c>
      <c r="M163" s="5">
        <f t="shared" si="282"/>
        <v>0.13317520921897699</v>
      </c>
      <c r="N163" s="5">
        <f t="shared" si="283"/>
        <v>0.19940140386413607</v>
      </c>
      <c r="O163" s="5">
        <f t="shared" si="284"/>
        <v>6.909175776766463E-2</v>
      </c>
      <c r="P163" s="5">
        <f t="shared" si="285"/>
        <v>0.1034501359157616</v>
      </c>
      <c r="Q163" s="5">
        <f t="shared" si="286"/>
        <v>0.1492804858207894</v>
      </c>
      <c r="R163" s="5">
        <f t="shared" si="287"/>
        <v>1.7922521088652488E-2</v>
      </c>
      <c r="S163" s="5">
        <f t="shared" si="288"/>
        <v>2.0089945200297388E-2</v>
      </c>
      <c r="T163" s="5">
        <f t="shared" si="289"/>
        <v>7.744723080412147E-2</v>
      </c>
      <c r="U163" s="5">
        <f t="shared" si="290"/>
        <v>2.6835143618851854E-2</v>
      </c>
      <c r="V163" s="5">
        <f t="shared" si="291"/>
        <v>1.7339793475406218E-3</v>
      </c>
      <c r="W163" s="5">
        <f t="shared" si="292"/>
        <v>7.4505204126094501E-2</v>
      </c>
      <c r="X163" s="5">
        <f t="shared" si="293"/>
        <v>3.8653556815114815E-2</v>
      </c>
      <c r="Y163" s="5">
        <f t="shared" si="294"/>
        <v>1.0026799281904253E-2</v>
      </c>
      <c r="Z163" s="5">
        <f t="shared" si="295"/>
        <v>3.0994219141965902E-3</v>
      </c>
      <c r="AA163" s="5">
        <f t="shared" si="296"/>
        <v>4.6407216814794471E-3</v>
      </c>
      <c r="AB163" s="5">
        <f t="shared" si="297"/>
        <v>3.4742442818624635E-3</v>
      </c>
      <c r="AC163" s="5">
        <f t="shared" si="298"/>
        <v>8.4184398991280084E-5</v>
      </c>
      <c r="AD163" s="5">
        <f t="shared" si="299"/>
        <v>2.788890362000326E-2</v>
      </c>
      <c r="AE163" s="5">
        <f t="shared" si="300"/>
        <v>1.4468859366690862E-2</v>
      </c>
      <c r="AF163" s="5">
        <f t="shared" si="301"/>
        <v>3.7532470660288616E-3</v>
      </c>
      <c r="AG163" s="5">
        <f t="shared" si="302"/>
        <v>6.4906584002901195E-4</v>
      </c>
      <c r="AH163" s="5">
        <f t="shared" si="303"/>
        <v>4.0199769418674083E-4</v>
      </c>
      <c r="AI163" s="5">
        <f t="shared" si="304"/>
        <v>6.0190560271002318E-4</v>
      </c>
      <c r="AJ163" s="5">
        <f t="shared" si="305"/>
        <v>4.5061247839573538E-4</v>
      </c>
      <c r="AK163" s="5">
        <f t="shared" si="306"/>
        <v>2.2489861618580091E-4</v>
      </c>
      <c r="AL163" s="5">
        <f t="shared" si="307"/>
        <v>2.6157683757236814E-6</v>
      </c>
      <c r="AM163" s="5">
        <f t="shared" si="308"/>
        <v>8.3515341431396033E-3</v>
      </c>
      <c r="AN163" s="5">
        <f t="shared" si="309"/>
        <v>4.3328047118544226E-3</v>
      </c>
      <c r="AO163" s="5">
        <f t="shared" si="310"/>
        <v>1.1239370126079884E-3</v>
      </c>
      <c r="AP163" s="5">
        <f t="shared" si="311"/>
        <v>1.9436746592863184E-4</v>
      </c>
      <c r="AQ163" s="5">
        <f t="shared" si="312"/>
        <v>2.5209627889103824E-5</v>
      </c>
      <c r="AR163" s="5">
        <f t="shared" si="313"/>
        <v>4.1711557988605327E-5</v>
      </c>
      <c r="AS163" s="5">
        <f t="shared" si="314"/>
        <v>6.2454140444504234E-5</v>
      </c>
      <c r="AT163" s="5">
        <f t="shared" si="315"/>
        <v>4.675586152556799E-5</v>
      </c>
      <c r="AU163" s="5">
        <f t="shared" si="316"/>
        <v>2.3335635517932627E-5</v>
      </c>
      <c r="AV163" s="5">
        <f t="shared" si="317"/>
        <v>8.735031297541424E-6</v>
      </c>
      <c r="AW163" s="5">
        <f t="shared" si="318"/>
        <v>5.6442268709966495E-8</v>
      </c>
      <c r="AX163" s="5">
        <f t="shared" si="319"/>
        <v>2.0841061464914202E-3</v>
      </c>
      <c r="AY163" s="5">
        <f t="shared" si="320"/>
        <v>1.0812414553726677E-3</v>
      </c>
      <c r="AZ163" s="5">
        <f t="shared" si="321"/>
        <v>2.8047589773307568E-4</v>
      </c>
      <c r="BA163" s="5">
        <f t="shared" si="322"/>
        <v>4.8503954300729245E-5</v>
      </c>
      <c r="BB163" s="5">
        <f t="shared" si="323"/>
        <v>6.2910046865582886E-6</v>
      </c>
      <c r="BC163" s="5">
        <f t="shared" si="324"/>
        <v>6.5275898490120981E-7</v>
      </c>
      <c r="BD163" s="5">
        <f t="shared" si="325"/>
        <v>3.6066833529078367E-6</v>
      </c>
      <c r="BE163" s="5">
        <f t="shared" si="326"/>
        <v>5.400237236952295E-6</v>
      </c>
      <c r="BF163" s="5">
        <f t="shared" si="327"/>
        <v>4.0428503644288958E-6</v>
      </c>
      <c r="BG163" s="5">
        <f t="shared" si="328"/>
        <v>2.0177680290686875E-6</v>
      </c>
      <c r="BH163" s="5">
        <f t="shared" si="329"/>
        <v>7.5529405966034449E-7</v>
      </c>
      <c r="BI163" s="5">
        <f t="shared" si="330"/>
        <v>2.2617827553606605E-7</v>
      </c>
      <c r="BJ163" s="8">
        <f t="shared" si="331"/>
        <v>0.61360388078390149</v>
      </c>
      <c r="BK163" s="8">
        <f t="shared" si="332"/>
        <v>0.25961731130531629</v>
      </c>
      <c r="BL163" s="8">
        <f t="shared" si="333"/>
        <v>0.12384284406808185</v>
      </c>
      <c r="BM163" s="8">
        <f t="shared" si="334"/>
        <v>0.32676075938241117</v>
      </c>
      <c r="BN163" s="8">
        <f t="shared" si="335"/>
        <v>0.67232151367598103</v>
      </c>
    </row>
    <row r="164" spans="1:66" x14ac:dyDescent="0.25">
      <c r="A164" t="s">
        <v>122</v>
      </c>
      <c r="B164" t="s">
        <v>141</v>
      </c>
      <c r="C164" t="s">
        <v>135</v>
      </c>
      <c r="D164" s="11">
        <v>44350</v>
      </c>
      <c r="E164">
        <f>VLOOKUP(A164,home!$A$2:$E$405,3,FALSE)</f>
        <v>1.2955665024630501</v>
      </c>
      <c r="F164">
        <f>VLOOKUP(B164,home!$B$2:$E$405,3,FALSE)</f>
        <v>0.77</v>
      </c>
      <c r="G164">
        <f>VLOOKUP(C164,away!$B$2:$E$405,4,FALSE)</f>
        <v>1.02</v>
      </c>
      <c r="H164">
        <f>VLOOKUP(A164,away!$A$2:$E$405,3,FALSE)</f>
        <v>1.12807881773399</v>
      </c>
      <c r="I164">
        <f>VLOOKUP(C164,away!$B$2:$E$405,3,FALSE)</f>
        <v>1.02</v>
      </c>
      <c r="J164">
        <f>VLOOKUP(B164,home!$B$2:$E$405,4,FALSE)</f>
        <v>0.63</v>
      </c>
      <c r="K164" s="3">
        <f t="shared" si="280"/>
        <v>1.0175379310344794</v>
      </c>
      <c r="L164" s="3">
        <f t="shared" si="281"/>
        <v>0.72490344827586195</v>
      </c>
      <c r="M164" s="5">
        <f t="shared" si="282"/>
        <v>0.17509241139698095</v>
      </c>
      <c r="N164" s="5">
        <f t="shared" si="283"/>
        <v>0.17816317003272189</v>
      </c>
      <c r="O164" s="5">
        <f t="shared" si="284"/>
        <v>0.12692509278860731</v>
      </c>
      <c r="P164" s="5">
        <f t="shared" si="285"/>
        <v>0.12915109631247881</v>
      </c>
      <c r="Q164" s="5">
        <f t="shared" si="286"/>
        <v>9.064389171081999E-2</v>
      </c>
      <c r="R164" s="5">
        <f t="shared" si="287"/>
        <v>4.6004218717597585E-2</v>
      </c>
      <c r="S164" s="5">
        <f t="shared" si="288"/>
        <v>2.381600314033196E-2</v>
      </c>
      <c r="T164" s="5">
        <f t="shared" si="289"/>
        <v>6.5708069666317231E-2</v>
      </c>
      <c r="U164" s="5">
        <f t="shared" si="290"/>
        <v>4.6811037532761918E-2</v>
      </c>
      <c r="V164" s="5">
        <f t="shared" si="291"/>
        <v>1.9518981058278065E-3</v>
      </c>
      <c r="W164" s="5">
        <f t="shared" si="292"/>
        <v>3.0744532677447058E-2</v>
      </c>
      <c r="X164" s="5">
        <f t="shared" si="293"/>
        <v>2.2286817753511292E-2</v>
      </c>
      <c r="Y164" s="5">
        <f t="shared" si="294"/>
        <v>8.0778955203080153E-3</v>
      </c>
      <c r="Z164" s="5">
        <f t="shared" si="295"/>
        <v>1.1116205594541148E-2</v>
      </c>
      <c r="AA164" s="5">
        <f t="shared" si="296"/>
        <v>1.1311160841623305E-2</v>
      </c>
      <c r="AB164" s="5">
        <f t="shared" si="297"/>
        <v>5.7547676001917991E-3</v>
      </c>
      <c r="AC164" s="5">
        <f t="shared" si="298"/>
        <v>8.9984546676882214E-5</v>
      </c>
      <c r="AD164" s="5">
        <f t="shared" si="299"/>
        <v>7.8209320428078554E-3</v>
      </c>
      <c r="AE164" s="5">
        <f t="shared" si="300"/>
        <v>5.6694206065625958E-3</v>
      </c>
      <c r="AF164" s="5">
        <f t="shared" si="301"/>
        <v>2.054891273711727E-3</v>
      </c>
      <c r="AG164" s="5">
        <f t="shared" si="302"/>
        <v>4.9653259004853634E-4</v>
      </c>
      <c r="AH164" s="5">
        <f t="shared" si="303"/>
        <v>2.014543941806576E-3</v>
      </c>
      <c r="AI164" s="5">
        <f t="shared" si="304"/>
        <v>2.0498748745239083E-3</v>
      </c>
      <c r="AJ164" s="5">
        <f t="shared" si="305"/>
        <v>1.0429127193513103E-3</v>
      </c>
      <c r="AK164" s="5">
        <f t="shared" si="306"/>
        <v>3.53734416899425E-4</v>
      </c>
      <c r="AL164" s="5">
        <f t="shared" si="307"/>
        <v>2.6549643726481118E-6</v>
      </c>
      <c r="AM164" s="5">
        <f t="shared" si="308"/>
        <v>1.5916190019199944E-3</v>
      </c>
      <c r="AN164" s="5">
        <f t="shared" si="309"/>
        <v>1.1537701028331898E-3</v>
      </c>
      <c r="AO164" s="5">
        <f t="shared" si="310"/>
        <v>4.1818596303068748E-4</v>
      </c>
      <c r="AP164" s="5">
        <f t="shared" si="311"/>
        <v>1.0104814887383584E-4</v>
      </c>
      <c r="AQ164" s="5">
        <f t="shared" si="312"/>
        <v>1.8312537890134059E-5</v>
      </c>
      <c r="AR164" s="5">
        <f t="shared" si="313"/>
        <v>2.9206997002376693E-4</v>
      </c>
      <c r="AS164" s="5">
        <f t="shared" si="314"/>
        <v>2.9719227301528621E-4</v>
      </c>
      <c r="AT164" s="5">
        <f t="shared" si="315"/>
        <v>1.5120220530170423E-4</v>
      </c>
      <c r="AU164" s="5">
        <f t="shared" si="316"/>
        <v>5.1284659716848911E-5</v>
      </c>
      <c r="AV164" s="5">
        <f t="shared" si="317"/>
        <v>1.3046021635522436E-5</v>
      </c>
      <c r="AW164" s="5">
        <f t="shared" si="318"/>
        <v>5.4398505696744759E-8</v>
      </c>
      <c r="AX164" s="5">
        <f t="shared" si="319"/>
        <v>2.6992211770147234E-4</v>
      </c>
      <c r="AY164" s="5">
        <f t="shared" si="320"/>
        <v>1.9566747388772036E-4</v>
      </c>
      <c r="AZ164" s="5">
        <f t="shared" si="321"/>
        <v>7.0920013268317819E-5</v>
      </c>
      <c r="BA164" s="5">
        <f t="shared" si="322"/>
        <v>1.7136720723324493E-5</v>
      </c>
      <c r="BB164" s="5">
        <f t="shared" si="323"/>
        <v>3.1056169861195862E-6</v>
      </c>
      <c r="BC164" s="5">
        <f t="shared" si="324"/>
        <v>4.502544924524356E-7</v>
      </c>
      <c r="BD164" s="5">
        <f t="shared" si="325"/>
        <v>3.528708806800937E-5</v>
      </c>
      <c r="BE164" s="5">
        <f t="shared" si="326"/>
        <v>3.5905950584953718E-5</v>
      </c>
      <c r="BF164" s="5">
        <f t="shared" si="327"/>
        <v>1.8267833335020028E-5</v>
      </c>
      <c r="BG164" s="5">
        <f t="shared" si="328"/>
        <v>6.1960711120663253E-6</v>
      </c>
      <c r="BH164" s="5">
        <f t="shared" si="329"/>
        <v>1.5761843449786187E-6</v>
      </c>
      <c r="BI164" s="5">
        <f t="shared" si="330"/>
        <v>3.2076547146369603E-7</v>
      </c>
      <c r="BJ164" s="8">
        <f t="shared" si="331"/>
        <v>0.41550629182586352</v>
      </c>
      <c r="BK164" s="8">
        <f t="shared" si="332"/>
        <v>0.33029971594055668</v>
      </c>
      <c r="BL164" s="8">
        <f t="shared" si="333"/>
        <v>0.24316969245597278</v>
      </c>
      <c r="BM164" s="8">
        <f t="shared" si="334"/>
        <v>0.25391641178234559</v>
      </c>
      <c r="BN164" s="8">
        <f t="shared" si="335"/>
        <v>0.74597988095920653</v>
      </c>
    </row>
    <row r="165" spans="1:66" x14ac:dyDescent="0.25">
      <c r="A165" t="s">
        <v>122</v>
      </c>
      <c r="B165" t="s">
        <v>142</v>
      </c>
      <c r="C165" t="s">
        <v>128</v>
      </c>
      <c r="D165" s="11">
        <v>44350</v>
      </c>
      <c r="E165">
        <f>VLOOKUP(A165,home!$A$2:$E$405,3,FALSE)</f>
        <v>1.2955665024630501</v>
      </c>
      <c r="F165">
        <f>VLOOKUP(B165,home!$B$2:$E$405,3,FALSE)</f>
        <v>1.1399999999999999</v>
      </c>
      <c r="G165">
        <f>VLOOKUP(C165,away!$B$2:$E$405,4,FALSE)</f>
        <v>1.21</v>
      </c>
      <c r="H165">
        <f>VLOOKUP(A165,away!$A$2:$E$405,3,FALSE)</f>
        <v>1.12807881773399</v>
      </c>
      <c r="I165">
        <f>VLOOKUP(C165,away!$B$2:$E$405,3,FALSE)</f>
        <v>0.92</v>
      </c>
      <c r="J165">
        <f>VLOOKUP(B165,home!$B$2:$E$405,4,FALSE)</f>
        <v>0.99</v>
      </c>
      <c r="K165" s="3">
        <f t="shared" si="280"/>
        <v>1.787104433497531</v>
      </c>
      <c r="L165" s="3">
        <f t="shared" si="281"/>
        <v>1.0274541871921181</v>
      </c>
      <c r="M165" s="5">
        <f t="shared" si="282"/>
        <v>5.9931165279604778E-2</v>
      </c>
      <c r="N165" s="5">
        <f t="shared" si="283"/>
        <v>0.10710325117585499</v>
      </c>
      <c r="O165" s="5">
        <f t="shared" si="284"/>
        <v>6.1576526709832817E-2</v>
      </c>
      <c r="P165" s="5">
        <f t="shared" si="285"/>
        <v>0.11004368388252136</v>
      </c>
      <c r="Q165" s="5">
        <f t="shared" si="286"/>
        <v>9.5702347509185076E-2</v>
      </c>
      <c r="R165" s="5">
        <f t="shared" si="287"/>
        <v>3.1633530100382515E-2</v>
      </c>
      <c r="S165" s="5">
        <f t="shared" si="288"/>
        <v>5.0514670897602774E-2</v>
      </c>
      <c r="T165" s="5">
        <f t="shared" si="289"/>
        <v>9.8329777672427371E-2</v>
      </c>
      <c r="U165" s="5">
        <f t="shared" si="290"/>
        <v>5.6532421889571187E-2</v>
      </c>
      <c r="V165" s="5">
        <f t="shared" si="291"/>
        <v>1.0305935428403763E-2</v>
      </c>
      <c r="W165" s="5">
        <f t="shared" si="292"/>
        <v>5.7010029843262026E-2</v>
      </c>
      <c r="X165" s="5">
        <f t="shared" si="293"/>
        <v>5.8575193874407176E-2</v>
      </c>
      <c r="Y165" s="5">
        <f t="shared" si="294"/>
        <v>3.0091664105924881E-2</v>
      </c>
      <c r="Z165" s="5">
        <f t="shared" si="295"/>
        <v>1.083400098576864E-2</v>
      </c>
      <c r="AA165" s="5">
        <f t="shared" si="296"/>
        <v>1.9361491194183757E-2</v>
      </c>
      <c r="AB165" s="5">
        <f t="shared" si="297"/>
        <v>1.7300503376124602E-2</v>
      </c>
      <c r="AC165" s="5">
        <f t="shared" si="298"/>
        <v>1.1827142596696758E-3</v>
      </c>
      <c r="AD165" s="5">
        <f t="shared" si="299"/>
        <v>2.5470719271680011E-2</v>
      </c>
      <c r="AE165" s="5">
        <f t="shared" si="300"/>
        <v>2.6169997166482602E-2</v>
      </c>
      <c r="AF165" s="5">
        <f t="shared" si="301"/>
        <v>1.3444236583754208E-2</v>
      </c>
      <c r="AG165" s="5">
        <f t="shared" si="302"/>
        <v>4.6044457238599065E-3</v>
      </c>
      <c r="AH165" s="5">
        <f t="shared" si="303"/>
        <v>2.7828599192178801E-3</v>
      </c>
      <c r="AI165" s="5">
        <f t="shared" si="304"/>
        <v>4.9732612994368552E-3</v>
      </c>
      <c r="AJ165" s="5">
        <f t="shared" si="305"/>
        <v>4.4438686585826486E-3</v>
      </c>
      <c r="AK165" s="5">
        <f t="shared" si="306"/>
        <v>2.6472191272112595E-3</v>
      </c>
      <c r="AL165" s="5">
        <f t="shared" si="307"/>
        <v>8.6866479907228965E-5</v>
      </c>
      <c r="AM165" s="5">
        <f t="shared" si="308"/>
        <v>9.1037670669580715E-3</v>
      </c>
      <c r="AN165" s="5">
        <f t="shared" si="309"/>
        <v>9.353703592167778E-3</v>
      </c>
      <c r="AO165" s="5">
        <f t="shared" si="310"/>
        <v>4.8052509607633695E-3</v>
      </c>
      <c r="AP165" s="5">
        <f t="shared" si="311"/>
        <v>1.6457250733817577E-3</v>
      </c>
      <c r="AQ165" s="5">
        <f t="shared" si="312"/>
        <v>4.2272677940328557E-4</v>
      </c>
      <c r="AR165" s="5">
        <f t="shared" si="313"/>
        <v>5.7185221527390642E-4</v>
      </c>
      <c r="AS165" s="5">
        <f t="shared" si="314"/>
        <v>1.0219596292213827E-3</v>
      </c>
      <c r="AT165" s="5">
        <f t="shared" si="315"/>
        <v>9.1317429211851308E-4</v>
      </c>
      <c r="AU165" s="5">
        <f t="shared" si="316"/>
        <v>5.4397927533365485E-4</v>
      </c>
      <c r="AV165" s="5">
        <f t="shared" si="317"/>
        <v>2.4303694366988699E-4</v>
      </c>
      <c r="AW165" s="5">
        <f t="shared" si="318"/>
        <v>4.4305956908605666E-6</v>
      </c>
      <c r="AX165" s="5">
        <f t="shared" si="319"/>
        <v>2.7115637478149312E-3</v>
      </c>
      <c r="AY165" s="5">
        <f t="shared" si="320"/>
        <v>2.7860075265308034E-3</v>
      </c>
      <c r="AZ165" s="5">
        <f t="shared" si="321"/>
        <v>1.4312475493414151E-3</v>
      </c>
      <c r="BA165" s="5">
        <f t="shared" si="322"/>
        <v>4.9018042915976491E-4</v>
      </c>
      <c r="BB165" s="5">
        <f t="shared" si="323"/>
        <v>1.2590948360495743E-4</v>
      </c>
      <c r="BC165" s="5">
        <f t="shared" si="324"/>
        <v>2.5873245227422185E-5</v>
      </c>
      <c r="BD165" s="5">
        <f t="shared" si="325"/>
        <v>9.7925325506377245E-5</v>
      </c>
      <c r="BE165" s="5">
        <f t="shared" si="326"/>
        <v>1.7500278336413563E-4</v>
      </c>
      <c r="BF165" s="5">
        <f t="shared" si="327"/>
        <v>1.5637412501222741E-4</v>
      </c>
      <c r="BG165" s="5">
        <f t="shared" si="328"/>
        <v>9.3152297364549602E-5</v>
      </c>
      <c r="BH165" s="5">
        <f t="shared" si="329"/>
        <v>4.161822090266671E-5</v>
      </c>
      <c r="BI165" s="5">
        <f t="shared" si="330"/>
        <v>1.4875221417887061E-5</v>
      </c>
      <c r="BJ165" s="8">
        <f t="shared" si="331"/>
        <v>0.54940361838119156</v>
      </c>
      <c r="BK165" s="8">
        <f t="shared" si="332"/>
        <v>0.23485104375424037</v>
      </c>
      <c r="BL165" s="8">
        <f t="shared" si="333"/>
        <v>0.20512463260372868</v>
      </c>
      <c r="BM165" s="8">
        <f t="shared" si="334"/>
        <v>0.53144121413670786</v>
      </c>
      <c r="BN165" s="8">
        <f t="shared" si="335"/>
        <v>0.46599050465738157</v>
      </c>
    </row>
    <row r="166" spans="1:66" x14ac:dyDescent="0.25">
      <c r="A166" t="s">
        <v>145</v>
      </c>
      <c r="B166" t="s">
        <v>366</v>
      </c>
      <c r="C166" t="s">
        <v>147</v>
      </c>
      <c r="D166" s="11">
        <v>44350</v>
      </c>
      <c r="E166">
        <f>VLOOKUP(A166,home!$A$2:$E$405,3,FALSE)</f>
        <v>1.42662116040956</v>
      </c>
      <c r="F166">
        <f>VLOOKUP(B166,home!$B$2:$E$405,3,FALSE)</f>
        <v>1.34</v>
      </c>
      <c r="G166">
        <f>VLOOKUP(C166,away!$B$2:$E$405,4,FALSE)</f>
        <v>1.26</v>
      </c>
      <c r="H166">
        <f>VLOOKUP(A166,away!$A$2:$E$405,3,FALSE)</f>
        <v>1.2047781569965901</v>
      </c>
      <c r="I166">
        <f>VLOOKUP(C166,away!$B$2:$E$405,3,FALSE)</f>
        <v>0.98</v>
      </c>
      <c r="J166">
        <f>VLOOKUP(B166,home!$B$2:$E$405,4,FALSE)</f>
        <v>0.69</v>
      </c>
      <c r="K166" s="3">
        <f t="shared" si="280"/>
        <v>2.4087071672355012</v>
      </c>
      <c r="L166" s="3">
        <f t="shared" si="281"/>
        <v>0.8146709897610942</v>
      </c>
      <c r="M166" s="5">
        <f t="shared" si="282"/>
        <v>3.982031152699534E-2</v>
      </c>
      <c r="N166" s="5">
        <f t="shared" si="283"/>
        <v>9.5915469776624115E-2</v>
      </c>
      <c r="O166" s="5">
        <f t="shared" si="284"/>
        <v>3.2440452604292402E-2</v>
      </c>
      <c r="P166" s="5">
        <f t="shared" si="285"/>
        <v>7.8139550696322682E-2</v>
      </c>
      <c r="Q166" s="5">
        <f t="shared" si="286"/>
        <v>0.11551613974985733</v>
      </c>
      <c r="R166" s="5">
        <f t="shared" si="287"/>
        <v>1.3214147815718379E-2</v>
      </c>
      <c r="S166" s="5">
        <f t="shared" si="288"/>
        <v>3.8333385330774558E-2</v>
      </c>
      <c r="T166" s="5">
        <f t="shared" si="289"/>
        <v>9.4107647903397151E-2</v>
      </c>
      <c r="U166" s="5">
        <f t="shared" si="290"/>
        <v>3.1829012552630202E-2</v>
      </c>
      <c r="V166" s="5">
        <f t="shared" si="291"/>
        <v>8.3579721882082268E-3</v>
      </c>
      <c r="W166" s="5">
        <f t="shared" si="292"/>
        <v>9.2748184582286369E-2</v>
      </c>
      <c r="X166" s="5">
        <f t="shared" si="293"/>
        <v>7.5559255332195902E-2</v>
      </c>
      <c r="Y166" s="5">
        <f t="shared" si="294"/>
        <v>3.0777966663545632E-2</v>
      </c>
      <c r="Z166" s="5">
        <f t="shared" si="295"/>
        <v>3.5883942932935643E-3</v>
      </c>
      <c r="AA166" s="5">
        <f t="shared" si="296"/>
        <v>8.643391053123178E-3</v>
      </c>
      <c r="AB166" s="5">
        <f t="shared" si="297"/>
        <v>1.0409698989438505E-2</v>
      </c>
      <c r="AC166" s="5">
        <f t="shared" si="298"/>
        <v>1.0250550637270321E-3</v>
      </c>
      <c r="AD166" s="5">
        <f t="shared" si="299"/>
        <v>5.5850804237858598E-2</v>
      </c>
      <c r="AE166" s="5">
        <f t="shared" si="300"/>
        <v>4.5500029967409379E-2</v>
      </c>
      <c r="AF166" s="5">
        <f t="shared" si="301"/>
        <v>1.8533777223854422E-2</v>
      </c>
      <c r="AG166" s="5">
        <f t="shared" si="302"/>
        <v>5.0329768783230347E-3</v>
      </c>
      <c r="AH166" s="5">
        <f t="shared" si="303"/>
        <v>7.3084018264263243E-4</v>
      </c>
      <c r="AI166" s="5">
        <f t="shared" si="304"/>
        <v>1.7603799860350111E-3</v>
      </c>
      <c r="AJ166" s="5">
        <f t="shared" si="305"/>
        <v>2.1201199447102321E-3</v>
      </c>
      <c r="AK166" s="5">
        <f t="shared" si="306"/>
        <v>1.7022493687408233E-3</v>
      </c>
      <c r="AL166" s="5">
        <f t="shared" si="307"/>
        <v>8.0458780001578295E-5</v>
      </c>
      <c r="AM166" s="5">
        <f t="shared" si="308"/>
        <v>2.6905646492719384E-2</v>
      </c>
      <c r="AN166" s="5">
        <f t="shared" si="309"/>
        <v>2.1919249658385816E-2</v>
      </c>
      <c r="AO166" s="5">
        <f t="shared" si="310"/>
        <v>8.9284884070088485E-3</v>
      </c>
      <c r="AP166" s="5">
        <f t="shared" si="311"/>
        <v>2.424593495869451E-3</v>
      </c>
      <c r="AQ166" s="5">
        <f t="shared" si="312"/>
        <v>4.9381149576206923E-4</v>
      </c>
      <c r="AR166" s="5">
        <f t="shared" si="313"/>
        <v>1.1907885899013048E-4</v>
      </c>
      <c r="AS166" s="5">
        <f t="shared" si="314"/>
        <v>2.8682610111575282E-4</v>
      </c>
      <c r="AT166" s="5">
        <f t="shared" si="315"/>
        <v>3.4544004275386433E-4</v>
      </c>
      <c r="AU166" s="5">
        <f t="shared" si="316"/>
        <v>2.7735463561045695E-4</v>
      </c>
      <c r="AV166" s="5">
        <f t="shared" si="317"/>
        <v>1.670165246652246E-4</v>
      </c>
      <c r="AW166" s="5">
        <f t="shared" si="318"/>
        <v>4.385682608956045E-6</v>
      </c>
      <c r="AX166" s="5">
        <f t="shared" si="319"/>
        <v>1.0801303924352978E-2</v>
      </c>
      <c r="AY166" s="5">
        <f t="shared" si="320"/>
        <v>8.7995089587630318E-3</v>
      </c>
      <c r="AZ166" s="5">
        <f t="shared" si="321"/>
        <v>3.5843523364235473E-3</v>
      </c>
      <c r="BA166" s="5">
        <f t="shared" si="322"/>
        <v>9.7335595518888715E-4</v>
      </c>
      <c r="BB166" s="5">
        <f t="shared" si="323"/>
        <v>1.9824121485089645E-4</v>
      </c>
      <c r="BC166" s="5">
        <f t="shared" si="324"/>
        <v>3.2300273342804323E-5</v>
      </c>
      <c r="BD166" s="5">
        <f t="shared" si="325"/>
        <v>1.6168348652185222E-5</v>
      </c>
      <c r="BE166" s="5">
        <f t="shared" si="326"/>
        <v>3.8944817280880991E-5</v>
      </c>
      <c r="BF166" s="5">
        <f t="shared" si="327"/>
        <v>4.6903330255567537E-5</v>
      </c>
      <c r="BG166" s="5">
        <f t="shared" si="328"/>
        <v>3.7658795917933087E-5</v>
      </c>
      <c r="BH166" s="5">
        <f t="shared" si="329"/>
        <v>2.2677252909246114E-5</v>
      </c>
      <c r="BI166" s="5">
        <f t="shared" si="330"/>
        <v>1.0924572323142648E-5</v>
      </c>
      <c r="BJ166" s="8">
        <f t="shared" si="331"/>
        <v>0.71460310452801956</v>
      </c>
      <c r="BK166" s="8">
        <f t="shared" si="332"/>
        <v>0.17455624254479241</v>
      </c>
      <c r="BL166" s="8">
        <f t="shared" si="333"/>
        <v>0.10421928577780573</v>
      </c>
      <c r="BM166" s="8">
        <f t="shared" si="334"/>
        <v>0.61312583169794699</v>
      </c>
      <c r="BN166" s="8">
        <f t="shared" si="335"/>
        <v>0.37504607216981023</v>
      </c>
    </row>
    <row r="167" spans="1:66" x14ac:dyDescent="0.25">
      <c r="A167" t="s">
        <v>145</v>
      </c>
      <c r="B167" t="s">
        <v>371</v>
      </c>
      <c r="C167" t="s">
        <v>357</v>
      </c>
      <c r="D167" s="11">
        <v>44350</v>
      </c>
      <c r="E167">
        <f>VLOOKUP(A167,home!$A$2:$E$405,3,FALSE)</f>
        <v>1.42662116040956</v>
      </c>
      <c r="F167">
        <f>VLOOKUP(B167,home!$B$2:$E$405,3,FALSE)</f>
        <v>0.76</v>
      </c>
      <c r="G167">
        <f>VLOOKUP(C167,away!$B$2:$E$405,4,FALSE)</f>
        <v>0.66</v>
      </c>
      <c r="H167">
        <f>VLOOKUP(A167,away!$A$2:$E$405,3,FALSE)</f>
        <v>1.2047781569965901</v>
      </c>
      <c r="I167">
        <f>VLOOKUP(C167,away!$B$2:$E$405,3,FALSE)</f>
        <v>0.88</v>
      </c>
      <c r="J167">
        <f>VLOOKUP(B167,home!$B$2:$E$405,4,FALSE)</f>
        <v>0.97</v>
      </c>
      <c r="K167" s="3">
        <f t="shared" si="280"/>
        <v>0.7155931740614353</v>
      </c>
      <c r="L167" s="3">
        <f t="shared" si="281"/>
        <v>1.0283986348122891</v>
      </c>
      <c r="M167" s="5">
        <f t="shared" si="282"/>
        <v>0.17482115328366438</v>
      </c>
      <c r="N167" s="5">
        <f t="shared" si="283"/>
        <v>0.12510082397133807</v>
      </c>
      <c r="O167" s="5">
        <f t="shared" si="284"/>
        <v>0.17978583537323034</v>
      </c>
      <c r="P167" s="5">
        <f t="shared" si="285"/>
        <v>0.12865351658601656</v>
      </c>
      <c r="Q167" s="5">
        <f t="shared" si="286"/>
        <v>4.4760647851675356E-2</v>
      </c>
      <c r="R167" s="5">
        <f t="shared" si="287"/>
        <v>9.2445753828208535E-2</v>
      </c>
      <c r="S167" s="5">
        <f t="shared" si="288"/>
        <v>2.3669514556816321E-2</v>
      </c>
      <c r="T167" s="5">
        <f t="shared" si="289"/>
        <v>4.6031789143976556E-2</v>
      </c>
      <c r="U167" s="5">
        <f t="shared" si="290"/>
        <v>6.6153550410429821E-2</v>
      </c>
      <c r="V167" s="5">
        <f t="shared" si="291"/>
        <v>1.9354168699591905E-3</v>
      </c>
      <c r="W167" s="5">
        <f t="shared" si="292"/>
        <v>1.0676804689742176E-2</v>
      </c>
      <c r="X167" s="5">
        <f t="shared" si="293"/>
        <v>1.09800113670883E-2</v>
      </c>
      <c r="Y167" s="5">
        <f t="shared" si="294"/>
        <v>5.6459143500685125E-3</v>
      </c>
      <c r="Z167" s="5">
        <f t="shared" si="295"/>
        <v>3.1690362343707541E-2</v>
      </c>
      <c r="AA167" s="5">
        <f t="shared" si="296"/>
        <v>2.267740697669066E-2</v>
      </c>
      <c r="AB167" s="5">
        <f t="shared" si="297"/>
        <v>8.1138988189665036E-3</v>
      </c>
      <c r="AC167" s="5">
        <f t="shared" si="298"/>
        <v>8.9018899352002003E-5</v>
      </c>
      <c r="AD167" s="5">
        <f t="shared" si="299"/>
        <v>1.9100621391916553E-3</v>
      </c>
      <c r="AE167" s="5">
        <f t="shared" si="300"/>
        <v>1.9643052963513384E-3</v>
      </c>
      <c r="AF167" s="5">
        <f t="shared" si="301"/>
        <v>1.0100444425611328E-3</v>
      </c>
      <c r="AG167" s="5">
        <f t="shared" si="302"/>
        <v>3.4624277527653624E-4</v>
      </c>
      <c r="AH167" s="5">
        <f t="shared" si="303"/>
        <v>8.1475813427439002E-3</v>
      </c>
      <c r="AI167" s="5">
        <f t="shared" si="304"/>
        <v>5.8303535939778373E-3</v>
      </c>
      <c r="AJ167" s="5">
        <f t="shared" si="305"/>
        <v>2.0860806171075488E-3</v>
      </c>
      <c r="AK167" s="5">
        <f t="shared" si="306"/>
        <v>4.9759501671467617E-4</v>
      </c>
      <c r="AL167" s="5">
        <f t="shared" si="307"/>
        <v>2.6204138867952179E-6</v>
      </c>
      <c r="AM167" s="5">
        <f t="shared" si="308"/>
        <v>2.7336548576774642E-4</v>
      </c>
      <c r="AN167" s="5">
        <f t="shared" si="309"/>
        <v>2.8112869236834864E-4</v>
      </c>
      <c r="AO167" s="5">
        <f t="shared" si="310"/>
        <v>1.4455618171908688E-4</v>
      </c>
      <c r="AP167" s="5">
        <f t="shared" si="311"/>
        <v>4.9553793311195386E-5</v>
      </c>
      <c r="AQ167" s="5">
        <f t="shared" si="312"/>
        <v>1.2740263347750916E-5</v>
      </c>
      <c r="AR167" s="5">
        <f t="shared" si="313"/>
        <v>1.6757923059799813E-3</v>
      </c>
      <c r="AS167" s="5">
        <f t="shared" si="314"/>
        <v>1.1991855353039468E-3</v>
      </c>
      <c r="AT167" s="5">
        <f t="shared" si="315"/>
        <v>4.2906449174835633E-4</v>
      </c>
      <c r="AU167" s="5">
        <f t="shared" si="316"/>
        <v>1.0234520717575426E-4</v>
      </c>
      <c r="AV167" s="5">
        <f t="shared" si="317"/>
        <v>1.8309382913218291E-5</v>
      </c>
      <c r="AW167" s="5">
        <f t="shared" si="318"/>
        <v>5.3566722192431701E-8</v>
      </c>
      <c r="AX167" s="5">
        <f t="shared" si="319"/>
        <v>3.2603079273231276E-5</v>
      </c>
      <c r="AY167" s="5">
        <f t="shared" si="320"/>
        <v>3.352896221526788E-5</v>
      </c>
      <c r="AZ167" s="5">
        <f t="shared" si="321"/>
        <v>1.7240569484427159E-5</v>
      </c>
      <c r="BA167" s="5">
        <f t="shared" si="322"/>
        <v>5.9100593737237679E-6</v>
      </c>
      <c r="BB167" s="5">
        <f t="shared" si="323"/>
        <v>1.5194742478992734E-6</v>
      </c>
      <c r="BC167" s="5">
        <f t="shared" si="324"/>
        <v>3.1252504843440862E-7</v>
      </c>
      <c r="BD167" s="5">
        <f t="shared" si="325"/>
        <v>2.8723041994979166E-4</v>
      </c>
      <c r="BE167" s="5">
        <f t="shared" si="326"/>
        <v>2.0554012789887038E-4</v>
      </c>
      <c r="BF167" s="5">
        <f t="shared" si="327"/>
        <v>7.3541556260073017E-5</v>
      </c>
      <c r="BG167" s="5">
        <f t="shared" si="328"/>
        <v>1.7541945223187756E-5</v>
      </c>
      <c r="BH167" s="5">
        <f t="shared" si="329"/>
        <v>3.1382240653681889E-6</v>
      </c>
      <c r="BI167" s="5">
        <f t="shared" si="330"/>
        <v>4.4913834397056088E-7</v>
      </c>
      <c r="BJ167" s="8">
        <f t="shared" si="331"/>
        <v>0.24927910511342666</v>
      </c>
      <c r="BK167" s="8">
        <f t="shared" si="332"/>
        <v>0.32920476957191053</v>
      </c>
      <c r="BL167" s="8">
        <f t="shared" si="333"/>
        <v>0.38975019431293229</v>
      </c>
      <c r="BM167" s="8">
        <f t="shared" si="334"/>
        <v>0.25432322505235072</v>
      </c>
      <c r="BN167" s="8">
        <f t="shared" si="335"/>
        <v>0.7455677308941332</v>
      </c>
    </row>
    <row r="168" spans="1:66" x14ac:dyDescent="0.25">
      <c r="A168" t="s">
        <v>145</v>
      </c>
      <c r="B168" t="s">
        <v>375</v>
      </c>
      <c r="C168" t="s">
        <v>360</v>
      </c>
      <c r="D168" s="11">
        <v>44350</v>
      </c>
      <c r="E168">
        <f>VLOOKUP(A168,home!$A$2:$E$405,3,FALSE)</f>
        <v>1.42662116040956</v>
      </c>
      <c r="F168">
        <f>VLOOKUP(B168,home!$B$2:$E$405,3,FALSE)</f>
        <v>0.85</v>
      </c>
      <c r="G168">
        <f>VLOOKUP(C168,away!$B$2:$E$405,4,FALSE)</f>
        <v>0.76</v>
      </c>
      <c r="H168">
        <f>VLOOKUP(A168,away!$A$2:$E$405,3,FALSE)</f>
        <v>1.2047781569965901</v>
      </c>
      <c r="I168">
        <f>VLOOKUP(C168,away!$B$2:$E$405,3,FALSE)</f>
        <v>1.08</v>
      </c>
      <c r="J168">
        <f>VLOOKUP(B168,home!$B$2:$E$405,4,FALSE)</f>
        <v>0.65</v>
      </c>
      <c r="K168" s="3">
        <f t="shared" si="280"/>
        <v>0.92159726962457578</v>
      </c>
      <c r="L168" s="3">
        <f t="shared" si="281"/>
        <v>0.84575426621160632</v>
      </c>
      <c r="M168" s="5">
        <f t="shared" si="282"/>
        <v>0.17078470755862485</v>
      </c>
      <c r="N168" s="5">
        <f t="shared" si="283"/>
        <v>0.15739472017966027</v>
      </c>
      <c r="O168" s="5">
        <f t="shared" si="284"/>
        <v>0.14444189502140853</v>
      </c>
      <c r="P168" s="5">
        <f t="shared" si="285"/>
        <v>0.13311725607112967</v>
      </c>
      <c r="Q168" s="5">
        <f t="shared" si="286"/>
        <v>7.2527272185449507E-2</v>
      </c>
      <c r="R168" s="5">
        <f t="shared" si="287"/>
        <v>6.1081174467022617E-2</v>
      </c>
      <c r="S168" s="5">
        <f t="shared" si="288"/>
        <v>2.5939389007976522E-2</v>
      </c>
      <c r="T168" s="5">
        <f t="shared" si="289"/>
        <v>6.1340249867534294E-2</v>
      </c>
      <c r="U168" s="5">
        <f t="shared" si="290"/>
        <v>5.6292243614270383E-2</v>
      </c>
      <c r="V168" s="5">
        <f t="shared" si="291"/>
        <v>2.2464802734936278E-3</v>
      </c>
      <c r="W168" s="5">
        <f t="shared" si="292"/>
        <v>2.2280312006476243E-2</v>
      </c>
      <c r="X168" s="5">
        <f t="shared" si="293"/>
        <v>1.8843668932002958E-2</v>
      </c>
      <c r="Y168" s="5">
        <f t="shared" si="294"/>
        <v>7.9685566951603008E-3</v>
      </c>
      <c r="Z168" s="5">
        <f t="shared" si="295"/>
        <v>1.7219887963566605E-2</v>
      </c>
      <c r="AA168" s="5">
        <f t="shared" si="296"/>
        <v>1.5869801730464077E-2</v>
      </c>
      <c r="AB168" s="5">
        <f t="shared" si="297"/>
        <v>7.3127829721395306E-3</v>
      </c>
      <c r="AC168" s="5">
        <f t="shared" si="298"/>
        <v>1.0943796362839605E-4</v>
      </c>
      <c r="AD168" s="5">
        <f t="shared" si="299"/>
        <v>5.1333686778880392E-3</v>
      </c>
      <c r="AE168" s="5">
        <f t="shared" si="300"/>
        <v>4.3415684593608415E-3</v>
      </c>
      <c r="AF168" s="5">
        <f t="shared" si="301"/>
        <v>1.8359500232770912E-3</v>
      </c>
      <c r="AG168" s="5">
        <f t="shared" si="302"/>
        <v>5.175875215792993E-4</v>
      </c>
      <c r="AH168" s="5">
        <f t="shared" si="303"/>
        <v>3.6409484272180862E-3</v>
      </c>
      <c r="AI168" s="5">
        <f t="shared" si="304"/>
        <v>3.3554881293680811E-3</v>
      </c>
      <c r="AJ168" s="5">
        <f t="shared" si="305"/>
        <v>1.5462043491416492E-3</v>
      </c>
      <c r="AK168" s="5">
        <f t="shared" si="306"/>
        <v>4.749925688168629E-4</v>
      </c>
      <c r="AL168" s="5">
        <f t="shared" si="307"/>
        <v>3.4120341654649456E-6</v>
      </c>
      <c r="AM168" s="5">
        <f t="shared" si="308"/>
        <v>9.4617971150358718E-4</v>
      </c>
      <c r="AN168" s="5">
        <f t="shared" si="309"/>
        <v>8.0023552760702572E-4</v>
      </c>
      <c r="AO168" s="5">
        <f t="shared" si="310"/>
        <v>3.384013057238688E-4</v>
      </c>
      <c r="AP168" s="5">
        <f t="shared" si="311"/>
        <v>9.5401449335846705E-5</v>
      </c>
      <c r="AQ168" s="5">
        <f t="shared" si="312"/>
        <v>2.017154569464069E-5</v>
      </c>
      <c r="AR168" s="5">
        <f t="shared" si="313"/>
        <v>6.1586953307522709E-4</v>
      </c>
      <c r="AS168" s="5">
        <f t="shared" si="314"/>
        <v>5.6758368012709156E-4</v>
      </c>
      <c r="AT168" s="5">
        <f t="shared" si="315"/>
        <v>2.6154178494429805E-4</v>
      </c>
      <c r="AU168" s="5">
        <f t="shared" si="316"/>
        <v>8.0345398299134387E-5</v>
      </c>
      <c r="AV168" s="5">
        <f t="shared" si="317"/>
        <v>1.8511524924845317E-5</v>
      </c>
      <c r="AW168" s="5">
        <f t="shared" si="318"/>
        <v>7.3874787903121285E-8</v>
      </c>
      <c r="AX168" s="5">
        <f t="shared" si="319"/>
        <v>1.4533277311597908E-4</v>
      </c>
      <c r="AY168" s="5">
        <f t="shared" si="320"/>
        <v>1.2291581288320275E-4</v>
      </c>
      <c r="AZ168" s="5">
        <f t="shared" si="321"/>
        <v>5.197828656541812E-5</v>
      </c>
      <c r="BA168" s="5">
        <f t="shared" si="322"/>
        <v>1.4653619204357266E-5</v>
      </c>
      <c r="BB168" s="5">
        <f t="shared" si="323"/>
        <v>3.0983402393813702E-6</v>
      </c>
      <c r="BC168" s="5">
        <f t="shared" si="324"/>
        <v>5.2408689512637688E-7</v>
      </c>
      <c r="BD168" s="5">
        <f t="shared" si="325"/>
        <v>8.6812380838020511E-5</v>
      </c>
      <c r="BE168" s="5">
        <f t="shared" si="326"/>
        <v>8.0006053149928529E-5</v>
      </c>
      <c r="BF168" s="5">
        <f t="shared" si="327"/>
        <v>3.6866680068206409E-5</v>
      </c>
      <c r="BG168" s="5">
        <f t="shared" si="328"/>
        <v>1.1325410563660601E-5</v>
      </c>
      <c r="BH168" s="5">
        <f t="shared" si="329"/>
        <v>2.6093668632117338E-6</v>
      </c>
      <c r="BI168" s="5">
        <f t="shared" si="330"/>
        <v>4.8095707531695567E-7</v>
      </c>
      <c r="BJ168" s="8">
        <f t="shared" si="331"/>
        <v>0.35472214700715715</v>
      </c>
      <c r="BK168" s="8">
        <f t="shared" si="332"/>
        <v>0.33232359872190176</v>
      </c>
      <c r="BL168" s="8">
        <f t="shared" si="333"/>
        <v>0.29577748404977883</v>
      </c>
      <c r="BM168" s="8">
        <f t="shared" si="334"/>
        <v>0.26057325032101358</v>
      </c>
      <c r="BN168" s="8">
        <f t="shared" si="335"/>
        <v>0.73934702548329556</v>
      </c>
    </row>
    <row r="169" spans="1:66" x14ac:dyDescent="0.25">
      <c r="A169" t="s">
        <v>145</v>
      </c>
      <c r="B169" t="s">
        <v>419</v>
      </c>
      <c r="C169" t="s">
        <v>146</v>
      </c>
      <c r="D169" s="11">
        <v>44350</v>
      </c>
      <c r="E169">
        <f>VLOOKUP(A169,home!$A$2:$E$405,3,FALSE)</f>
        <v>1.42662116040956</v>
      </c>
      <c r="F169">
        <f>VLOOKUP(B169,home!$B$2:$E$405,3,FALSE)</f>
        <v>0.96</v>
      </c>
      <c r="G169">
        <f>VLOOKUP(C169,away!$B$2:$E$405,4,FALSE)</f>
        <v>0.92</v>
      </c>
      <c r="H169">
        <f>VLOOKUP(A169,away!$A$2:$E$405,3,FALSE)</f>
        <v>1.2047781569965901</v>
      </c>
      <c r="I169">
        <f>VLOOKUP(C169,away!$B$2:$E$405,3,FALSE)</f>
        <v>0.81</v>
      </c>
      <c r="J169">
        <f>VLOOKUP(B169,home!$B$2:$E$405,4,FALSE)</f>
        <v>0.91</v>
      </c>
      <c r="K169" s="3">
        <f t="shared" si="280"/>
        <v>1.2599918088737234</v>
      </c>
      <c r="L169" s="3">
        <f t="shared" si="281"/>
        <v>0.88804197952218655</v>
      </c>
      <c r="M169" s="5">
        <f t="shared" si="282"/>
        <v>0.11671341558703152</v>
      </c>
      <c r="N169" s="5">
        <f t="shared" si="283"/>
        <v>0.14705794762533447</v>
      </c>
      <c r="O169" s="5">
        <f t="shared" si="284"/>
        <v>0.10364641261470309</v>
      </c>
      <c r="P169" s="5">
        <f t="shared" si="285"/>
        <v>0.13059363091367204</v>
      </c>
      <c r="Q169" s="5">
        <f t="shared" si="286"/>
        <v>9.2645904718851244E-2</v>
      </c>
      <c r="R169" s="5">
        <f t="shared" si="287"/>
        <v>4.6021182714367122E-2</v>
      </c>
      <c r="S169" s="5">
        <f t="shared" si="288"/>
        <v>3.6531139863906562E-2</v>
      </c>
      <c r="T169" s="5">
        <f t="shared" si="289"/>
        <v>8.2273452621152543E-2</v>
      </c>
      <c r="U169" s="5">
        <f t="shared" si="290"/>
        <v>5.798631325478356E-2</v>
      </c>
      <c r="V169" s="5">
        <f t="shared" si="291"/>
        <v>4.5417364807135733E-3</v>
      </c>
      <c r="W169" s="5">
        <f t="shared" si="292"/>
        <v>3.8911027023816006E-2</v>
      </c>
      <c r="X169" s="5">
        <f t="shared" si="293"/>
        <v>3.4554625463470864E-2</v>
      </c>
      <c r="Y169" s="5">
        <f t="shared" si="294"/>
        <v>1.5342978999114206E-2</v>
      </c>
      <c r="Z169" s="5">
        <f t="shared" si="295"/>
        <v>1.3622914065872942E-2</v>
      </c>
      <c r="AA169" s="5">
        <f t="shared" si="296"/>
        <v>1.7164760135990536E-2</v>
      </c>
      <c r="AB169" s="5">
        <f t="shared" si="297"/>
        <v>1.0813728586315149E-2</v>
      </c>
      <c r="AC169" s="5">
        <f t="shared" si="298"/>
        <v>3.1761658176046695E-4</v>
      </c>
      <c r="AD169" s="5">
        <f t="shared" si="299"/>
        <v>1.2256893831218066E-2</v>
      </c>
      <c r="AE169" s="5">
        <f t="shared" si="300"/>
        <v>1.0884636260668169E-2</v>
      </c>
      <c r="AF169" s="5">
        <f t="shared" si="301"/>
        <v>4.8330069656513652E-3</v>
      </c>
      <c r="AG169" s="5">
        <f t="shared" si="302"/>
        <v>1.4306376909405184E-3</v>
      </c>
      <c r="AH169" s="5">
        <f t="shared" si="303"/>
        <v>3.024429893479611E-3</v>
      </c>
      <c r="AI169" s="5">
        <f t="shared" si="304"/>
        <v>3.8107568922971374E-3</v>
      </c>
      <c r="AJ169" s="5">
        <f t="shared" si="305"/>
        <v>2.4007612349517399E-3</v>
      </c>
      <c r="AK169" s="5">
        <f t="shared" si="306"/>
        <v>1.0083131637002524E-3</v>
      </c>
      <c r="AL169" s="5">
        <f t="shared" si="307"/>
        <v>1.4215573228446386E-5</v>
      </c>
      <c r="AM169" s="5">
        <f t="shared" si="308"/>
        <v>3.0887171659139253E-3</v>
      </c>
      <c r="AN169" s="5">
        <f t="shared" si="309"/>
        <v>2.7429105062023599E-3</v>
      </c>
      <c r="AO169" s="5">
        <f t="shared" si="310"/>
        <v>1.2179098377900731E-3</v>
      </c>
      <c r="AP169" s="5">
        <f t="shared" si="311"/>
        <v>3.6051835441021395E-4</v>
      </c>
      <c r="AQ169" s="5">
        <f t="shared" si="312"/>
        <v>8.0038858276131896E-5</v>
      </c>
      <c r="AR169" s="5">
        <f t="shared" si="313"/>
        <v>5.3716414190634206E-4</v>
      </c>
      <c r="AS169" s="5">
        <f t="shared" si="314"/>
        <v>6.7682241882267337E-4</v>
      </c>
      <c r="AT169" s="5">
        <f t="shared" si="315"/>
        <v>4.2639535188933461E-4</v>
      </c>
      <c r="AU169" s="5">
        <f t="shared" si="316"/>
        <v>1.7908488357413021E-4</v>
      </c>
      <c r="AV169" s="5">
        <f t="shared" si="317"/>
        <v>5.6411371599127119E-5</v>
      </c>
      <c r="AW169" s="5">
        <f t="shared" si="318"/>
        <v>4.4183803028330869E-7</v>
      </c>
      <c r="AX169" s="5">
        <f t="shared" si="319"/>
        <v>6.4862638816320115E-4</v>
      </c>
      <c r="AY169" s="5">
        <f t="shared" si="320"/>
        <v>5.7600746171477526E-4</v>
      </c>
      <c r="AZ169" s="5">
        <f t="shared" si="321"/>
        <v>2.5575940326036953E-4</v>
      </c>
      <c r="BA169" s="5">
        <f t="shared" si="322"/>
        <v>7.5708362250917266E-5</v>
      </c>
      <c r="BB169" s="5">
        <f t="shared" si="323"/>
        <v>1.6808050969921835E-5</v>
      </c>
      <c r="BC169" s="5">
        <f t="shared" si="324"/>
        <v>2.9852509710478393E-6</v>
      </c>
      <c r="BD169" s="5">
        <f t="shared" si="325"/>
        <v>7.9504051317807429E-5</v>
      </c>
      <c r="BE169" s="5">
        <f t="shared" si="326"/>
        <v>1.0017445343271352E-4</v>
      </c>
      <c r="BF169" s="5">
        <f t="shared" si="327"/>
        <v>6.3109495391810644E-5</v>
      </c>
      <c r="BG169" s="5">
        <f t="shared" si="328"/>
        <v>2.6505815751945141E-5</v>
      </c>
      <c r="BH169" s="5">
        <f t="shared" si="329"/>
        <v>8.3492776837417479E-6</v>
      </c>
      <c r="BI169" s="5">
        <f t="shared" si="330"/>
        <v>2.1040042983053543E-6</v>
      </c>
      <c r="BJ169" s="8">
        <f t="shared" si="331"/>
        <v>0.44925710084014037</v>
      </c>
      <c r="BK169" s="8">
        <f t="shared" si="332"/>
        <v>0.28928776246202742</v>
      </c>
      <c r="BL169" s="8">
        <f t="shared" si="333"/>
        <v>0.24803228375625616</v>
      </c>
      <c r="BM169" s="8">
        <f t="shared" si="334"/>
        <v>0.36294600132665278</v>
      </c>
      <c r="BN169" s="8">
        <f t="shared" si="335"/>
        <v>0.6366784941739595</v>
      </c>
    </row>
    <row r="170" spans="1:66" x14ac:dyDescent="0.25">
      <c r="A170" t="s">
        <v>145</v>
      </c>
      <c r="B170" t="s">
        <v>427</v>
      </c>
      <c r="C170" t="s">
        <v>389</v>
      </c>
      <c r="D170" s="11">
        <v>44350</v>
      </c>
      <c r="E170">
        <f>VLOOKUP(A170,home!$A$2:$E$405,3,FALSE)</f>
        <v>1.42662116040956</v>
      </c>
      <c r="F170">
        <f>VLOOKUP(B170,home!$B$2:$E$405,3,FALSE)</f>
        <v>1.1299999999999999</v>
      </c>
      <c r="G170">
        <f>VLOOKUP(C170,away!$B$2:$E$405,4,FALSE)</f>
        <v>0.65</v>
      </c>
      <c r="H170">
        <f>VLOOKUP(A170,away!$A$2:$E$405,3,FALSE)</f>
        <v>1.2047781569965901</v>
      </c>
      <c r="I170">
        <f>VLOOKUP(C170,away!$B$2:$E$405,3,FALSE)</f>
        <v>0.75</v>
      </c>
      <c r="J170">
        <f>VLOOKUP(B170,home!$B$2:$E$405,4,FALSE)</f>
        <v>0.83</v>
      </c>
      <c r="K170" s="3">
        <f t="shared" si="280"/>
        <v>1.0478532423208218</v>
      </c>
      <c r="L170" s="3">
        <f t="shared" si="281"/>
        <v>0.7499744027303773</v>
      </c>
      <c r="M170" s="5">
        <f t="shared" si="282"/>
        <v>0.16565836639517212</v>
      </c>
      <c r="N170" s="5">
        <f t="shared" si="283"/>
        <v>0.17358565634475176</v>
      </c>
      <c r="O170" s="5">
        <f t="shared" si="284"/>
        <v>0.12423953439450922</v>
      </c>
      <c r="P170" s="5">
        <f t="shared" si="285"/>
        <v>0.13018479893971574</v>
      </c>
      <c r="Q170" s="5">
        <f t="shared" si="286"/>
        <v>9.0946146410618031E-2</v>
      </c>
      <c r="R170" s="5">
        <f t="shared" si="287"/>
        <v>4.6588235301511106E-2</v>
      </c>
      <c r="S170" s="5">
        <f t="shared" si="288"/>
        <v>2.5576857728008082E-2</v>
      </c>
      <c r="T170" s="5">
        <f t="shared" si="289"/>
        <v>6.8207281834932701E-2</v>
      </c>
      <c r="U170" s="5">
        <f t="shared" si="290"/>
        <v>4.8817633414693778E-2</v>
      </c>
      <c r="V170" s="5">
        <f t="shared" si="291"/>
        <v>2.2333232163190618E-3</v>
      </c>
      <c r="W170" s="5">
        <f t="shared" si="292"/>
        <v>3.1766071464316752E-2</v>
      </c>
      <c r="X170" s="5">
        <f t="shared" si="293"/>
        <v>2.3823740473541438E-2</v>
      </c>
      <c r="Y170" s="5">
        <f t="shared" si="294"/>
        <v>8.9335977662238775E-3</v>
      </c>
      <c r="Z170" s="5">
        <f t="shared" si="295"/>
        <v>1.164666131483769E-2</v>
      </c>
      <c r="AA170" s="5">
        <f t="shared" si="296"/>
        <v>1.2203991820965158E-2</v>
      </c>
      <c r="AB170" s="5">
        <f t="shared" si="297"/>
        <v>6.3939961994275655E-3</v>
      </c>
      <c r="AC170" s="5">
        <f t="shared" si="298"/>
        <v>1.0969289546412615E-4</v>
      </c>
      <c r="AD170" s="5">
        <f t="shared" si="299"/>
        <v>8.3215452449198115E-3</v>
      </c>
      <c r="AE170" s="5">
        <f t="shared" si="300"/>
        <v>6.2409459248525473E-3</v>
      </c>
      <c r="AF170" s="5">
        <f t="shared" si="301"/>
        <v>2.3402748462319355E-3</v>
      </c>
      <c r="AG170" s="5">
        <f t="shared" si="302"/>
        <v>5.8504874334257381E-4</v>
      </c>
      <c r="AH170" s="5">
        <f t="shared" si="303"/>
        <v>2.1836744658495968E-3</v>
      </c>
      <c r="AI170" s="5">
        <f t="shared" si="304"/>
        <v>2.2881703692136887E-3</v>
      </c>
      <c r="AJ170" s="5">
        <f t="shared" si="305"/>
        <v>1.1988333701814977E-3</v>
      </c>
      <c r="AK170" s="5">
        <f t="shared" si="306"/>
        <v>4.1873381131569341E-4</v>
      </c>
      <c r="AL170" s="5">
        <f t="shared" si="307"/>
        <v>3.4481439970371965E-6</v>
      </c>
      <c r="AM170" s="5">
        <f t="shared" si="308"/>
        <v>1.7439516332017288E-3</v>
      </c>
      <c r="AN170" s="5">
        <f t="shared" si="309"/>
        <v>1.3079190845011327E-3</v>
      </c>
      <c r="AO170" s="5">
        <f t="shared" si="310"/>
        <v>4.904529171091994E-4</v>
      </c>
      <c r="AP170" s="5">
        <f t="shared" si="311"/>
        <v>1.2260904452544768E-4</v>
      </c>
      <c r="AQ170" s="5">
        <f t="shared" si="312"/>
        <v>2.2988411234328716E-5</v>
      </c>
      <c r="AR170" s="5">
        <f t="shared" si="313"/>
        <v>3.2753999065662559E-4</v>
      </c>
      <c r="AS170" s="5">
        <f t="shared" si="314"/>
        <v>3.4321384119927678E-4</v>
      </c>
      <c r="AT170" s="5">
        <f t="shared" si="315"/>
        <v>1.7981886815502288E-4</v>
      </c>
      <c r="AU170" s="5">
        <f t="shared" si="316"/>
        <v>6.2807928008900367E-5</v>
      </c>
      <c r="AV170" s="5">
        <f t="shared" si="317"/>
        <v>1.6453372751894753E-5</v>
      </c>
      <c r="AW170" s="5">
        <f t="shared" si="318"/>
        <v>7.5271365658823126E-8</v>
      </c>
      <c r="AX170" s="5">
        <f t="shared" si="319"/>
        <v>3.0456756221685391E-4</v>
      </c>
      <c r="AY170" s="5">
        <f t="shared" si="320"/>
        <v>2.2841787556463202E-4</v>
      </c>
      <c r="AZ170" s="5">
        <f t="shared" si="321"/>
        <v>8.5653779899763261E-5</v>
      </c>
      <c r="BA170" s="5">
        <f t="shared" si="322"/>
        <v>2.1412714140641385E-5</v>
      </c>
      <c r="BB170" s="5">
        <f t="shared" si="323"/>
        <v>4.0147468746159567E-6</v>
      </c>
      <c r="BC170" s="5">
        <f t="shared" si="324"/>
        <v>6.021914778807505E-7</v>
      </c>
      <c r="BD170" s="5">
        <f t="shared" si="325"/>
        <v>4.0941101477169326E-5</v>
      </c>
      <c r="BE170" s="5">
        <f t="shared" si="326"/>
        <v>4.290026592703766E-5</v>
      </c>
      <c r="BF170" s="5">
        <f t="shared" si="327"/>
        <v>2.2476591374035942E-5</v>
      </c>
      <c r="BG170" s="5">
        <f t="shared" si="328"/>
        <v>7.8507230492012594E-6</v>
      </c>
      <c r="BH170" s="5">
        <f t="shared" si="329"/>
        <v>2.056601400417087E-6</v>
      </c>
      <c r="BI170" s="5">
        <f t="shared" si="330"/>
        <v>4.3100328911771757E-7</v>
      </c>
      <c r="BJ170" s="8">
        <f t="shared" si="331"/>
        <v>0.41908289901447771</v>
      </c>
      <c r="BK170" s="8">
        <f t="shared" si="332"/>
        <v>0.3239949051942409</v>
      </c>
      <c r="BL170" s="8">
        <f t="shared" si="333"/>
        <v>0.24537929343495601</v>
      </c>
      <c r="BM170" s="8">
        <f t="shared" si="334"/>
        <v>0.26867267856803523</v>
      </c>
      <c r="BN170" s="8">
        <f t="shared" si="335"/>
        <v>0.73120273778627809</v>
      </c>
    </row>
    <row r="171" spans="1:66" x14ac:dyDescent="0.25">
      <c r="A171" t="s">
        <v>145</v>
      </c>
      <c r="B171" t="s">
        <v>432</v>
      </c>
      <c r="C171" t="s">
        <v>388</v>
      </c>
      <c r="D171" s="11">
        <v>44350</v>
      </c>
      <c r="E171">
        <f>VLOOKUP(A171,home!$A$2:$E$405,3,FALSE)</f>
        <v>1.42662116040956</v>
      </c>
      <c r="F171">
        <f>VLOOKUP(B171,home!$B$2:$E$405,3,FALSE)</f>
        <v>1.29</v>
      </c>
      <c r="G171">
        <f>VLOOKUP(C171,away!$B$2:$E$405,4,FALSE)</f>
        <v>0.84</v>
      </c>
      <c r="H171">
        <f>VLOOKUP(A171,away!$A$2:$E$405,3,FALSE)</f>
        <v>1.2047781569965901</v>
      </c>
      <c r="I171">
        <f>VLOOKUP(C171,away!$B$2:$E$405,3,FALSE)</f>
        <v>1.03</v>
      </c>
      <c r="J171">
        <f>VLOOKUP(B171,home!$B$2:$E$405,4,FALSE)</f>
        <v>1.53</v>
      </c>
      <c r="K171" s="3">
        <f t="shared" si="280"/>
        <v>1.5458866894197991</v>
      </c>
      <c r="L171" s="3">
        <f t="shared" si="281"/>
        <v>1.8986098976109265</v>
      </c>
      <c r="M171" s="5">
        <f t="shared" si="282"/>
        <v>3.1920827357006368E-2</v>
      </c>
      <c r="N171" s="5">
        <f t="shared" si="283"/>
        <v>4.9345982126463531E-2</v>
      </c>
      <c r="O171" s="5">
        <f t="shared" si="284"/>
        <v>6.0605198759941914E-2</v>
      </c>
      <c r="P171" s="5">
        <f t="shared" si="285"/>
        <v>9.3688770072635527E-2</v>
      </c>
      <c r="Q171" s="5">
        <f t="shared" si="286"/>
        <v>3.8141648472823649E-2</v>
      </c>
      <c r="R171" s="5">
        <f t="shared" si="287"/>
        <v>5.7532815106151602E-2</v>
      </c>
      <c r="S171" s="5">
        <f t="shared" si="288"/>
        <v>6.8744972831950746E-2</v>
      </c>
      <c r="T171" s="5">
        <f t="shared" si="289"/>
        <v>7.2416111301699657E-2</v>
      </c>
      <c r="U171" s="5">
        <f t="shared" si="290"/>
        <v>8.8939213077450119E-2</v>
      </c>
      <c r="V171" s="5">
        <f t="shared" si="291"/>
        <v>2.2418772689864513E-2</v>
      </c>
      <c r="W171" s="5">
        <f t="shared" si="292"/>
        <v>1.9654222228889025E-2</v>
      </c>
      <c r="X171" s="5">
        <f t="shared" si="293"/>
        <v>3.7315700853613382E-2</v>
      </c>
      <c r="Y171" s="5">
        <f t="shared" si="294"/>
        <v>3.5423979488479446E-2</v>
      </c>
      <c r="Z171" s="5">
        <f t="shared" si="295"/>
        <v>3.6410790732652965E-2</v>
      </c>
      <c r="AA171" s="5">
        <f t="shared" si="296"/>
        <v>5.6286956744857994E-2</v>
      </c>
      <c r="AB171" s="5">
        <f t="shared" si="297"/>
        <v>4.3506628609911988E-2</v>
      </c>
      <c r="AC171" s="5">
        <f t="shared" si="298"/>
        <v>4.1124937340290667E-3</v>
      </c>
      <c r="AD171" s="5">
        <f t="shared" si="299"/>
        <v>7.5958001336345745E-3</v>
      </c>
      <c r="AE171" s="5">
        <f t="shared" si="300"/>
        <v>1.4421461313993E-2</v>
      </c>
      <c r="AF171" s="5">
        <f t="shared" si="301"/>
        <v>1.3690364594380097E-2</v>
      </c>
      <c r="AG171" s="5">
        <f t="shared" si="302"/>
        <v>8.6642205735974198E-3</v>
      </c>
      <c r="AH171" s="5">
        <f t="shared" si="303"/>
        <v>1.7282471916213765E-2</v>
      </c>
      <c r="AI171" s="5">
        <f t="shared" si="304"/>
        <v>2.6716743295546352E-2</v>
      </c>
      <c r="AJ171" s="5">
        <f t="shared" si="305"/>
        <v>2.0650528922615385E-2</v>
      </c>
      <c r="AK171" s="5">
        <f t="shared" si="306"/>
        <v>1.0641125930316568E-2</v>
      </c>
      <c r="AL171" s="5">
        <f t="shared" si="307"/>
        <v>4.8281264838586258E-4</v>
      </c>
      <c r="AM171" s="5">
        <f t="shared" si="308"/>
        <v>2.348449264415763E-3</v>
      </c>
      <c r="AN171" s="5">
        <f t="shared" si="309"/>
        <v>4.458789017456867E-3</v>
      </c>
      <c r="AO171" s="5">
        <f t="shared" si="310"/>
        <v>4.2327504799512536E-3</v>
      </c>
      <c r="AP171" s="5">
        <f t="shared" si="311"/>
        <v>2.6787806517842841E-3</v>
      </c>
      <c r="AQ171" s="5">
        <f t="shared" si="312"/>
        <v>1.2714898647515718E-3</v>
      </c>
      <c r="AR171" s="5">
        <f t="shared" si="313"/>
        <v>6.5625344470612674E-3</v>
      </c>
      <c r="AS171" s="5">
        <f t="shared" si="314"/>
        <v>1.0144934650570935E-2</v>
      </c>
      <c r="AT171" s="5">
        <f t="shared" si="315"/>
        <v>7.8414597206756566E-3</v>
      </c>
      <c r="AU171" s="5">
        <f t="shared" si="316"/>
        <v>4.0406694026046634E-3</v>
      </c>
      <c r="AV171" s="5">
        <f t="shared" si="317"/>
        <v>1.5616042614581009E-3</v>
      </c>
      <c r="AW171" s="5">
        <f t="shared" si="318"/>
        <v>3.9363122022078303E-5</v>
      </c>
      <c r="AX171" s="5">
        <f t="shared" si="319"/>
        <v>6.0507274310634069E-4</v>
      </c>
      <c r="AY171" s="5">
        <f t="shared" si="320"/>
        <v>1.1487970988362918E-3</v>
      </c>
      <c r="AZ171" s="5">
        <f t="shared" si="321"/>
        <v>1.090558771098651E-3</v>
      </c>
      <c r="BA171" s="5">
        <f t="shared" si="322"/>
        <v>6.9018189224476939E-4</v>
      </c>
      <c r="BB171" s="5">
        <f t="shared" si="323"/>
        <v>3.2759654294193906E-4</v>
      </c>
      <c r="BC171" s="5">
        <f t="shared" si="324"/>
        <v>1.2439560777053769E-4</v>
      </c>
      <c r="BD171" s="5">
        <f t="shared" si="325"/>
        <v>2.0766154757671973E-3</v>
      </c>
      <c r="BE171" s="5">
        <f t="shared" si="326"/>
        <v>3.2102122230316743E-3</v>
      </c>
      <c r="BF171" s="5">
        <f t="shared" si="327"/>
        <v>2.4813121728987047E-3</v>
      </c>
      <c r="BG171" s="5">
        <f t="shared" si="328"/>
        <v>1.2786091534598087E-3</v>
      </c>
      <c r="BH171" s="5">
        <f t="shared" si="329"/>
        <v>4.941462178259592E-4</v>
      </c>
      <c r="BI171" s="5">
        <f t="shared" si="330"/>
        <v>1.5277881215285732E-4</v>
      </c>
      <c r="BJ171" s="8">
        <f t="shared" si="331"/>
        <v>0.31564635302193211</v>
      </c>
      <c r="BK171" s="8">
        <f t="shared" si="332"/>
        <v>0.22251744643270835</v>
      </c>
      <c r="BL171" s="8">
        <f t="shared" si="333"/>
        <v>0.42200655890051259</v>
      </c>
      <c r="BM171" s="8">
        <f t="shared" si="334"/>
        <v>0.66423647321596924</v>
      </c>
      <c r="BN171" s="8">
        <f t="shared" si="335"/>
        <v>0.33123524189502257</v>
      </c>
    </row>
    <row r="172" spans="1:66" x14ac:dyDescent="0.25">
      <c r="A172" t="s">
        <v>145</v>
      </c>
      <c r="B172" t="s">
        <v>433</v>
      </c>
      <c r="C172" t="s">
        <v>423</v>
      </c>
      <c r="D172" s="11">
        <v>44350</v>
      </c>
      <c r="E172">
        <f>VLOOKUP(A172,home!$A$2:$E$405,3,FALSE)</f>
        <v>1.42662116040956</v>
      </c>
      <c r="F172">
        <f>VLOOKUP(B172,home!$B$2:$E$405,3,FALSE)</f>
        <v>0.75</v>
      </c>
      <c r="G172">
        <f>VLOOKUP(C172,away!$B$2:$E$405,4,FALSE)</f>
        <v>0.7</v>
      </c>
      <c r="H172">
        <f>VLOOKUP(A172,away!$A$2:$E$405,3,FALSE)</f>
        <v>1.2047781569965901</v>
      </c>
      <c r="I172">
        <f>VLOOKUP(C172,away!$B$2:$E$405,3,FALSE)</f>
        <v>1.1499999999999999</v>
      </c>
      <c r="J172">
        <f>VLOOKUP(B172,home!$B$2:$E$405,4,FALSE)</f>
        <v>1.44</v>
      </c>
      <c r="K172" s="3">
        <f t="shared" si="280"/>
        <v>0.74897610921501889</v>
      </c>
      <c r="L172" s="3">
        <f t="shared" si="281"/>
        <v>1.9951126279863529</v>
      </c>
      <c r="M172" s="5">
        <f t="shared" si="282"/>
        <v>6.4306874715024609E-2</v>
      </c>
      <c r="N172" s="5">
        <f t="shared" si="283"/>
        <v>4.816431281983681E-2</v>
      </c>
      <c r="O172" s="5">
        <f t="shared" si="284"/>
        <v>0.12829945781028188</v>
      </c>
      <c r="P172" s="5">
        <f t="shared" si="285"/>
        <v>9.6093228725141394E-2</v>
      </c>
      <c r="Q172" s="5">
        <f t="shared" si="286"/>
        <v>1.8036959809408212E-2</v>
      </c>
      <c r="R172" s="5">
        <f t="shared" si="287"/>
        <v>0.12798593422054788</v>
      </c>
      <c r="S172" s="5">
        <f t="shared" si="288"/>
        <v>3.5897828372714165E-2</v>
      </c>
      <c r="T172" s="5">
        <f t="shared" si="289"/>
        <v>3.5985766286232644E-2</v>
      </c>
      <c r="U172" s="5">
        <f t="shared" si="290"/>
        <v>9.5858407046755301E-2</v>
      </c>
      <c r="V172" s="5">
        <f t="shared" si="291"/>
        <v>5.9602029726676335E-3</v>
      </c>
      <c r="W172" s="5">
        <f t="shared" si="292"/>
        <v>4.5030839933727449E-3</v>
      </c>
      <c r="X172" s="5">
        <f t="shared" si="293"/>
        <v>8.9841597400611758E-3</v>
      </c>
      <c r="Y172" s="5">
        <f t="shared" si="294"/>
        <v>8.9622052746213248E-3</v>
      </c>
      <c r="Z172" s="5">
        <f t="shared" si="295"/>
        <v>8.5115451189348573E-2</v>
      </c>
      <c r="AA172" s="5">
        <f t="shared" si="296"/>
        <v>6.3749439465879146E-2</v>
      </c>
      <c r="AB172" s="5">
        <f t="shared" si="297"/>
        <v>2.3873403567896266E-2</v>
      </c>
      <c r="AC172" s="5">
        <f t="shared" si="298"/>
        <v>5.5664261212243021E-4</v>
      </c>
      <c r="AD172" s="5">
        <f t="shared" si="299"/>
        <v>8.4317558220618695E-4</v>
      </c>
      <c r="AE172" s="5">
        <f t="shared" si="300"/>
        <v>1.6822302516693087E-3</v>
      </c>
      <c r="AF172" s="5">
        <f t="shared" si="301"/>
        <v>1.6781194091430496E-3</v>
      </c>
      <c r="AG172" s="5">
        <f t="shared" si="302"/>
        <v>1.1160124081500981E-3</v>
      </c>
      <c r="AH172" s="5">
        <f t="shared" si="303"/>
        <v>4.2453727876156352E-2</v>
      </c>
      <c r="AI172" s="5">
        <f t="shared" si="304"/>
        <v>3.1796827926356769E-2</v>
      </c>
      <c r="AJ172" s="5">
        <f t="shared" si="305"/>
        <v>1.1907532232831074E-2</v>
      </c>
      <c r="AK172" s="5">
        <f t="shared" si="306"/>
        <v>2.9728190540327486E-3</v>
      </c>
      <c r="AL172" s="5">
        <f t="shared" si="307"/>
        <v>3.327145726293154E-5</v>
      </c>
      <c r="AM172" s="5">
        <f t="shared" si="308"/>
        <v>1.2630367338917968E-4</v>
      </c>
      <c r="AN172" s="5">
        <f t="shared" si="309"/>
        <v>2.519900537398162E-4</v>
      </c>
      <c r="AO172" s="5">
        <f t="shared" si="310"/>
        <v>2.5137426917163361E-4</v>
      </c>
      <c r="AP172" s="5">
        <f t="shared" si="311"/>
        <v>1.6717332625838888E-4</v>
      </c>
      <c r="AQ172" s="5">
        <f t="shared" si="312"/>
        <v>8.3382403570148554E-5</v>
      </c>
      <c r="AR172" s="5">
        <f t="shared" si="313"/>
        <v>1.6939993718163154E-2</v>
      </c>
      <c r="AS172" s="5">
        <f t="shared" si="314"/>
        <v>1.2687650585156699E-2</v>
      </c>
      <c r="AT172" s="5">
        <f t="shared" si="315"/>
        <v>4.7513735851751606E-3</v>
      </c>
      <c r="AU172" s="5">
        <f t="shared" si="316"/>
        <v>1.186221767083836E-3</v>
      </c>
      <c r="AV172" s="5">
        <f t="shared" si="317"/>
        <v>2.2211294094415392E-4</v>
      </c>
      <c r="AW172" s="5">
        <f t="shared" si="318"/>
        <v>1.3810350616796593E-6</v>
      </c>
      <c r="AX172" s="5">
        <f t="shared" si="319"/>
        <v>1.5766405645765382E-5</v>
      </c>
      <c r="AY172" s="5">
        <f t="shared" si="320"/>
        <v>3.1455755001821834E-5</v>
      </c>
      <c r="AZ172" s="5">
        <f t="shared" si="321"/>
        <v>3.1378887013489823E-5</v>
      </c>
      <c r="BA172" s="5">
        <f t="shared" si="322"/>
        <v>2.0868137910923503E-5</v>
      </c>
      <c r="BB172" s="5">
        <f t="shared" si="323"/>
        <v>1.0408571367161059E-5</v>
      </c>
      <c r="BC172" s="5">
        <f t="shared" si="324"/>
        <v>4.1532544347840402E-6</v>
      </c>
      <c r="BD172" s="5">
        <f t="shared" si="325"/>
        <v>5.6328658975194632E-3</v>
      </c>
      <c r="BE172" s="5">
        <f t="shared" si="326"/>
        <v>4.2188819836540921E-3</v>
      </c>
      <c r="BF172" s="5">
        <f t="shared" si="327"/>
        <v>1.5799209066772915E-3</v>
      </c>
      <c r="BG172" s="5">
        <f t="shared" si="328"/>
        <v>3.9444100451687433E-4</v>
      </c>
      <c r="BH172" s="5">
        <f t="shared" si="329"/>
        <v>7.3856722219478048E-5</v>
      </c>
      <c r="BI172" s="5">
        <f t="shared" si="330"/>
        <v>1.1063384089463823E-5</v>
      </c>
      <c r="BJ172" s="8">
        <f t="shared" si="331"/>
        <v>0.13095028031220468</v>
      </c>
      <c r="BK172" s="8">
        <f t="shared" si="332"/>
        <v>0.20287950460993498</v>
      </c>
      <c r="BL172" s="8">
        <f t="shared" si="333"/>
        <v>0.57659593169593715</v>
      </c>
      <c r="BM172" s="8">
        <f t="shared" si="334"/>
        <v>0.51262432498724431</v>
      </c>
      <c r="BN172" s="8">
        <f t="shared" si="335"/>
        <v>0.48288676810024084</v>
      </c>
    </row>
    <row r="173" spans="1:66" x14ac:dyDescent="0.25">
      <c r="A173" t="s">
        <v>145</v>
      </c>
      <c r="B173" t="s">
        <v>425</v>
      </c>
      <c r="C173" t="s">
        <v>148</v>
      </c>
      <c r="D173" s="11">
        <v>44350</v>
      </c>
      <c r="E173">
        <f>VLOOKUP(A173,home!$A$2:$E$405,3,FALSE)</f>
        <v>1.42662116040956</v>
      </c>
      <c r="F173">
        <f>VLOOKUP(B173,home!$B$2:$E$405,3,FALSE)</f>
        <v>1.5</v>
      </c>
      <c r="G173">
        <f>VLOOKUP(C173,away!$B$2:$E$405,4,FALSE)</f>
        <v>0.93</v>
      </c>
      <c r="H173">
        <f>VLOOKUP(A173,away!$A$2:$E$405,3,FALSE)</f>
        <v>1.2047781569965901</v>
      </c>
      <c r="I173">
        <f>VLOOKUP(C173,away!$B$2:$E$405,3,FALSE)</f>
        <v>0.84</v>
      </c>
      <c r="J173">
        <f>VLOOKUP(B173,home!$B$2:$E$405,4,FALSE)</f>
        <v>0.65</v>
      </c>
      <c r="K173" s="3">
        <f t="shared" si="280"/>
        <v>1.9901365187713362</v>
      </c>
      <c r="L173" s="3">
        <f t="shared" si="281"/>
        <v>0.65780887372013819</v>
      </c>
      <c r="M173" s="5">
        <f t="shared" si="282"/>
        <v>7.0796522799392664E-2</v>
      </c>
      <c r="N173" s="5">
        <f t="shared" si="283"/>
        <v>0.14089474542509883</v>
      </c>
      <c r="O173" s="5">
        <f t="shared" si="284"/>
        <v>4.6570580925970571E-2</v>
      </c>
      <c r="P173" s="5">
        <f t="shared" si="285"/>
        <v>9.2681813801169854E-2</v>
      </c>
      <c r="Q173" s="5">
        <f t="shared" si="286"/>
        <v>0.14019988908673997</v>
      </c>
      <c r="R173" s="5">
        <f t="shared" si="287"/>
        <v>1.5317270693702626E-2</v>
      </c>
      <c r="S173" s="5">
        <f t="shared" si="288"/>
        <v>3.0333123258803656E-2</v>
      </c>
      <c r="T173" s="5">
        <f t="shared" si="289"/>
        <v>9.2224731135836707E-2</v>
      </c>
      <c r="U173" s="5">
        <f t="shared" si="290"/>
        <v>3.0483459775443554E-2</v>
      </c>
      <c r="V173" s="5">
        <f t="shared" si="291"/>
        <v>4.4122205923814925E-3</v>
      </c>
      <c r="W173" s="5">
        <f t="shared" si="292"/>
        <v>9.3005639733070702E-2</v>
      </c>
      <c r="X173" s="5">
        <f t="shared" si="293"/>
        <v>6.1179935122432166E-2</v>
      </c>
      <c r="Y173" s="5">
        <f t="shared" si="294"/>
        <v>2.0122352108579114E-2</v>
      </c>
      <c r="Z173" s="5">
        <f t="shared" si="295"/>
        <v>3.3586121944970022E-3</v>
      </c>
      <c r="AA173" s="5">
        <f t="shared" si="296"/>
        <v>6.6840967806592218E-3</v>
      </c>
      <c r="AB173" s="5">
        <f t="shared" si="297"/>
        <v>6.6511325490959221E-3</v>
      </c>
      <c r="AC173" s="5">
        <f t="shared" si="298"/>
        <v>3.6101049813520739E-4</v>
      </c>
      <c r="AD173" s="5">
        <f t="shared" si="299"/>
        <v>4.627348002111862E-2</v>
      </c>
      <c r="AE173" s="5">
        <f t="shared" si="300"/>
        <v>3.0439105775803357E-2</v>
      </c>
      <c r="AF173" s="5">
        <f t="shared" si="301"/>
        <v>1.0011556943714679E-2</v>
      </c>
      <c r="AG173" s="5">
        <f t="shared" si="302"/>
        <v>2.1952303324433279E-3</v>
      </c>
      <c r="AH173" s="5">
        <f t="shared" si="303"/>
        <v>5.5233122623119847E-4</v>
      </c>
      <c r="AI173" s="5">
        <f t="shared" si="304"/>
        <v>1.0992145437804606E-3</v>
      </c>
      <c r="AJ173" s="5">
        <f t="shared" si="305"/>
        <v>1.0937935027710347E-3</v>
      </c>
      <c r="AK173" s="5">
        <f t="shared" si="306"/>
        <v>7.2559946461981739E-4</v>
      </c>
      <c r="AL173" s="5">
        <f t="shared" si="307"/>
        <v>1.8904379167459292E-5</v>
      </c>
      <c r="AM173" s="5">
        <f t="shared" si="308"/>
        <v>1.8418108488132797E-2</v>
      </c>
      <c r="AN173" s="5">
        <f t="shared" si="309"/>
        <v>1.2115595200633954E-2</v>
      </c>
      <c r="AO173" s="5">
        <f t="shared" si="310"/>
        <v>3.9848730166890658E-3</v>
      </c>
      <c r="AP173" s="5">
        <f t="shared" si="311"/>
        <v>8.7376161034200157E-4</v>
      </c>
      <c r="AQ173" s="5">
        <f t="shared" si="312"/>
        <v>1.4369203519974154E-4</v>
      </c>
      <c r="AR173" s="5">
        <f t="shared" si="313"/>
        <v>7.2665676369521531E-5</v>
      </c>
      <c r="AS173" s="5">
        <f t="shared" si="314"/>
        <v>1.4461461620420411E-4</v>
      </c>
      <c r="AT173" s="5">
        <f t="shared" si="315"/>
        <v>1.4390141442804387E-4</v>
      </c>
      <c r="AU173" s="5">
        <f t="shared" si="316"/>
        <v>9.5461153318699506E-5</v>
      </c>
      <c r="AV173" s="5">
        <f t="shared" si="317"/>
        <v>4.749518183589338E-5</v>
      </c>
      <c r="AW173" s="5">
        <f t="shared" si="318"/>
        <v>6.8745221467297367E-7</v>
      </c>
      <c r="AX173" s="5">
        <f t="shared" si="319"/>
        <v>6.109091718154225E-3</v>
      </c>
      <c r="AY173" s="5">
        <f t="shared" si="320"/>
        <v>4.0186147425720544E-3</v>
      </c>
      <c r="AZ173" s="5">
        <f t="shared" si="321"/>
        <v>1.3217402188632332E-3</v>
      </c>
      <c r="BA173" s="5">
        <f t="shared" si="322"/>
        <v>2.8981748157367752E-4</v>
      </c>
      <c r="BB173" s="5">
        <f t="shared" si="323"/>
        <v>4.7661127784596913E-5</v>
      </c>
      <c r="BC173" s="5">
        <f t="shared" si="324"/>
        <v>6.2703825576434582E-6</v>
      </c>
      <c r="BD173" s="5">
        <f t="shared" si="325"/>
        <v>7.9666877884578345E-6</v>
      </c>
      <c r="BE173" s="5">
        <f t="shared" si="326"/>
        <v>1.585479630145959E-5</v>
      </c>
      <c r="BF173" s="5">
        <f t="shared" si="327"/>
        <v>1.5776604558607727E-5</v>
      </c>
      <c r="BG173" s="5">
        <f t="shared" si="328"/>
        <v>1.0465865624766523E-5</v>
      </c>
      <c r="BH173" s="5">
        <f t="shared" si="329"/>
        <v>5.2071253451003645E-6</v>
      </c>
      <c r="BI173" s="5">
        <f t="shared" si="330"/>
        <v>2.0725780614208062E-6</v>
      </c>
      <c r="BJ173" s="8">
        <f t="shared" si="331"/>
        <v>0.68387589170734042</v>
      </c>
      <c r="BK173" s="8">
        <f t="shared" si="332"/>
        <v>0.2026222100716224</v>
      </c>
      <c r="BL173" s="8">
        <f t="shared" si="333"/>
        <v>0.1097389611621106</v>
      </c>
      <c r="BM173" s="8">
        <f t="shared" si="334"/>
        <v>0.48911692511313848</v>
      </c>
      <c r="BN173" s="8">
        <f t="shared" si="335"/>
        <v>0.50646082273207449</v>
      </c>
    </row>
    <row r="174" spans="1:66" x14ac:dyDescent="0.25">
      <c r="A174" t="s">
        <v>175</v>
      </c>
      <c r="B174" t="s">
        <v>278</v>
      </c>
      <c r="C174" t="s">
        <v>178</v>
      </c>
      <c r="D174" s="11">
        <v>44350</v>
      </c>
      <c r="E174">
        <f>VLOOKUP(A174,home!$A$2:$E$405,3,FALSE)</f>
        <v>1.2032967032966999</v>
      </c>
      <c r="F174">
        <f>VLOOKUP(B174,home!$B$2:$E$405,3,FALSE)</f>
        <v>0.77</v>
      </c>
      <c r="G174">
        <f>VLOOKUP(C174,away!$B$2:$E$405,4,FALSE)</f>
        <v>1.53</v>
      </c>
      <c r="H174">
        <f>VLOOKUP(A174,away!$A$2:$E$405,3,FALSE)</f>
        <v>1.0549450549450601</v>
      </c>
      <c r="I174">
        <f>VLOOKUP(C174,away!$B$2:$E$405,3,FALSE)</f>
        <v>0.7</v>
      </c>
      <c r="J174">
        <f>VLOOKUP(B174,home!$B$2:$E$405,4,FALSE)</f>
        <v>1.75</v>
      </c>
      <c r="K174" s="3">
        <f t="shared" si="280"/>
        <v>1.4176038461538423</v>
      </c>
      <c r="L174" s="3">
        <f t="shared" si="281"/>
        <v>1.2923076923076986</v>
      </c>
      <c r="M174" s="5">
        <f t="shared" si="282"/>
        <v>6.6542692923650712E-2</v>
      </c>
      <c r="N174" s="5">
        <f t="shared" si="283"/>
        <v>9.4331177422001311E-2</v>
      </c>
      <c r="O174" s="5">
        <f t="shared" si="284"/>
        <v>8.5993633932102895E-2</v>
      </c>
      <c r="P174" s="5">
        <f t="shared" si="285"/>
        <v>0.12190490620689461</v>
      </c>
      <c r="Q174" s="5">
        <f t="shared" si="286"/>
        <v>6.686211996282479E-2</v>
      </c>
      <c r="R174" s="5">
        <f t="shared" si="287"/>
        <v>5.5565117309974446E-2</v>
      </c>
      <c r="S174" s="5">
        <f t="shared" si="288"/>
        <v>5.5831848338188918E-2</v>
      </c>
      <c r="T174" s="5">
        <f t="shared" si="289"/>
        <v>8.6406431951958615E-2</v>
      </c>
      <c r="U174" s="5">
        <f t="shared" si="290"/>
        <v>7.876932401060921E-2</v>
      </c>
      <c r="V174" s="5">
        <f t="shared" si="291"/>
        <v>1.1364761037839283E-2</v>
      </c>
      <c r="W174" s="5">
        <f t="shared" si="292"/>
        <v>3.1594666140433346E-2</v>
      </c>
      <c r="X174" s="5">
        <f t="shared" si="293"/>
        <v>4.0830030089175608E-2</v>
      </c>
      <c r="Y174" s="5">
        <f t="shared" si="294"/>
        <v>2.6382480980698213E-2</v>
      </c>
      <c r="Z174" s="5">
        <f t="shared" si="295"/>
        <v>2.3935742841219874E-2</v>
      </c>
      <c r="AA174" s="5">
        <f t="shared" si="296"/>
        <v>3.3931401112262588E-2</v>
      </c>
      <c r="AB174" s="5">
        <f t="shared" si="297"/>
        <v>2.4050642361066108E-2</v>
      </c>
      <c r="AC174" s="5">
        <f t="shared" si="298"/>
        <v>1.3012511850579533E-3</v>
      </c>
      <c r="AD174" s="5">
        <f t="shared" si="299"/>
        <v>1.1197180059656217E-2</v>
      </c>
      <c r="AE174" s="5">
        <f t="shared" si="300"/>
        <v>1.4470201923248105E-2</v>
      </c>
      <c r="AF174" s="5">
        <f t="shared" si="301"/>
        <v>9.3499766273295905E-3</v>
      </c>
      <c r="AG174" s="5">
        <f t="shared" si="302"/>
        <v>4.0276822394650731E-3</v>
      </c>
      <c r="AH174" s="5">
        <f t="shared" si="303"/>
        <v>7.7330861487018444E-3</v>
      </c>
      <c r="AI174" s="5">
        <f t="shared" si="304"/>
        <v>1.0962452667038736E-2</v>
      </c>
      <c r="AJ174" s="5">
        <f t="shared" si="305"/>
        <v>7.7702075320367813E-3</v>
      </c>
      <c r="AK174" s="5">
        <f t="shared" si="306"/>
        <v>3.6716920276096332E-3</v>
      </c>
      <c r="AL174" s="5">
        <f t="shared" si="307"/>
        <v>9.5354664319405769E-5</v>
      </c>
      <c r="AM174" s="5">
        <f t="shared" si="308"/>
        <v>3.1746331037291525E-3</v>
      </c>
      <c r="AN174" s="5">
        <f t="shared" si="309"/>
        <v>4.102602780203848E-3</v>
      </c>
      <c r="AO174" s="5">
        <f t="shared" si="310"/>
        <v>2.6509125656701917E-3</v>
      </c>
      <c r="AP174" s="5">
        <f t="shared" si="311"/>
        <v>1.1419315667502417E-3</v>
      </c>
      <c r="AQ174" s="5">
        <f t="shared" si="312"/>
        <v>3.6893173695007992E-4</v>
      </c>
      <c r="AR174" s="5">
        <f t="shared" si="313"/>
        <v>1.9987053430491021E-3</v>
      </c>
      <c r="AS174" s="5">
        <f t="shared" si="314"/>
        <v>2.8333723816346417E-3</v>
      </c>
      <c r="AT174" s="5">
        <f t="shared" si="315"/>
        <v>2.0082997928956704E-3</v>
      </c>
      <c r="AU174" s="5">
        <f t="shared" si="316"/>
        <v>9.4899117021295619E-4</v>
      </c>
      <c r="AV174" s="5">
        <f t="shared" si="317"/>
        <v>3.3632338321498039E-4</v>
      </c>
      <c r="AW174" s="5">
        <f t="shared" si="318"/>
        <v>4.852440883155348E-6</v>
      </c>
      <c r="AX174" s="5">
        <f t="shared" si="319"/>
        <v>7.5006201632896001E-4</v>
      </c>
      <c r="AY174" s="5">
        <f t="shared" si="320"/>
        <v>9.6931091340973774E-4</v>
      </c>
      <c r="AZ174" s="5">
        <f t="shared" si="321"/>
        <v>6.2632397481860282E-4</v>
      </c>
      <c r="BA174" s="5">
        <f t="shared" si="322"/>
        <v>2.6980109684493785E-4</v>
      </c>
      <c r="BB174" s="5">
        <f t="shared" si="323"/>
        <v>8.7166508211441895E-5</v>
      </c>
      <c r="BC174" s="5">
        <f t="shared" si="324"/>
        <v>2.2529189814649713E-5</v>
      </c>
      <c r="BD174" s="5">
        <f t="shared" si="325"/>
        <v>4.3049038157980883E-4</v>
      </c>
      <c r="BE174" s="5">
        <f t="shared" si="326"/>
        <v>6.1026482065977214E-4</v>
      </c>
      <c r="BF174" s="5">
        <f t="shared" si="327"/>
        <v>4.3255687846983893E-4</v>
      </c>
      <c r="BG174" s="5">
        <f t="shared" si="328"/>
        <v>2.0439809819971467E-4</v>
      </c>
      <c r="BH174" s="5">
        <f t="shared" si="329"/>
        <v>7.243888253861154E-5</v>
      </c>
      <c r="BI174" s="5">
        <f t="shared" si="330"/>
        <v>2.0537927699564422E-5</v>
      </c>
      <c r="BJ174" s="8">
        <f t="shared" si="331"/>
        <v>0.39961615284952273</v>
      </c>
      <c r="BK174" s="8">
        <f t="shared" si="332"/>
        <v>0.25801012526936062</v>
      </c>
      <c r="BL174" s="8">
        <f t="shared" si="333"/>
        <v>0.31834393616155698</v>
      </c>
      <c r="BM174" s="8">
        <f t="shared" si="334"/>
        <v>0.50774185089168489</v>
      </c>
      <c r="BN174" s="8">
        <f t="shared" si="335"/>
        <v>0.49119964775744879</v>
      </c>
    </row>
    <row r="175" spans="1:66" x14ac:dyDescent="0.25">
      <c r="A175" t="s">
        <v>175</v>
      </c>
      <c r="B175" t="s">
        <v>285</v>
      </c>
      <c r="C175" t="s">
        <v>176</v>
      </c>
      <c r="D175" s="11">
        <v>44350</v>
      </c>
      <c r="E175">
        <f>VLOOKUP(A175,home!$A$2:$E$405,3,FALSE)</f>
        <v>1.2032967032966999</v>
      </c>
      <c r="F175">
        <f>VLOOKUP(B175,home!$B$2:$E$405,3,FALSE)</f>
        <v>1.02</v>
      </c>
      <c r="G175">
        <f>VLOOKUP(C175,away!$B$2:$E$405,4,FALSE)</f>
        <v>0.96</v>
      </c>
      <c r="H175">
        <f>VLOOKUP(A175,away!$A$2:$E$405,3,FALSE)</f>
        <v>1.0549450549450601</v>
      </c>
      <c r="I175">
        <f>VLOOKUP(C175,away!$B$2:$E$405,3,FALSE)</f>
        <v>0.89</v>
      </c>
      <c r="J175">
        <f>VLOOKUP(B175,home!$B$2:$E$405,4,FALSE)</f>
        <v>1.24</v>
      </c>
      <c r="K175" s="3">
        <f t="shared" si="280"/>
        <v>1.1782681318681285</v>
      </c>
      <c r="L175" s="3">
        <f t="shared" si="281"/>
        <v>1.1642373626373683</v>
      </c>
      <c r="M175" s="5">
        <f t="shared" si="282"/>
        <v>9.6086591958331635E-2</v>
      </c>
      <c r="N175" s="5">
        <f t="shared" si="283"/>
        <v>0.11321576920431857</v>
      </c>
      <c r="O175" s="5">
        <f t="shared" si="284"/>
        <v>0.11186760040638098</v>
      </c>
      <c r="P175" s="5">
        <f t="shared" si="285"/>
        <v>0.13181002854739682</v>
      </c>
      <c r="Q175" s="5">
        <f t="shared" si="286"/>
        <v>6.6699266439192828E-2</v>
      </c>
      <c r="R175" s="5">
        <f t="shared" si="287"/>
        <v>6.5120220030848011E-2</v>
      </c>
      <c r="S175" s="5">
        <f t="shared" si="288"/>
        <v>4.5203714877305234E-2</v>
      </c>
      <c r="T175" s="5">
        <f t="shared" si="289"/>
        <v>7.7653778049012981E-2</v>
      </c>
      <c r="U175" s="5">
        <f t="shared" si="290"/>
        <v>7.6729080002588768E-2</v>
      </c>
      <c r="V175" s="5">
        <f t="shared" si="291"/>
        <v>6.8899692188407989E-3</v>
      </c>
      <c r="W175" s="5">
        <f t="shared" si="292"/>
        <v>2.619654002142743E-2</v>
      </c>
      <c r="X175" s="5">
        <f t="shared" si="293"/>
        <v>3.0498990664770933E-2</v>
      </c>
      <c r="Y175" s="5">
        <f t="shared" si="294"/>
        <v>1.775403222732732E-2</v>
      </c>
      <c r="Z175" s="5">
        <f t="shared" si="295"/>
        <v>2.5271797741026534E-2</v>
      </c>
      <c r="AA175" s="5">
        <f t="shared" si="296"/>
        <v>2.9776953913268525E-2</v>
      </c>
      <c r="AB175" s="5">
        <f t="shared" si="297"/>
        <v>1.7542617930055137E-2</v>
      </c>
      <c r="AC175" s="5">
        <f t="shared" si="298"/>
        <v>5.9072175219561482E-4</v>
      </c>
      <c r="AD175" s="5">
        <f t="shared" si="299"/>
        <v>7.7166370681139929E-3</v>
      </c>
      <c r="AE175" s="5">
        <f t="shared" si="300"/>
        <v>8.9839971886107872E-3</v>
      </c>
      <c r="AF175" s="5">
        <f t="shared" si="301"/>
        <v>5.2297525964048793E-3</v>
      </c>
      <c r="AG175" s="5">
        <f t="shared" si="302"/>
        <v>2.029557790028115E-3</v>
      </c>
      <c r="AH175" s="5">
        <f t="shared" si="303"/>
        <v>7.3555927877794356E-3</v>
      </c>
      <c r="AI175" s="5">
        <f t="shared" si="304"/>
        <v>8.6668605728395555E-3</v>
      </c>
      <c r="AJ175" s="5">
        <f t="shared" si="305"/>
        <v>5.1059428081606023E-3</v>
      </c>
      <c r="AK175" s="5">
        <f t="shared" si="306"/>
        <v>2.0053898979989658E-3</v>
      </c>
      <c r="AL175" s="5">
        <f t="shared" si="307"/>
        <v>3.2413700781161131E-5</v>
      </c>
      <c r="AM175" s="5">
        <f t="shared" si="308"/>
        <v>1.8184535085102032E-3</v>
      </c>
      <c r="AN175" s="5">
        <f t="shared" si="309"/>
        <v>2.1171115168265881E-3</v>
      </c>
      <c r="AO175" s="5">
        <f t="shared" si="310"/>
        <v>1.232410164379693E-3</v>
      </c>
      <c r="AP175" s="5">
        <f t="shared" si="311"/>
        <v>4.7827265315496633E-4</v>
      </c>
      <c r="AQ175" s="5">
        <f t="shared" si="312"/>
        <v>1.3920572308267877E-4</v>
      </c>
      <c r="AR175" s="5">
        <f t="shared" si="313"/>
        <v>1.7127311895757547E-3</v>
      </c>
      <c r="AS175" s="5">
        <f t="shared" si="314"/>
        <v>2.0180565791337022E-3</v>
      </c>
      <c r="AT175" s="5">
        <f t="shared" si="315"/>
        <v>1.1889058777500268E-3</v>
      </c>
      <c r="AU175" s="5">
        <f t="shared" si="316"/>
        <v>4.6694996918118721E-4</v>
      </c>
      <c r="AV175" s="5">
        <f t="shared" si="317"/>
        <v>1.3754806696574944E-4</v>
      </c>
      <c r="AW175" s="5">
        <f t="shared" si="318"/>
        <v>1.23512747379884E-6</v>
      </c>
      <c r="AX175" s="5">
        <f t="shared" si="319"/>
        <v>3.5710430306022694E-4</v>
      </c>
      <c r="AY175" s="5">
        <f t="shared" si="320"/>
        <v>4.1575417198129406E-4</v>
      </c>
      <c r="AZ175" s="5">
        <f t="shared" si="321"/>
        <v>2.4201827034649241E-4</v>
      </c>
      <c r="BA175" s="5">
        <f t="shared" si="322"/>
        <v>9.3922237592752628E-5</v>
      </c>
      <c r="BB175" s="5">
        <f t="shared" si="323"/>
        <v>2.7336944546996662E-5</v>
      </c>
      <c r="BC175" s="5">
        <f t="shared" si="324"/>
        <v>6.365338444391873E-6</v>
      </c>
      <c r="BD175" s="5">
        <f t="shared" si="325"/>
        <v>3.3233760717640642E-4</v>
      </c>
      <c r="BE175" s="5">
        <f t="shared" si="326"/>
        <v>3.9158281155726835E-4</v>
      </c>
      <c r="BF175" s="5">
        <f t="shared" si="327"/>
        <v>2.3069477392262603E-4</v>
      </c>
      <c r="BG175" s="5">
        <f t="shared" si="328"/>
        <v>9.0606766767184271E-5</v>
      </c>
      <c r="BH175" s="5">
        <f t="shared" si="329"/>
        <v>2.6689766453345366E-5</v>
      </c>
      <c r="BI175" s="5">
        <f t="shared" si="330"/>
        <v>6.2895402517959714E-6</v>
      </c>
      <c r="BJ175" s="8">
        <f t="shared" si="331"/>
        <v>0.36290627608113407</v>
      </c>
      <c r="BK175" s="8">
        <f t="shared" si="332"/>
        <v>0.28102919422683253</v>
      </c>
      <c r="BL175" s="8">
        <f t="shared" si="333"/>
        <v>0.33077265129865496</v>
      </c>
      <c r="BM175" s="8">
        <f t="shared" si="334"/>
        <v>0.41476592371667176</v>
      </c>
      <c r="BN175" s="8">
        <f t="shared" si="335"/>
        <v>0.58479947658646891</v>
      </c>
    </row>
    <row r="176" spans="1:66" x14ac:dyDescent="0.25">
      <c r="A176" t="s">
        <v>175</v>
      </c>
      <c r="B176" t="s">
        <v>277</v>
      </c>
      <c r="C176" t="s">
        <v>283</v>
      </c>
      <c r="D176" s="11">
        <v>44350</v>
      </c>
      <c r="E176">
        <f>VLOOKUP(A176,home!$A$2:$E$405,3,FALSE)</f>
        <v>1.2032967032966999</v>
      </c>
      <c r="F176">
        <f>VLOOKUP(B176,home!$B$2:$E$405,3,FALSE)</f>
        <v>0.57999999999999996</v>
      </c>
      <c r="G176">
        <f>VLOOKUP(C176,away!$B$2:$E$405,4,FALSE)</f>
        <v>0.77</v>
      </c>
      <c r="H176">
        <f>VLOOKUP(A176,away!$A$2:$E$405,3,FALSE)</f>
        <v>1.0549450549450601</v>
      </c>
      <c r="I176">
        <f>VLOOKUP(C176,away!$B$2:$E$405,3,FALSE)</f>
        <v>0.96</v>
      </c>
      <c r="J176">
        <f>VLOOKUP(B176,home!$B$2:$E$405,4,FALSE)</f>
        <v>0.95</v>
      </c>
      <c r="K176" s="3">
        <f t="shared" ref="K176:K239" si="336">E176*F176*G176</f>
        <v>0.53739230769230617</v>
      </c>
      <c r="L176" s="3">
        <f t="shared" ref="L176:L239" si="337">H176*I176*J176</f>
        <v>0.96210989010989467</v>
      </c>
      <c r="M176" s="5">
        <f t="shared" ref="M176:M239" si="338">_xlfn.POISSON.DIST(0,K176,FALSE) * _xlfn.POISSON.DIST(0,L176,FALSE)</f>
        <v>0.22324126248374598</v>
      </c>
      <c r="N176" s="5">
        <f t="shared" ref="N176:N239" si="339">_xlfn.POISSON.DIST(1,K176,FALSE) * _xlfn.POISSON.DIST(0,L176,FALSE)</f>
        <v>0.1199681372182841</v>
      </c>
      <c r="O176" s="5">
        <f t="shared" ref="O176:O239" si="340">_xlfn.POISSON.DIST(0,K176,FALSE) * _xlfn.POISSON.DIST(1,L176,FALSE)</f>
        <v>0.21478262651623103</v>
      </c>
      <c r="P176" s="5">
        <f t="shared" ref="P176:P239" si="341">_xlfn.POISSON.DIST(1,K176,FALSE) * _xlfn.POISSON.DIST(1,L176,FALSE)</f>
        <v>0.1154225313157721</v>
      </c>
      <c r="Q176" s="5">
        <f t="shared" ref="Q176:Q239" si="342">_xlfn.POISSON.DIST(2,K176,FALSE) * _xlfn.POISSON.DIST(0,L176,FALSE)</f>
        <v>3.2234977054640471E-2</v>
      </c>
      <c r="R176" s="5">
        <f t="shared" ref="R176:R239" si="343">_xlfn.POISSON.DIST(0,K176,FALSE) * _xlfn.POISSON.DIST(2,L176,FALSE)</f>
        <v>0.10332224459752277</v>
      </c>
      <c r="S176" s="5">
        <f t="shared" ref="S176:S239" si="344">_xlfn.POISSON.DIST(2,K176,FALSE) * _xlfn.POISSON.DIST(2,L176,FALSE)</f>
        <v>1.4919240944883989E-2</v>
      </c>
      <c r="T176" s="5">
        <f t="shared" ref="T176:T239" si="345">_xlfn.POISSON.DIST(2,K176,FALSE) * _xlfn.POISSON.DIST(1,L176,FALSE)</f>
        <v>3.1013590231735125E-2</v>
      </c>
      <c r="U176" s="5">
        <f t="shared" ref="U176:U239" si="346">_xlfn.POISSON.DIST(1,K176,FALSE) * _xlfn.POISSON.DIST(2,L176,FALSE)</f>
        <v>5.5524579460211672E-2</v>
      </c>
      <c r="V176" s="5">
        <f t="shared" ref="V176:V239" si="347">_xlfn.POISSON.DIST(3,K176,FALSE) * _xlfn.POISSON.DIST(3,L176,FALSE)</f>
        <v>8.5707799117299051E-4</v>
      </c>
      <c r="W176" s="5">
        <f t="shared" ref="W176:W239" si="348">_xlfn.POISSON.DIST(3,K176,FALSE) * _xlfn.POISSON.DIST(0,L176,FALSE)</f>
        <v>5.774276235933927E-3</v>
      </c>
      <c r="X176" s="5">
        <f t="shared" ref="X176:X239" si="349">_xlfn.POISSON.DIST(3,K176,FALSE) * _xlfn.POISSON.DIST(1,L176,FALSE)</f>
        <v>5.5554882748185671E-3</v>
      </c>
      <c r="Y176" s="5">
        <f t="shared" ref="Y176:Y239" si="350">_xlfn.POISSON.DIST(3,K176,FALSE) * _xlfn.POISSON.DIST(2,L176,FALSE)</f>
        <v>2.6724951067962494E-3</v>
      </c>
      <c r="Z176" s="5">
        <f t="shared" ref="Z176:Z239" si="351">_xlfn.POISSON.DIST(0,K176,FALSE) * _xlfn.POISSON.DIST(3,L176,FALSE)</f>
        <v>3.3135784465210108E-2</v>
      </c>
      <c r="AA176" s="5">
        <f t="shared" ref="AA176:AA239" si="352">_xlfn.POISSON.DIST(1,K176,FALSE) * _xlfn.POISSON.DIST(3,L176,FALSE)</f>
        <v>1.7806915680954126E-2</v>
      </c>
      <c r="AB176" s="5">
        <f t="shared" ref="AB176:AB239" si="353">_xlfn.POISSON.DIST(2,K176,FALSE) * _xlfn.POISSON.DIST(3,L176,FALSE)</f>
        <v>4.7846497553351262E-3</v>
      </c>
      <c r="AC176" s="5">
        <f t="shared" ref="AC176:AC239" si="354">_xlfn.POISSON.DIST(4,K176,FALSE) * _xlfn.POISSON.DIST(4,L176,FALSE)</f>
        <v>2.7695963935941899E-5</v>
      </c>
      <c r="AD176" s="5">
        <f t="shared" ref="AD176:AD239" si="355">_xlfn.POISSON.DIST(4,K176,FALSE) * _xlfn.POISSON.DIST(0,L176,FALSE)</f>
        <v>7.7576290792034399E-4</v>
      </c>
      <c r="AE176" s="5">
        <f t="shared" ref="AE176:AE239" si="356">_xlfn.POISSON.DIST(4,K176,FALSE) * _xlfn.POISSON.DIST(1,L176,FALSE)</f>
        <v>7.4636916609057465E-4</v>
      </c>
      <c r="AF176" s="5">
        <f t="shared" ref="AF176:AF239" si="357">_xlfn.POISSON.DIST(4,K176,FALSE) * _xlfn.POISSON.DIST(2,L176,FALSE)</f>
        <v>3.5904457818440816E-4</v>
      </c>
      <c r="AG176" s="5">
        <f t="shared" ref="AG176:AG239" si="358">_xlfn.POISSON.DIST(4,K176,FALSE) * _xlfn.POISSON.DIST(3,L176,FALSE)</f>
        <v>1.1514677988718483E-4</v>
      </c>
      <c r="AH176" s="5">
        <f t="shared" ref="AH176:AH239" si="359">_xlfn.POISSON.DIST(0,K176,FALSE) * _xlfn.POISSON.DIST(4,L176,FALSE)</f>
        <v>7.9700664876321096E-3</v>
      </c>
      <c r="AI176" s="5">
        <f t="shared" ref="AI176:AI239" si="360">_xlfn.POISSON.DIST(1,K176,FALSE) * _xlfn.POISSON.DIST(4,L176,FALSE)</f>
        <v>4.2830524222497324E-3</v>
      </c>
      <c r="AJ176" s="5">
        <f t="shared" ref="AJ176:AJ239" si="361">_xlfn.POISSON.DIST(2,K176,FALSE) * _xlfn.POISSON.DIST(4,L176,FALSE)</f>
        <v>1.1508397125799528E-3</v>
      </c>
      <c r="AK176" s="5">
        <f t="shared" ref="AK176:AK239" si="362">_xlfn.POISSON.DIST(3,K176,FALSE) * _xlfn.POISSON.DIST(4,L176,FALSE)</f>
        <v>2.061508029757637E-4</v>
      </c>
      <c r="AL176" s="5">
        <f t="shared" ref="AL176:AL239" si="363">_xlfn.POISSON.DIST(5,K176,FALSE) * _xlfn.POISSON.DIST(5,L176,FALSE)</f>
        <v>5.7278627242121118E-7</v>
      </c>
      <c r="AM176" s="5">
        <f t="shared" ref="AM176:AM239" si="364">_xlfn.POISSON.DIST(5,K176,FALSE) * _xlfn.POISSON.DIST(0,L176,FALSE)</f>
        <v>8.3377803861881572E-5</v>
      </c>
      <c r="AN176" s="5">
        <f t="shared" ref="AN176:AN239" si="365">_xlfn.POISSON.DIST(5,K176,FALSE) * _xlfn.POISSON.DIST(1,L176,FALSE)</f>
        <v>8.0218609711159243E-5</v>
      </c>
      <c r="AO176" s="5">
        <f t="shared" ref="AO176:AO239" si="366">_xlfn.POISSON.DIST(5,K176,FALSE) * _xlfn.POISSON.DIST(2,L176,FALSE)</f>
        <v>3.8589558886985966E-5</v>
      </c>
      <c r="AP176" s="5">
        <f t="shared" ref="AP176:AP239" si="367">_xlfn.POISSON.DIST(5,K176,FALSE) * _xlfn.POISSON.DIST(3,L176,FALSE)</f>
        <v>1.2375798753382463E-5</v>
      </c>
      <c r="AQ176" s="5">
        <f t="shared" ref="AQ176:AQ239" si="368">_xlfn.POISSON.DIST(5,K176,FALSE) * _xlfn.POISSON.DIST(4,L176,FALSE)</f>
        <v>2.9767195946597421E-6</v>
      </c>
      <c r="AR176" s="5">
        <f t="shared" ref="AR176:AR239" si="369">_xlfn.POISSON.DIST(0,K176,FALSE) * _xlfn.POISSON.DIST(5,L176,FALSE)</f>
        <v>1.5336159585168574E-3</v>
      </c>
      <c r="AS176" s="5">
        <f t="shared" ref="AS176:AS239" si="370">_xlfn.POISSON.DIST(1,K176,FALSE) * _xlfn.POISSON.DIST(5,L176,FALSE)</f>
        <v>8.2415341906112195E-4</v>
      </c>
      <c r="AT176" s="5">
        <f t="shared" ref="AT176:AT239" si="371">_xlfn.POISSON.DIST(2,K176,FALSE) * _xlfn.POISSON.DIST(5,L176,FALSE)</f>
        <v>2.2144685388088032E-4</v>
      </c>
      <c r="AU176" s="5">
        <f t="shared" ref="AU176:AU239" si="372">_xlfn.POISSON.DIST(3,K176,FALSE) * _xlfn.POISSON.DIST(5,L176,FALSE)</f>
        <v>3.9667945279415735E-5</v>
      </c>
      <c r="AV176" s="5">
        <f t="shared" ref="AV176:AV239" si="373">_xlfn.POISSON.DIST(4,K176,FALSE) * _xlfn.POISSON.DIST(5,L176,FALSE)</f>
        <v>5.3293121637793357E-6</v>
      </c>
      <c r="AW176" s="5">
        <f t="shared" ref="AW176:AW239" si="374">_xlfn.POISSON.DIST(6,K176,FALSE) * _xlfn.POISSON.DIST(6,L176,FALSE)</f>
        <v>8.2263318481122244E-9</v>
      </c>
      <c r="AX176" s="5">
        <f t="shared" ref="AX176:AX239" si="375">_xlfn.POISSON.DIST(6,K176,FALSE) * _xlfn.POISSON.DIST(0,L176,FALSE)</f>
        <v>7.4677650712754982E-6</v>
      </c>
      <c r="AY176" s="5">
        <f t="shared" ref="AY176:AY239" si="376">_xlfn.POISSON.DIST(6,K176,FALSE) * _xlfn.POISSON.DIST(1,L176,FALSE)</f>
        <v>7.1848106320913803E-6</v>
      </c>
      <c r="AZ176" s="5">
        <f t="shared" ref="AZ176:AZ239" si="377">_xlfn.POISSON.DIST(6,K176,FALSE) * _xlfn.POISSON.DIST(2,L176,FALSE)</f>
        <v>3.4562886838509195E-6</v>
      </c>
      <c r="BA176" s="5">
        <f t="shared" ref="BA176:BA239" si="378">_xlfn.POISSON.DIST(6,K176,FALSE) * _xlfn.POISSON.DIST(3,L176,FALSE)</f>
        <v>1.1084431752692939E-6</v>
      </c>
      <c r="BB176" s="5">
        <f t="shared" ref="BB176:BB239" si="379">_xlfn.POISSON.DIST(6,K176,FALSE) * _xlfn.POISSON.DIST(4,L176,FALSE)</f>
        <v>2.6661103538785064E-7</v>
      </c>
      <c r="BC176" s="5">
        <f t="shared" ref="BC176:BC239" si="380">_xlfn.POISSON.DIST(6,K176,FALSE) * _xlfn.POISSON.DIST(5,L176,FALSE)</f>
        <v>5.1301822791818067E-8</v>
      </c>
      <c r="BD176" s="5">
        <f t="shared" ref="BD176:BD239" si="381">_xlfn.POISSON.DIST(0,K176,FALSE) * _xlfn.POISSON.DIST(6,L176,FALSE)</f>
        <v>2.4591784688657227E-4</v>
      </c>
      <c r="BE176" s="5">
        <f t="shared" ref="BE176:BE239" si="382">_xlfn.POISSON.DIST(1,K176,FALSE) * _xlfn.POISSON.DIST(6,L176,FALSE)</f>
        <v>1.3215435924109826E-4</v>
      </c>
      <c r="BF176" s="5">
        <f t="shared" ref="BF176:BF239" si="383">_xlfn.POISSON.DIST(2,K176,FALSE) * _xlfn.POISSON.DIST(6,L176,FALSE)</f>
        <v>3.5509368042085925E-5</v>
      </c>
      <c r="BG176" s="5">
        <f t="shared" ref="BG176:BG239" si="384">_xlfn.POISSON.DIST(3,K176,FALSE) * _xlfn.POISSON.DIST(6,L176,FALSE)</f>
        <v>6.3608204122773271E-6</v>
      </c>
      <c r="BH176" s="5">
        <f t="shared" ref="BH176:BH239" si="385">_xlfn.POISSON.DIST(4,K176,FALSE) * _xlfn.POISSON.DIST(6,L176,FALSE)</f>
        <v>8.545639900425098E-7</v>
      </c>
      <c r="BI176" s="5">
        <f t="shared" ref="BI176:BI239" si="386">_xlfn.POISSON.DIST(5,K176,FALSE) * _xlfn.POISSON.DIST(6,L176,FALSE)</f>
        <v>9.1847222935937896E-8</v>
      </c>
      <c r="BJ176" s="8">
        <f t="shared" ref="BJ176:BJ239" si="387">SUM(N176,Q176,T176,W176,X176,Y176,AD176,AE176,AF176,AG176,AM176,AN176,AO176,AP176,AQ176,AX176,AY176,AZ176,BA176,BB176,BC176)</f>
        <v>0.19945236126551971</v>
      </c>
      <c r="BK176" s="8">
        <f t="shared" ref="BK176:BK239" si="388">SUM(M176,P176,S176,V176,AC176,AL176,AY176)</f>
        <v>0.35447556629641552</v>
      </c>
      <c r="BL176" s="8">
        <f t="shared" ref="BL176:BL239" si="389">SUM(O176,R176,U176,AA176,AB176,AH176,AI176,AJ176,AK176,AR176,AS176,AT176,AU176,AV176,BD176,BE176,BF176,BG176,BH176,BI176)</f>
        <v>0.41287622773038923</v>
      </c>
      <c r="BM176" s="8">
        <f t="shared" ref="BM176:BM239" si="390">SUM(S176:BI176)</f>
        <v>0.19096098398703798</v>
      </c>
      <c r="BN176" s="8">
        <f t="shared" ref="BN176:BN239" si="391">SUM(M176:R176)</f>
        <v>0.80897177918619656</v>
      </c>
    </row>
    <row r="177" spans="1:66" x14ac:dyDescent="0.25">
      <c r="A177" t="s">
        <v>24</v>
      </c>
      <c r="B177" t="s">
        <v>183</v>
      </c>
      <c r="C177" t="s">
        <v>289</v>
      </c>
      <c r="D177" s="11">
        <v>44350</v>
      </c>
      <c r="E177">
        <f>VLOOKUP(A177,home!$A$2:$E$405,3,FALSE)</f>
        <v>1.6104868913857699</v>
      </c>
      <c r="F177">
        <f>VLOOKUP(B177,home!$B$2:$E$405,3,FALSE)</f>
        <v>0.72</v>
      </c>
      <c r="G177">
        <f>VLOOKUP(C177,away!$B$2:$E$405,4,FALSE)</f>
        <v>1.1499999999999999</v>
      </c>
      <c r="H177">
        <f>VLOOKUP(A177,away!$A$2:$E$405,3,FALSE)</f>
        <v>1.3970037453183499</v>
      </c>
      <c r="I177">
        <f>VLOOKUP(C177,away!$B$2:$E$405,3,FALSE)</f>
        <v>0.67</v>
      </c>
      <c r="J177">
        <f>VLOOKUP(B177,home!$B$2:$E$405,4,FALSE)</f>
        <v>1.21</v>
      </c>
      <c r="K177" s="3">
        <f t="shared" si="336"/>
        <v>1.3334831460674175</v>
      </c>
      <c r="L177" s="3">
        <f t="shared" si="337"/>
        <v>1.1325509363295863</v>
      </c>
      <c r="M177" s="5">
        <f t="shared" si="338"/>
        <v>8.4920981659650494E-2</v>
      </c>
      <c r="N177" s="5">
        <f t="shared" si="339"/>
        <v>0.11324069779064418</v>
      </c>
      <c r="O177" s="5">
        <f t="shared" si="340"/>
        <v>9.6177337292664783E-2</v>
      </c>
      <c r="P177" s="5">
        <f t="shared" si="341"/>
        <v>0.12825085831340977</v>
      </c>
      <c r="Q177" s="5">
        <f t="shared" si="342"/>
        <v>7.5502280976368935E-2</v>
      </c>
      <c r="R177" s="5">
        <f t="shared" si="343"/>
        <v>5.4462866702246961E-2</v>
      </c>
      <c r="S177" s="5">
        <f t="shared" si="344"/>
        <v>4.8422316654464614E-2</v>
      </c>
      <c r="T177" s="5">
        <f t="shared" si="345"/>
        <v>8.5510179014806148E-2</v>
      </c>
      <c r="U177" s="5">
        <f t="shared" si="346"/>
        <v>7.2625314833962659E-2</v>
      </c>
      <c r="V177" s="5">
        <f t="shared" si="347"/>
        <v>8.1254669551360081E-3</v>
      </c>
      <c r="W177" s="5">
        <f t="shared" si="348"/>
        <v>3.3560339723878202E-2</v>
      </c>
      <c r="X177" s="5">
        <f t="shared" si="349"/>
        <v>3.8008794177817259E-2</v>
      </c>
      <c r="Y177" s="5">
        <f t="shared" si="350"/>
        <v>2.1523447717422733E-2</v>
      </c>
      <c r="Z177" s="5">
        <f t="shared" si="351"/>
        <v>2.0560656892941089E-2</v>
      </c>
      <c r="AA177" s="5">
        <f t="shared" si="352"/>
        <v>2.7417289438811814E-2</v>
      </c>
      <c r="AB177" s="5">
        <f t="shared" si="353"/>
        <v>1.828024668875388E-2</v>
      </c>
      <c r="AC177" s="5">
        <f t="shared" si="354"/>
        <v>7.6696159979196916E-4</v>
      </c>
      <c r="AD177" s="5">
        <f t="shared" si="355"/>
        <v>1.1188036849522097E-2</v>
      </c>
      <c r="AE177" s="5">
        <f t="shared" si="356"/>
        <v>1.2671021609616166E-2</v>
      </c>
      <c r="AF177" s="5">
        <f t="shared" si="357"/>
        <v>7.1752886941116043E-3</v>
      </c>
      <c r="AG177" s="5">
        <f t="shared" si="358"/>
        <v>2.7087933096503983E-3</v>
      </c>
      <c r="AH177" s="5">
        <f t="shared" si="359"/>
        <v>5.8214978039129468E-3</v>
      </c>
      <c r="AI177" s="5">
        <f t="shared" si="360"/>
        <v>7.7628692063863971E-3</v>
      </c>
      <c r="AJ177" s="5">
        <f t="shared" si="361"/>
        <v>5.1758276259210052E-3</v>
      </c>
      <c r="AK177" s="5">
        <f t="shared" si="362"/>
        <v>2.3006263020385986E-3</v>
      </c>
      <c r="AL177" s="5">
        <f t="shared" si="363"/>
        <v>4.6331769390500387E-5</v>
      </c>
      <c r="AM177" s="5">
        <f t="shared" si="364"/>
        <v>2.9838117152837873E-3</v>
      </c>
      <c r="AN177" s="5">
        <f t="shared" si="365"/>
        <v>3.3793187519758419E-3</v>
      </c>
      <c r="AO177" s="5">
        <f t="shared" si="366"/>
        <v>1.9136253083531841E-3</v>
      </c>
      <c r="AP177" s="5">
        <f t="shared" si="367"/>
        <v>7.2242604491979767E-4</v>
      </c>
      <c r="AQ177" s="5">
        <f t="shared" si="368"/>
        <v>2.0454607340069907E-4</v>
      </c>
      <c r="AR177" s="5">
        <f t="shared" si="369"/>
        <v>1.3186285577324471E-3</v>
      </c>
      <c r="AS177" s="5">
        <f t="shared" si="370"/>
        <v>1.7583689576594046E-3</v>
      </c>
      <c r="AT177" s="5">
        <f t="shared" si="371"/>
        <v>1.1723776848034744E-3</v>
      </c>
      <c r="AU177" s="5">
        <f t="shared" si="372"/>
        <v>5.2111529450365752E-4</v>
      </c>
      <c r="AV177" s="5">
        <f t="shared" si="373"/>
        <v>1.7372461559464635E-4</v>
      </c>
      <c r="AW177" s="5">
        <f t="shared" si="374"/>
        <v>1.9436660984330534E-6</v>
      </c>
      <c r="AX177" s="5">
        <f t="shared" si="375"/>
        <v>6.631437722282406E-4</v>
      </c>
      <c r="AY177" s="5">
        <f t="shared" si="376"/>
        <v>7.5104410015822782E-4</v>
      </c>
      <c r="AZ177" s="5">
        <f t="shared" si="377"/>
        <v>4.2529784942950622E-4</v>
      </c>
      <c r="BA177" s="5">
        <f t="shared" si="378"/>
        <v>1.6055715919678228E-4</v>
      </c>
      <c r="BB177" s="5">
        <f t="shared" si="379"/>
        <v>4.545979024568354E-5</v>
      </c>
      <c r="BC177" s="5">
        <f t="shared" si="380"/>
        <v>1.0297105601619093E-5</v>
      </c>
      <c r="BD177" s="5">
        <f t="shared" si="381"/>
        <v>2.4890233462180223E-4</v>
      </c>
      <c r="BE177" s="5">
        <f t="shared" si="382"/>
        <v>3.3190706823500585E-4</v>
      </c>
      <c r="BF177" s="5">
        <f t="shared" si="383"/>
        <v>2.2129624077601434E-4</v>
      </c>
      <c r="BG177" s="5">
        <f t="shared" si="384"/>
        <v>9.8364935787630798E-5</v>
      </c>
      <c r="BH177" s="5">
        <f t="shared" si="385"/>
        <v>3.2791996009202331E-5</v>
      </c>
      <c r="BI177" s="5">
        <f t="shared" si="386"/>
        <v>8.7455148008362712E-6</v>
      </c>
      <c r="BJ177" s="8">
        <f t="shared" si="387"/>
        <v>0.41234840753463103</v>
      </c>
      <c r="BK177" s="8">
        <f t="shared" si="388"/>
        <v>0.27128396105200159</v>
      </c>
      <c r="BL177" s="8">
        <f t="shared" si="389"/>
        <v>0.29591009909522326</v>
      </c>
      <c r="BM177" s="8">
        <f t="shared" si="390"/>
        <v>0.44679900140575207</v>
      </c>
      <c r="BN177" s="8">
        <f t="shared" si="391"/>
        <v>0.55255502273498514</v>
      </c>
    </row>
    <row r="178" spans="1:66" x14ac:dyDescent="0.25">
      <c r="A178" t="s">
        <v>24</v>
      </c>
      <c r="B178" t="s">
        <v>185</v>
      </c>
      <c r="C178" t="s">
        <v>290</v>
      </c>
      <c r="D178" s="11">
        <v>44350</v>
      </c>
      <c r="E178">
        <f>VLOOKUP(A178,home!$A$2:$E$405,3,FALSE)</f>
        <v>1.6104868913857699</v>
      </c>
      <c r="F178">
        <f>VLOOKUP(B178,home!$B$2:$E$405,3,FALSE)</f>
        <v>0.56999999999999995</v>
      </c>
      <c r="G178">
        <f>VLOOKUP(C178,away!$B$2:$E$405,4,FALSE)</f>
        <v>1</v>
      </c>
      <c r="H178">
        <f>VLOOKUP(A178,away!$A$2:$E$405,3,FALSE)</f>
        <v>1.3970037453183499</v>
      </c>
      <c r="I178">
        <f>VLOOKUP(C178,away!$B$2:$E$405,3,FALSE)</f>
        <v>1.05</v>
      </c>
      <c r="J178">
        <f>VLOOKUP(B178,home!$B$2:$E$405,4,FALSE)</f>
        <v>0.66</v>
      </c>
      <c r="K178" s="3">
        <f t="shared" si="336"/>
        <v>0.91797752808988875</v>
      </c>
      <c r="L178" s="3">
        <f t="shared" si="337"/>
        <v>0.96812359550561666</v>
      </c>
      <c r="M178" s="5">
        <f t="shared" si="338"/>
        <v>0.15166196888016539</v>
      </c>
      <c r="N178" s="5">
        <f t="shared" si="339"/>
        <v>0.13922227929785985</v>
      </c>
      <c r="O178" s="5">
        <f t="shared" si="340"/>
        <v>0.14682753061372664</v>
      </c>
      <c r="P178" s="5">
        <f t="shared" si="341"/>
        <v>0.13478437360833123</v>
      </c>
      <c r="Q178" s="5">
        <f t="shared" si="342"/>
        <v>6.3901461902444737E-2</v>
      </c>
      <c r="R178" s="5">
        <f t="shared" si="343"/>
        <v>7.1073598428486026E-2</v>
      </c>
      <c r="S178" s="5">
        <f t="shared" si="344"/>
        <v>2.9946247406534409E-2</v>
      </c>
      <c r="T178" s="5">
        <f t="shared" si="345"/>
        <v>6.1864513055059966E-2</v>
      </c>
      <c r="U178" s="5">
        <f t="shared" si="346"/>
        <v>6.5243966197834985E-2</v>
      </c>
      <c r="V178" s="5">
        <f t="shared" si="347"/>
        <v>2.957077819847798E-3</v>
      </c>
      <c r="W178" s="5">
        <f t="shared" si="348"/>
        <v>1.9553368679512143E-2</v>
      </c>
      <c r="X178" s="5">
        <f t="shared" si="349"/>
        <v>1.8930077590256205E-2</v>
      </c>
      <c r="Y178" s="5">
        <f t="shared" si="350"/>
        <v>9.1633273899395691E-3</v>
      </c>
      <c r="Z178" s="5">
        <f t="shared" si="351"/>
        <v>2.2936009218702747E-2</v>
      </c>
      <c r="AA178" s="5">
        <f t="shared" si="352"/>
        <v>2.1054741046831645E-2</v>
      </c>
      <c r="AB178" s="5">
        <f t="shared" si="353"/>
        <v>9.6638895703716147E-3</v>
      </c>
      <c r="AC178" s="5">
        <f t="shared" si="354"/>
        <v>1.642500937290847E-4</v>
      </c>
      <c r="AD178" s="5">
        <f t="shared" si="355"/>
        <v>4.4873882615622009E-3</v>
      </c>
      <c r="AE178" s="5">
        <f t="shared" si="356"/>
        <v>4.3443464582132961E-3</v>
      </c>
      <c r="AF178" s="5">
        <f t="shared" si="357"/>
        <v>2.1029321566237739E-3</v>
      </c>
      <c r="AG178" s="5">
        <f t="shared" si="358"/>
        <v>6.786327468583295E-4</v>
      </c>
      <c r="AH178" s="5">
        <f t="shared" si="359"/>
        <v>5.551222927840117E-3</v>
      </c>
      <c r="AI178" s="5">
        <f t="shared" si="360"/>
        <v>5.0958979011745849E-3</v>
      </c>
      <c r="AJ178" s="5">
        <f t="shared" si="361"/>
        <v>2.3389598793593486E-3</v>
      </c>
      <c r="AK178" s="5">
        <f t="shared" si="362"/>
        <v>7.1570420278523994E-4</v>
      </c>
      <c r="AL178" s="5">
        <f t="shared" si="363"/>
        <v>5.8388655143668493E-6</v>
      </c>
      <c r="AM178" s="5">
        <f t="shared" si="364"/>
        <v>8.2386431678569088E-4</v>
      </c>
      <c r="AN178" s="5">
        <f t="shared" si="365"/>
        <v>7.9760248457534134E-4</v>
      </c>
      <c r="AO178" s="5">
        <f t="shared" si="366"/>
        <v>3.860888925756463E-4</v>
      </c>
      <c r="AP178" s="5">
        <f t="shared" si="367"/>
        <v>1.2459392228837216E-4</v>
      </c>
      <c r="AQ178" s="5">
        <f t="shared" si="368"/>
        <v>3.0155579005991558E-5</v>
      </c>
      <c r="AR178" s="5">
        <f t="shared" si="369"/>
        <v>1.0748539800707585E-3</v>
      </c>
      <c r="AS178" s="5">
        <f t="shared" si="370"/>
        <v>9.8669179968293341E-4</v>
      </c>
      <c r="AT178" s="5">
        <f t="shared" si="371"/>
        <v>4.5288044962975136E-4</v>
      </c>
      <c r="AU178" s="5">
        <f t="shared" si="372"/>
        <v>1.3857802522378556E-4</v>
      </c>
      <c r="AV178" s="5">
        <f t="shared" si="373"/>
        <v>3.180287826062722E-5</v>
      </c>
      <c r="AW178" s="5">
        <f t="shared" si="374"/>
        <v>1.4414143006980633E-7</v>
      </c>
      <c r="AX178" s="5">
        <f t="shared" si="375"/>
        <v>1.2604815483406554E-4</v>
      </c>
      <c r="AY178" s="5">
        <f t="shared" si="376"/>
        <v>1.2203019286480419E-4</v>
      </c>
      <c r="AZ178" s="5">
        <f t="shared" si="377"/>
        <v>5.9070154538259043E-5</v>
      </c>
      <c r="BA178" s="5">
        <f t="shared" si="378"/>
        <v>1.9062403466217255E-5</v>
      </c>
      <c r="BB178" s="5">
        <f t="shared" si="379"/>
        <v>4.613690645673244E-6</v>
      </c>
      <c r="BC178" s="5">
        <f t="shared" si="380"/>
        <v>8.9332455528796252E-7</v>
      </c>
      <c r="BD178" s="5">
        <f t="shared" si="381"/>
        <v>1.7343191663827078E-4</v>
      </c>
      <c r="BE178" s="5">
        <f t="shared" si="382"/>
        <v>1.5920660212749146E-4</v>
      </c>
      <c r="BF178" s="5">
        <f t="shared" si="383"/>
        <v>7.3074041538292512E-5</v>
      </c>
      <c r="BG178" s="5">
        <f t="shared" si="384"/>
        <v>2.2360109339619874E-5</v>
      </c>
      <c r="BH178" s="5">
        <f t="shared" si="385"/>
        <v>5.13151947485097E-6</v>
      </c>
      <c r="BI178" s="5">
        <f t="shared" si="386"/>
        <v>9.42123912573764E-7</v>
      </c>
      <c r="BJ178" s="8">
        <f t="shared" si="387"/>
        <v>0.32674235065446544</v>
      </c>
      <c r="BK178" s="8">
        <f t="shared" si="388"/>
        <v>0.31964178686698708</v>
      </c>
      <c r="BL178" s="8">
        <f t="shared" si="389"/>
        <v>0.33068446421430897</v>
      </c>
      <c r="BM178" s="8">
        <f t="shared" si="390"/>
        <v>0.29241151217201572</v>
      </c>
      <c r="BN178" s="8">
        <f t="shared" si="391"/>
        <v>0.70747121273101388</v>
      </c>
    </row>
    <row r="179" spans="1:66" x14ac:dyDescent="0.25">
      <c r="A179" t="s">
        <v>24</v>
      </c>
      <c r="B179" t="s">
        <v>295</v>
      </c>
      <c r="C179" t="s">
        <v>25</v>
      </c>
      <c r="D179" s="11">
        <v>44350</v>
      </c>
      <c r="E179">
        <f>VLOOKUP(A179,home!$A$2:$E$405,3,FALSE)</f>
        <v>1.6104868913857699</v>
      </c>
      <c r="F179">
        <f>VLOOKUP(B179,home!$B$2:$E$405,3,FALSE)</f>
        <v>1.39</v>
      </c>
      <c r="G179">
        <f>VLOOKUP(C179,away!$B$2:$E$405,4,FALSE)</f>
        <v>1</v>
      </c>
      <c r="H179">
        <f>VLOOKUP(A179,away!$A$2:$E$405,3,FALSE)</f>
        <v>1.3970037453183499</v>
      </c>
      <c r="I179">
        <f>VLOOKUP(C179,away!$B$2:$E$405,3,FALSE)</f>
        <v>1</v>
      </c>
      <c r="J179">
        <f>VLOOKUP(B179,home!$B$2:$E$405,4,FALSE)</f>
        <v>0.5</v>
      </c>
      <c r="K179" s="3">
        <f t="shared" si="336"/>
        <v>2.2385767790262201</v>
      </c>
      <c r="L179" s="3">
        <f t="shared" si="337"/>
        <v>0.69850187265917496</v>
      </c>
      <c r="M179" s="5">
        <f t="shared" si="338"/>
        <v>5.3020393751091507E-2</v>
      </c>
      <c r="N179" s="5">
        <f t="shared" si="339"/>
        <v>0.11869022226602034</v>
      </c>
      <c r="O179" s="5">
        <f t="shared" si="340"/>
        <v>3.7034844324264238E-2</v>
      </c>
      <c r="P179" s="5">
        <f t="shared" si="341"/>
        <v>8.2905342519148911E-2</v>
      </c>
      <c r="Q179" s="5">
        <f t="shared" si="342"/>
        <v>0.13284858773108701</v>
      </c>
      <c r="R179" s="5">
        <f t="shared" si="343"/>
        <v>1.2934454057069791E-2</v>
      </c>
      <c r="S179" s="5">
        <f t="shared" si="344"/>
        <v>3.2408736204811307E-2</v>
      </c>
      <c r="T179" s="5">
        <f t="shared" si="345"/>
        <v>9.2794987310290983E-2</v>
      </c>
      <c r="U179" s="5">
        <f t="shared" si="346"/>
        <v>2.8954768501537914E-2</v>
      </c>
      <c r="V179" s="5">
        <f t="shared" si="347"/>
        <v>5.6306580786553194E-3</v>
      </c>
      <c r="W179" s="5">
        <f t="shared" si="348"/>
        <v>9.9130587873746331E-2</v>
      </c>
      <c r="X179" s="5">
        <f t="shared" si="349"/>
        <v>6.9242901267616716E-2</v>
      </c>
      <c r="Y179" s="5">
        <f t="shared" si="350"/>
        <v>2.4183148101892312E-2</v>
      </c>
      <c r="Z179" s="5">
        <f t="shared" si="351"/>
        <v>3.0115801268957715E-3</v>
      </c>
      <c r="AA179" s="5">
        <f t="shared" si="352"/>
        <v>6.7416533402457103E-3</v>
      </c>
      <c r="AB179" s="5">
        <f t="shared" si="353"/>
        <v>7.5458543098593026E-3</v>
      </c>
      <c r="AC179" s="5">
        <f t="shared" si="354"/>
        <v>5.502736819659157E-4</v>
      </c>
      <c r="AD179" s="5">
        <f t="shared" si="355"/>
        <v>5.5477858026346673E-2</v>
      </c>
      <c r="AE179" s="5">
        <f t="shared" si="356"/>
        <v>3.8751387722522991E-2</v>
      </c>
      <c r="AF179" s="5">
        <f t="shared" si="357"/>
        <v>1.3533958446162031E-2</v>
      </c>
      <c r="AG179" s="5">
        <f t="shared" si="358"/>
        <v>3.1511651063785466E-3</v>
      </c>
      <c r="AH179" s="5">
        <f t="shared" si="359"/>
        <v>5.2589858957496297E-4</v>
      </c>
      <c r="AI179" s="5">
        <f t="shared" si="360"/>
        <v>1.1772643707451526E-3</v>
      </c>
      <c r="AJ179" s="5">
        <f t="shared" si="361"/>
        <v>1.3176983415625072E-3</v>
      </c>
      <c r="AK179" s="5">
        <f t="shared" si="362"/>
        <v>9.8325630306106307E-4</v>
      </c>
      <c r="AL179" s="5">
        <f t="shared" si="363"/>
        <v>3.4417419302336517E-5</v>
      </c>
      <c r="AM179" s="5">
        <f t="shared" si="364"/>
        <v>2.4838288945578622E-2</v>
      </c>
      <c r="AN179" s="5">
        <f t="shared" si="365"/>
        <v>1.7349591342136352E-2</v>
      </c>
      <c r="AO179" s="5">
        <f t="shared" si="366"/>
        <v>6.0593610211768234E-3</v>
      </c>
      <c r="AP179" s="5">
        <f t="shared" si="367"/>
        <v>1.410825006803341E-3</v>
      </c>
      <c r="AQ179" s="5">
        <f t="shared" si="368"/>
        <v>2.463659773116317E-4</v>
      </c>
      <c r="AR179" s="5">
        <f t="shared" si="369"/>
        <v>7.3468229929386114E-5</v>
      </c>
      <c r="AS179" s="5">
        <f t="shared" si="370"/>
        <v>1.644642735160829E-4</v>
      </c>
      <c r="AT179" s="5">
        <f t="shared" si="371"/>
        <v>1.8408295183626011E-4</v>
      </c>
      <c r="AU179" s="5">
        <f t="shared" si="372"/>
        <v>1.3736127379841798E-4</v>
      </c>
      <c r="AV179" s="5">
        <f t="shared" si="373"/>
        <v>7.6873439465650293E-5</v>
      </c>
      <c r="AW179" s="5">
        <f t="shared" si="374"/>
        <v>1.4949111160681321E-6</v>
      </c>
      <c r="AX179" s="5">
        <f t="shared" si="375"/>
        <v>9.2670694773859964E-3</v>
      </c>
      <c r="AY179" s="5">
        <f t="shared" si="376"/>
        <v>6.4730653840168002E-3</v>
      </c>
      <c r="AZ179" s="5">
        <f t="shared" si="377"/>
        <v>2.2607241462905079E-3</v>
      </c>
      <c r="BA179" s="5">
        <f t="shared" si="378"/>
        <v>5.2637334991657825E-4</v>
      </c>
      <c r="BB179" s="5">
        <f t="shared" si="379"/>
        <v>9.1918192658653255E-5</v>
      </c>
      <c r="BC179" s="5">
        <f t="shared" si="380"/>
        <v>1.2841005940703227E-5</v>
      </c>
      <c r="BD179" s="5">
        <f t="shared" si="381"/>
        <v>8.5529493644385054E-6</v>
      </c>
      <c r="BE179" s="5">
        <f t="shared" si="382"/>
        <v>1.9146433839419104E-5</v>
      </c>
      <c r="BF179" s="5">
        <f t="shared" si="383"/>
        <v>2.1430381097042727E-5</v>
      </c>
      <c r="BG179" s="5">
        <f t="shared" si="384"/>
        <v>1.5991184496507434E-5</v>
      </c>
      <c r="BH179" s="5">
        <f t="shared" si="385"/>
        <v>8.949373570751407E-6</v>
      </c>
      <c r="BI179" s="5">
        <f t="shared" si="386"/>
        <v>4.0067719724630143E-6</v>
      </c>
      <c r="BJ179" s="8">
        <f t="shared" si="387"/>
        <v>0.71634122770127973</v>
      </c>
      <c r="BK179" s="8">
        <f t="shared" si="388"/>
        <v>0.18102288703899205</v>
      </c>
      <c r="BL179" s="8">
        <f t="shared" si="389"/>
        <v>9.7930019400807089E-2</v>
      </c>
      <c r="BM179" s="8">
        <f t="shared" si="390"/>
        <v>0.55440029914639222</v>
      </c>
      <c r="BN179" s="8">
        <f t="shared" si="391"/>
        <v>0.43743384464868179</v>
      </c>
    </row>
    <row r="180" spans="1:66" x14ac:dyDescent="0.25">
      <c r="A180" t="s">
        <v>27</v>
      </c>
      <c r="B180" t="s">
        <v>189</v>
      </c>
      <c r="C180" t="s">
        <v>31</v>
      </c>
      <c r="D180" s="11">
        <v>44350</v>
      </c>
      <c r="E180">
        <f>VLOOKUP(A180,home!$A$2:$E$405,3,FALSE)</f>
        <v>1.2562277580071199</v>
      </c>
      <c r="F180">
        <f>VLOOKUP(B180,home!$B$2:$E$405,3,FALSE)</f>
        <v>0.51</v>
      </c>
      <c r="G180">
        <f>VLOOKUP(C180,away!$B$2:$E$405,4,FALSE)</f>
        <v>1.02</v>
      </c>
      <c r="H180">
        <f>VLOOKUP(A180,away!$A$2:$E$405,3,FALSE)</f>
        <v>1.09964412811388</v>
      </c>
      <c r="I180">
        <f>VLOOKUP(C180,away!$B$2:$E$405,3,FALSE)</f>
        <v>0.97</v>
      </c>
      <c r="J180">
        <f>VLOOKUP(B180,home!$B$2:$E$405,4,FALSE)</f>
        <v>0.91</v>
      </c>
      <c r="K180" s="3">
        <f t="shared" si="336"/>
        <v>0.65348967971530381</v>
      </c>
      <c r="L180" s="3">
        <f t="shared" si="337"/>
        <v>0.9706558718861219</v>
      </c>
      <c r="M180" s="5">
        <f t="shared" si="338"/>
        <v>0.19707999797105138</v>
      </c>
      <c r="N180" s="5">
        <f t="shared" si="339"/>
        <v>0.12878974475239507</v>
      </c>
      <c r="O180" s="5">
        <f t="shared" si="340"/>
        <v>0.19129685726190601</v>
      </c>
      <c r="P180" s="5">
        <f t="shared" si="341"/>
        <v>0.12501052198262713</v>
      </c>
      <c r="Q180" s="5">
        <f t="shared" si="342"/>
        <v>4.2081384524429194E-2</v>
      </c>
      <c r="R180" s="5">
        <f t="shared" si="343"/>
        <v>9.2841708887315175E-2</v>
      </c>
      <c r="S180" s="5">
        <f t="shared" si="344"/>
        <v>1.9823968397676264E-2</v>
      </c>
      <c r="T180" s="5">
        <f t="shared" si="345"/>
        <v>4.0846542985734972E-2</v>
      </c>
      <c r="U180" s="5">
        <f t="shared" si="346"/>
        <v>6.0671098604993055E-2</v>
      </c>
      <c r="V180" s="5">
        <f t="shared" si="347"/>
        <v>1.3971791842420781E-3</v>
      </c>
      <c r="W180" s="5">
        <f t="shared" si="348"/>
        <v>9.1665834982819286E-3</v>
      </c>
      <c r="X180" s="5">
        <f t="shared" si="349"/>
        <v>8.8975980977417813E-3</v>
      </c>
      <c r="Y180" s="5">
        <f t="shared" si="350"/>
        <v>4.318252919627924E-3</v>
      </c>
      <c r="Z180" s="5">
        <f t="shared" si="351"/>
        <v>3.0039116629138145E-2</v>
      </c>
      <c r="AA180" s="5">
        <f t="shared" si="352"/>
        <v>1.9630252704906141E-2</v>
      </c>
      <c r="AB180" s="5">
        <f t="shared" si="353"/>
        <v>6.4140837764297956E-3</v>
      </c>
      <c r="AC180" s="5">
        <f t="shared" si="354"/>
        <v>5.539060943637054E-5</v>
      </c>
      <c r="AD180" s="5">
        <f t="shared" si="355"/>
        <v>1.4975669285939611E-3</v>
      </c>
      <c r="AE180" s="5">
        <f t="shared" si="356"/>
        <v>1.4536221327821929E-3</v>
      </c>
      <c r="AF180" s="5">
        <f t="shared" si="357"/>
        <v>7.0548342934433159E-4</v>
      </c>
      <c r="AG180" s="5">
        <f t="shared" si="358"/>
        <v>2.2826054440381119E-4</v>
      </c>
      <c r="AH180" s="5">
        <f t="shared" si="359"/>
        <v>7.2894112355862467E-3</v>
      </c>
      <c r="AI180" s="5">
        <f t="shared" si="360"/>
        <v>4.7635550136563929E-3</v>
      </c>
      <c r="AJ180" s="5">
        <f t="shared" si="361"/>
        <v>1.5564670200902729E-3</v>
      </c>
      <c r="AK180" s="5">
        <f t="shared" si="362"/>
        <v>3.3904504481540871E-4</v>
      </c>
      <c r="AL180" s="5">
        <f t="shared" si="363"/>
        <v>1.4054006636622005E-6</v>
      </c>
      <c r="AM180" s="5">
        <f t="shared" si="364"/>
        <v>1.9572890650381984E-4</v>
      </c>
      <c r="AN180" s="5">
        <f t="shared" si="365"/>
        <v>1.8998541239578247E-4</v>
      </c>
      <c r="AO180" s="5">
        <f t="shared" si="366"/>
        <v>9.220522805733631E-5</v>
      </c>
      <c r="AP180" s="5">
        <f t="shared" si="367"/>
        <v>2.9833182010817504E-5</v>
      </c>
      <c r="AQ180" s="5">
        <f t="shared" si="368"/>
        <v>7.2394383239618566E-6</v>
      </c>
      <c r="AR180" s="5">
        <f t="shared" si="369"/>
        <v>1.4151019636828926E-3</v>
      </c>
      <c r="AS180" s="5">
        <f t="shared" si="370"/>
        <v>9.247545290116309E-4</v>
      </c>
      <c r="AT180" s="5">
        <f t="shared" si="371"/>
        <v>3.0215877048954366E-4</v>
      </c>
      <c r="AU180" s="5">
        <f t="shared" si="372"/>
        <v>6.5819212716793982E-5</v>
      </c>
      <c r="AV180" s="5">
        <f t="shared" si="373"/>
        <v>1.0753044059352783E-5</v>
      </c>
      <c r="AW180" s="5">
        <f t="shared" si="374"/>
        <v>2.4762909642993032E-8</v>
      </c>
      <c r="AX180" s="5">
        <f t="shared" si="375"/>
        <v>2.1317803403701309E-5</v>
      </c>
      <c r="AY180" s="5">
        <f t="shared" si="376"/>
        <v>2.0692251049516632E-5</v>
      </c>
      <c r="AZ180" s="5">
        <f t="shared" si="377"/>
        <v>1.0042527491877541E-5</v>
      </c>
      <c r="BA180" s="5">
        <f t="shared" si="378"/>
        <v>3.2492794261895817E-6</v>
      </c>
      <c r="BB180" s="5">
        <f t="shared" si="379"/>
        <v>7.8848303860742155E-7</v>
      </c>
      <c r="BC180" s="5">
        <f t="shared" si="380"/>
        <v>1.5306913826138114E-7</v>
      </c>
      <c r="BD180" s="5">
        <f t="shared" si="381"/>
        <v>2.2892950506106348E-4</v>
      </c>
      <c r="BE180" s="5">
        <f t="shared" si="382"/>
        <v>1.4960306893973738E-4</v>
      </c>
      <c r="BF180" s="5">
        <f t="shared" si="383"/>
        <v>4.8882030802927751E-5</v>
      </c>
      <c r="BG180" s="5">
        <f t="shared" si="384"/>
        <v>1.0647967551079627E-5</v>
      </c>
      <c r="BH180" s="5">
        <f t="shared" si="385"/>
        <v>1.7395842261434927E-6</v>
      </c>
      <c r="BI180" s="5">
        <f t="shared" si="386"/>
        <v>2.2736006775606121E-7</v>
      </c>
      <c r="BJ180" s="8">
        <f t="shared" si="387"/>
        <v>0.23855627539417504</v>
      </c>
      <c r="BK180" s="8">
        <f t="shared" si="388"/>
        <v>0.34338915579674645</v>
      </c>
      <c r="BL180" s="8">
        <f t="shared" si="389"/>
        <v>0.3879610965863074</v>
      </c>
      <c r="BM180" s="8">
        <f t="shared" si="390"/>
        <v>0.22282476153850309</v>
      </c>
      <c r="BN180" s="8">
        <f t="shared" si="391"/>
        <v>0.77710021537972407</v>
      </c>
    </row>
    <row r="181" spans="1:66" x14ac:dyDescent="0.25">
      <c r="A181" t="s">
        <v>27</v>
      </c>
      <c r="B181" t="s">
        <v>297</v>
      </c>
      <c r="C181" t="s">
        <v>299</v>
      </c>
      <c r="D181" s="11">
        <v>44350</v>
      </c>
      <c r="E181">
        <f>VLOOKUP(A181,home!$A$2:$E$405,3,FALSE)</f>
        <v>1.2562277580071199</v>
      </c>
      <c r="F181">
        <f>VLOOKUP(B181,home!$B$2:$E$405,3,FALSE)</f>
        <v>1.01</v>
      </c>
      <c r="G181">
        <f>VLOOKUP(C181,away!$B$2:$E$405,4,FALSE)</f>
        <v>1.02</v>
      </c>
      <c r="H181">
        <f>VLOOKUP(A181,away!$A$2:$E$405,3,FALSE)</f>
        <v>1.09964412811388</v>
      </c>
      <c r="I181">
        <f>VLOOKUP(C181,away!$B$2:$E$405,3,FALSE)</f>
        <v>0.68</v>
      </c>
      <c r="J181">
        <f>VLOOKUP(B181,home!$B$2:$E$405,4,FALSE)</f>
        <v>1.0900000000000001</v>
      </c>
      <c r="K181" s="3">
        <f t="shared" si="336"/>
        <v>1.294165836298935</v>
      </c>
      <c r="L181" s="3">
        <f t="shared" si="337"/>
        <v>0.81505622775800801</v>
      </c>
      <c r="M181" s="5">
        <f t="shared" si="338"/>
        <v>0.12133231850030704</v>
      </c>
      <c r="N181" s="5">
        <f t="shared" si="339"/>
        <v>0.15702414144203861</v>
      </c>
      <c r="O181" s="5">
        <f t="shared" si="340"/>
        <v>9.8892661821993411E-2</v>
      </c>
      <c r="P181" s="5">
        <f t="shared" si="341"/>
        <v>0.12798350439068787</v>
      </c>
      <c r="Q181" s="5">
        <f t="shared" si="342"/>
        <v>0.10160763966422907</v>
      </c>
      <c r="R181" s="5">
        <f t="shared" si="343"/>
        <v>4.0301539948791168E-2</v>
      </c>
      <c r="S181" s="5">
        <f t="shared" si="344"/>
        <v>3.3749823621972111E-2</v>
      </c>
      <c r="T181" s="5">
        <f t="shared" si="345"/>
        <v>8.2815939496121496E-2</v>
      </c>
      <c r="U181" s="5">
        <f t="shared" si="346"/>
        <v>5.215687615196226E-2</v>
      </c>
      <c r="V181" s="5">
        <f t="shared" si="347"/>
        <v>3.9555465454954699E-3</v>
      </c>
      <c r="W181" s="5">
        <f t="shared" si="348"/>
        <v>4.3832378653472628E-2</v>
      </c>
      <c r="X181" s="5">
        <f t="shared" si="349"/>
        <v>3.5725853198960031E-2</v>
      </c>
      <c r="Y181" s="5">
        <f t="shared" si="350"/>
        <v>1.4559289570890364E-2</v>
      </c>
      <c r="Z181" s="5">
        <f t="shared" si="351"/>
        <v>1.0949340374500132E-2</v>
      </c>
      <c r="AA181" s="5">
        <f t="shared" si="352"/>
        <v>1.4170262242686657E-2</v>
      </c>
      <c r="AB181" s="5">
        <f t="shared" si="353"/>
        <v>9.1693346429408996E-3</v>
      </c>
      <c r="AC181" s="5">
        <f t="shared" si="354"/>
        <v>2.6077383736783849E-4</v>
      </c>
      <c r="AD181" s="5">
        <f t="shared" si="355"/>
        <v>1.4181591744260747E-2</v>
      </c>
      <c r="AE181" s="5">
        <f t="shared" si="356"/>
        <v>1.1558794670681273E-2</v>
      </c>
      <c r="AF181" s="5">
        <f t="shared" si="357"/>
        <v>4.7105337908574232E-3</v>
      </c>
      <c r="AG181" s="5">
        <f t="shared" si="358"/>
        <v>1.279783300767627E-3</v>
      </c>
      <c r="AH181" s="5">
        <f t="shared" si="359"/>
        <v>2.2310820155196326E-3</v>
      </c>
      <c r="AI181" s="5">
        <f t="shared" si="360"/>
        <v>2.8873901224664785E-3</v>
      </c>
      <c r="AJ181" s="5">
        <f t="shared" si="361"/>
        <v>1.8683808262815573E-3</v>
      </c>
      <c r="AK181" s="5">
        <f t="shared" si="362"/>
        <v>8.0599821152318909E-4</v>
      </c>
      <c r="AL181" s="5">
        <f t="shared" si="363"/>
        <v>1.1002756717175506E-5</v>
      </c>
      <c r="AM181" s="5">
        <f t="shared" si="364"/>
        <v>3.6706663079522548E-3</v>
      </c>
      <c r="AN181" s="5">
        <f t="shared" si="365"/>
        <v>2.991799434317979E-3</v>
      </c>
      <c r="AO181" s="5">
        <f t="shared" si="366"/>
        <v>1.2192423805718771E-3</v>
      </c>
      <c r="AP181" s="5">
        <f t="shared" si="367"/>
        <v>3.3125036514386935E-4</v>
      </c>
      <c r="AQ181" s="5">
        <f t="shared" si="368"/>
        <v>6.7496918264406197E-5</v>
      </c>
      <c r="AR181" s="5">
        <f t="shared" si="369"/>
        <v>3.6369145827763315E-4</v>
      </c>
      <c r="AS181" s="5">
        <f t="shared" si="370"/>
        <v>4.7067706025665234E-4</v>
      </c>
      <c r="AT181" s="5">
        <f t="shared" si="371"/>
        <v>3.0456708565688734E-4</v>
      </c>
      <c r="AU181" s="5">
        <f t="shared" si="372"/>
        <v>1.3138677237275835E-4</v>
      </c>
      <c r="AV181" s="5">
        <f t="shared" si="373"/>
        <v>4.2509068036602159E-5</v>
      </c>
      <c r="AW181" s="5">
        <f t="shared" si="374"/>
        <v>3.2238625015521971E-7</v>
      </c>
      <c r="AX181" s="5">
        <f t="shared" si="375"/>
        <v>7.9174182203422497E-4</v>
      </c>
      <c r="AY181" s="5">
        <f t="shared" si="376"/>
        <v>6.4531410282546746E-4</v>
      </c>
      <c r="AZ181" s="5">
        <f t="shared" si="377"/>
        <v>2.6298363918398439E-4</v>
      </c>
      <c r="BA181" s="5">
        <f t="shared" si="378"/>
        <v>7.1448817638457141E-5</v>
      </c>
      <c r="BB181" s="5">
        <f t="shared" si="379"/>
        <v>1.4558700945542672E-5</v>
      </c>
      <c r="BC181" s="5">
        <f t="shared" si="380"/>
        <v>2.3732319747461917E-6</v>
      </c>
      <c r="BD181" s="5">
        <f t="shared" si="381"/>
        <v>4.940483134192941E-5</v>
      </c>
      <c r="BE181" s="5">
        <f t="shared" si="382"/>
        <v>6.3938044870835912E-5</v>
      </c>
      <c r="BF181" s="5">
        <f t="shared" si="383"/>
        <v>4.1373216655792094E-5</v>
      </c>
      <c r="BG181" s="5">
        <f t="shared" si="384"/>
        <v>1.7847934511240073E-5</v>
      </c>
      <c r="BH181" s="5">
        <f t="shared" si="385"/>
        <v>5.774546773236908E-6</v>
      </c>
      <c r="BI181" s="5">
        <f t="shared" si="386"/>
        <v>1.4946442308066911E-6</v>
      </c>
      <c r="BJ181" s="8">
        <f t="shared" si="387"/>
        <v>0.47736482125313201</v>
      </c>
      <c r="BK181" s="8">
        <f t="shared" si="388"/>
        <v>0.28793828375537295</v>
      </c>
      <c r="BL181" s="8">
        <f t="shared" si="389"/>
        <v>0.2239761906471496</v>
      </c>
      <c r="BM181" s="8">
        <f t="shared" si="390"/>
        <v>0.35244183854553224</v>
      </c>
      <c r="BN181" s="8">
        <f t="shared" si="391"/>
        <v>0.64714180576804714</v>
      </c>
    </row>
    <row r="182" spans="1:66" x14ac:dyDescent="0.25">
      <c r="A182" t="s">
        <v>27</v>
      </c>
      <c r="B182" t="s">
        <v>296</v>
      </c>
      <c r="C182" t="s">
        <v>328</v>
      </c>
      <c r="D182" s="11">
        <v>44350</v>
      </c>
      <c r="E182">
        <f>VLOOKUP(A182,home!$A$2:$E$405,3,FALSE)</f>
        <v>1.2562277580071199</v>
      </c>
      <c r="F182">
        <f>VLOOKUP(B182,home!$B$2:$E$405,3,FALSE)</f>
        <v>0.63</v>
      </c>
      <c r="G182">
        <f>VLOOKUP(C182,away!$B$2:$E$405,4,FALSE)</f>
        <v>0.9</v>
      </c>
      <c r="H182">
        <f>VLOOKUP(A182,away!$A$2:$E$405,3,FALSE)</f>
        <v>1.09964412811388</v>
      </c>
      <c r="I182">
        <f>VLOOKUP(C182,away!$B$2:$E$405,3,FALSE)</f>
        <v>0.69</v>
      </c>
      <c r="J182">
        <f>VLOOKUP(B182,home!$B$2:$E$405,4,FALSE)</f>
        <v>1.36</v>
      </c>
      <c r="K182" s="3">
        <f t="shared" si="336"/>
        <v>0.71228113879003696</v>
      </c>
      <c r="L182" s="3">
        <f t="shared" si="337"/>
        <v>1.0319060498220651</v>
      </c>
      <c r="M182" s="5">
        <f t="shared" si="338"/>
        <v>0.17478700010900075</v>
      </c>
      <c r="N182" s="5">
        <f t="shared" si="339"/>
        <v>0.12449748348333338</v>
      </c>
      <c r="O182" s="5">
        <f t="shared" si="340"/>
        <v>0.18036376284272782</v>
      </c>
      <c r="P182" s="5">
        <f t="shared" si="341"/>
        <v>0.12846970639407435</v>
      </c>
      <c r="Q182" s="5">
        <f t="shared" si="342"/>
        <v>4.433860465600125E-2</v>
      </c>
      <c r="R182" s="5">
        <f t="shared" si="343"/>
        <v>9.3059229023041493E-2</v>
      </c>
      <c r="S182" s="5">
        <f t="shared" si="344"/>
        <v>2.3606540318626579E-2</v>
      </c>
      <c r="T182" s="5">
        <f t="shared" si="345"/>
        <v>4.5753274385196468E-2</v>
      </c>
      <c r="U182" s="5">
        <f t="shared" si="346"/>
        <v>6.6284333623454872E-2</v>
      </c>
      <c r="V182" s="5">
        <f t="shared" si="347"/>
        <v>1.927886387318766E-3</v>
      </c>
      <c r="W182" s="5">
        <f t="shared" si="348"/>
        <v>1.0527183938912603E-2</v>
      </c>
      <c r="X182" s="5">
        <f t="shared" si="349"/>
        <v>1.0863064794153591E-2</v>
      </c>
      <c r="Y182" s="5">
        <f t="shared" si="350"/>
        <v>5.6048311403480875E-3</v>
      </c>
      <c r="Z182" s="5">
        <f t="shared" si="351"/>
        <v>3.2009460473551223E-2</v>
      </c>
      <c r="AA182" s="5">
        <f t="shared" si="352"/>
        <v>2.2799734958155741E-2</v>
      </c>
      <c r="AB182" s="5">
        <f t="shared" si="353"/>
        <v>8.1199105900530925E-3</v>
      </c>
      <c r="AC182" s="5">
        <f t="shared" si="354"/>
        <v>8.856315042935086E-5</v>
      </c>
      <c r="AD182" s="5">
        <f t="shared" si="355"/>
        <v>1.8745786410652135E-3</v>
      </c>
      <c r="AE182" s="5">
        <f t="shared" si="356"/>
        <v>1.9343890405824193E-3</v>
      </c>
      <c r="AF182" s="5">
        <f t="shared" si="357"/>
        <v>9.980538768432491E-4</v>
      </c>
      <c r="AG182" s="5">
        <f t="shared" si="358"/>
        <v>3.4329927785430519E-4</v>
      </c>
      <c r="AH182" s="5">
        <f t="shared" si="359"/>
        <v>8.2576889785494385E-3</v>
      </c>
      <c r="AI182" s="5">
        <f t="shared" si="360"/>
        <v>5.8817961094151322E-3</v>
      </c>
      <c r="AJ182" s="5">
        <f t="shared" si="361"/>
        <v>2.094746215472509E-3</v>
      </c>
      <c r="AK182" s="5">
        <f t="shared" si="362"/>
        <v>4.9734940661095965E-4</v>
      </c>
      <c r="AL182" s="5">
        <f t="shared" si="363"/>
        <v>2.6037821865236196E-6</v>
      </c>
      <c r="AM182" s="5">
        <f t="shared" si="364"/>
        <v>2.6704540184188219E-4</v>
      </c>
      <c r="AN182" s="5">
        <f t="shared" si="365"/>
        <v>2.7556576573780267E-4</v>
      </c>
      <c r="AO182" s="5">
        <f t="shared" si="366"/>
        <v>1.4217899039434425E-4</v>
      </c>
      <c r="AP182" s="5">
        <f t="shared" si="367"/>
        <v>4.8905120115172386E-5</v>
      </c>
      <c r="AQ182" s="5">
        <f t="shared" si="368"/>
        <v>1.2616372328530284E-5</v>
      </c>
      <c r="AR182" s="5">
        <f t="shared" si="369"/>
        <v>1.7042318429028316E-3</v>
      </c>
      <c r="AS182" s="5">
        <f t="shared" si="370"/>
        <v>1.2138921978250723E-3</v>
      </c>
      <c r="AT182" s="5">
        <f t="shared" si="371"/>
        <v>4.3231625851759158E-4</v>
      </c>
      <c r="AU182" s="5">
        <f t="shared" si="372"/>
        <v>1.0264357231145273E-4</v>
      </c>
      <c r="AV182" s="5">
        <f t="shared" si="373"/>
        <v>1.827777014386976E-5</v>
      </c>
      <c r="AW182" s="5">
        <f t="shared" si="374"/>
        <v>5.3161074909620866E-8</v>
      </c>
      <c r="AX182" s="5">
        <f t="shared" si="375"/>
        <v>3.1701900488763126E-5</v>
      </c>
      <c r="AY182" s="5">
        <f t="shared" si="376"/>
        <v>3.2713382905211746E-5</v>
      </c>
      <c r="AZ182" s="5">
        <f t="shared" si="377"/>
        <v>1.687856886501686E-5</v>
      </c>
      <c r="BA182" s="5">
        <f t="shared" si="378"/>
        <v>5.8056991080497512E-6</v>
      </c>
      <c r="BB182" s="5">
        <f t="shared" si="379"/>
        <v>1.4977340082607756E-6</v>
      </c>
      <c r="BC182" s="5">
        <f t="shared" si="380"/>
        <v>3.0910415682970913E-7</v>
      </c>
      <c r="BD182" s="5">
        <f t="shared" si="381"/>
        <v>2.931011914984731E-4</v>
      </c>
      <c r="BE182" s="5">
        <f t="shared" si="382"/>
        <v>2.0877045046124916E-4</v>
      </c>
      <c r="BF182" s="5">
        <f t="shared" si="383"/>
        <v>7.4351627100123748E-5</v>
      </c>
      <c r="BG182" s="5">
        <f t="shared" si="384"/>
        <v>1.7653087207256107E-5</v>
      </c>
      <c r="BH182" s="5">
        <f t="shared" si="385"/>
        <v>3.1434902647860532E-6</v>
      </c>
      <c r="BI182" s="5">
        <f t="shared" si="386"/>
        <v>4.4780976511544115E-7</v>
      </c>
      <c r="BJ182" s="8">
        <f t="shared" si="387"/>
        <v>0.24756998127424043</v>
      </c>
      <c r="BK182" s="8">
        <f t="shared" si="388"/>
        <v>0.32891501352454161</v>
      </c>
      <c r="BL182" s="8">
        <f t="shared" si="389"/>
        <v>0.39142738104547881</v>
      </c>
      <c r="BM182" s="8">
        <f t="shared" si="390"/>
        <v>0.25437338958780281</v>
      </c>
      <c r="BN182" s="8">
        <f t="shared" si="391"/>
        <v>0.74551578650817907</v>
      </c>
    </row>
    <row r="183" spans="1:66" x14ac:dyDescent="0.25">
      <c r="A183" t="s">
        <v>27</v>
      </c>
      <c r="B183" t="s">
        <v>190</v>
      </c>
      <c r="C183" t="s">
        <v>194</v>
      </c>
      <c r="D183" s="11">
        <v>44350</v>
      </c>
      <c r="E183">
        <f>VLOOKUP(A183,home!$A$2:$E$405,3,FALSE)</f>
        <v>1.2562277580071199</v>
      </c>
      <c r="F183">
        <f>VLOOKUP(B183,home!$B$2:$E$405,3,FALSE)</f>
        <v>0.96</v>
      </c>
      <c r="G183">
        <f>VLOOKUP(C183,away!$B$2:$E$405,4,FALSE)</f>
        <v>1.02</v>
      </c>
      <c r="H183">
        <f>VLOOKUP(A183,away!$A$2:$E$405,3,FALSE)</f>
        <v>1.09964412811388</v>
      </c>
      <c r="I183">
        <f>VLOOKUP(C183,away!$B$2:$E$405,3,FALSE)</f>
        <v>0.91</v>
      </c>
      <c r="J183">
        <f>VLOOKUP(B183,home!$B$2:$E$405,4,FALSE)</f>
        <v>0.85</v>
      </c>
      <c r="K183" s="3">
        <f t="shared" si="336"/>
        <v>1.2300982206405717</v>
      </c>
      <c r="L183" s="3">
        <f t="shared" si="337"/>
        <v>0.85057473309608622</v>
      </c>
      <c r="M183" s="5">
        <f t="shared" si="338"/>
        <v>0.12484616822748584</v>
      </c>
      <c r="N183" s="5">
        <f t="shared" si="339"/>
        <v>0.15357304939042379</v>
      </c>
      <c r="O183" s="5">
        <f t="shared" si="340"/>
        <v>0.10619099621816284</v>
      </c>
      <c r="P183" s="5">
        <f t="shared" si="341"/>
        <v>0.13062535549601179</v>
      </c>
      <c r="Q183" s="5">
        <f t="shared" si="342"/>
        <v>9.4454967396753506E-2</v>
      </c>
      <c r="R183" s="5">
        <f t="shared" si="343"/>
        <v>4.5161689132735675E-2</v>
      </c>
      <c r="S183" s="5">
        <f t="shared" si="344"/>
        <v>3.4168016008646142E-2</v>
      </c>
      <c r="T183" s="5">
        <f t="shared" si="345"/>
        <v>8.0341008683093143E-2</v>
      </c>
      <c r="U183" s="5">
        <f t="shared" si="346"/>
        <v>5.5553313443300792E-2</v>
      </c>
      <c r="V183" s="5">
        <f t="shared" si="347"/>
        <v>3.9721854868716711E-3</v>
      </c>
      <c r="W183" s="5">
        <f t="shared" si="348"/>
        <v>3.8729629108469908E-2</v>
      </c>
      <c r="X183" s="5">
        <f t="shared" si="349"/>
        <v>3.2942443941847199E-2</v>
      </c>
      <c r="Y183" s="5">
        <f t="shared" si="350"/>
        <v>1.4010005231684731E-2</v>
      </c>
      <c r="Z183" s="5">
        <f t="shared" si="351"/>
        <v>1.2804463893415023E-2</v>
      </c>
      <c r="AA183" s="5">
        <f t="shared" si="352"/>
        <v>1.5750748251546265E-2</v>
      </c>
      <c r="AB183" s="5">
        <f t="shared" si="353"/>
        <v>9.687483698992333E-3</v>
      </c>
      <c r="AC183" s="5">
        <f t="shared" si="354"/>
        <v>2.5975373768243428E-4</v>
      </c>
      <c r="AD183" s="5">
        <f t="shared" si="355"/>
        <v>1.191031196309953E-2</v>
      </c>
      <c r="AE183" s="5">
        <f t="shared" si="356"/>
        <v>1.0130610419104506E-2</v>
      </c>
      <c r="AF183" s="5">
        <f t="shared" si="357"/>
        <v>4.308420626665122E-3</v>
      </c>
      <c r="AG183" s="5">
        <f t="shared" si="358"/>
        <v>1.2215445748637863E-3</v>
      </c>
      <c r="AH183" s="5">
        <f t="shared" si="359"/>
        <v>2.722788364644989E-3</v>
      </c>
      <c r="AI183" s="5">
        <f t="shared" si="360"/>
        <v>3.3492971225306525E-3</v>
      </c>
      <c r="AJ183" s="5">
        <f t="shared" si="361"/>
        <v>2.0599822154107723E-3</v>
      </c>
      <c r="AK183" s="5">
        <f t="shared" si="362"/>
        <v>8.4466015257600457E-4</v>
      </c>
      <c r="AL183" s="5">
        <f t="shared" si="363"/>
        <v>1.0871114366717343E-5</v>
      </c>
      <c r="AM183" s="5">
        <f t="shared" si="364"/>
        <v>2.9301707106165701E-3</v>
      </c>
      <c r="AN183" s="5">
        <f t="shared" si="365"/>
        <v>2.4923291701086587E-3</v>
      </c>
      <c r="AO183" s="5">
        <f t="shared" si="366"/>
        <v>1.059956109326381E-3</v>
      </c>
      <c r="AP183" s="5">
        <f t="shared" si="367"/>
        <v>3.0052396159461754E-4</v>
      </c>
      <c r="AQ183" s="5">
        <f t="shared" si="368"/>
        <v>6.390452210558006E-5</v>
      </c>
      <c r="AR183" s="5">
        <f t="shared" si="369"/>
        <v>4.6318699730700817E-4</v>
      </c>
      <c r="AS183" s="5">
        <f t="shared" si="370"/>
        <v>5.6976550121119989E-4</v>
      </c>
      <c r="AT183" s="5">
        <f t="shared" si="371"/>
        <v>3.5043376461114045E-4</v>
      </c>
      <c r="AU183" s="5">
        <f t="shared" si="372"/>
        <v>1.4368931676684695E-4</v>
      </c>
      <c r="AV183" s="5">
        <f t="shared" si="373"/>
        <v>4.4187993219989471E-5</v>
      </c>
      <c r="AW183" s="5">
        <f t="shared" si="374"/>
        <v>3.1595398092963285E-7</v>
      </c>
      <c r="AX183" s="5">
        <f t="shared" si="375"/>
        <v>6.007329628837599E-4</v>
      </c>
      <c r="AY183" s="5">
        <f t="shared" si="376"/>
        <v>5.1096827956687517E-4</v>
      </c>
      <c r="AZ183" s="5">
        <f t="shared" si="377"/>
        <v>2.1730835400658057E-4</v>
      </c>
      <c r="BA183" s="5">
        <f t="shared" si="378"/>
        <v>6.1612331736232375E-5</v>
      </c>
      <c r="BB183" s="5">
        <f t="shared" si="379"/>
        <v>1.3101473155493341E-5</v>
      </c>
      <c r="BC183" s="5">
        <f t="shared" si="380"/>
        <v>2.2287564064798579E-6</v>
      </c>
      <c r="BD183" s="5">
        <f t="shared" si="381"/>
        <v>6.5662526101331007E-5</v>
      </c>
      <c r="BE183" s="5">
        <f t="shared" si="382"/>
        <v>8.0771356520012354E-5</v>
      </c>
      <c r="BF183" s="5">
        <f t="shared" si="383"/>
        <v>4.9678350966996243E-5</v>
      </c>
      <c r="BG183" s="5">
        <f t="shared" si="384"/>
        <v>2.0369750376286634E-5</v>
      </c>
      <c r="BH183" s="5">
        <f t="shared" si="385"/>
        <v>6.2641984231907018E-6</v>
      </c>
      <c r="BI183" s="5">
        <f t="shared" si="386"/>
        <v>1.5411158668212718E-6</v>
      </c>
      <c r="BJ183" s="8">
        <f t="shared" si="387"/>
        <v>0.44987482796751244</v>
      </c>
      <c r="BK183" s="8">
        <f t="shared" si="388"/>
        <v>0.29439331835063148</v>
      </c>
      <c r="BL183" s="8">
        <f t="shared" si="389"/>
        <v>0.24311650947127111</v>
      </c>
      <c r="BM183" s="8">
        <f t="shared" si="390"/>
        <v>0.3448262414956707</v>
      </c>
      <c r="BN183" s="8">
        <f t="shared" si="391"/>
        <v>0.65485222586157343</v>
      </c>
    </row>
    <row r="184" spans="1:66" x14ac:dyDescent="0.25">
      <c r="A184" t="s">
        <v>27</v>
      </c>
      <c r="B184" t="s">
        <v>29</v>
      </c>
      <c r="C184" t="s">
        <v>187</v>
      </c>
      <c r="D184" s="11">
        <v>44350</v>
      </c>
      <c r="E184">
        <f>VLOOKUP(A184,home!$A$2:$E$405,3,FALSE)</f>
        <v>1.2562277580071199</v>
      </c>
      <c r="F184">
        <f>VLOOKUP(B184,home!$B$2:$E$405,3,FALSE)</f>
        <v>0.8</v>
      </c>
      <c r="G184">
        <f>VLOOKUP(C184,away!$B$2:$E$405,4,FALSE)</f>
        <v>1.08</v>
      </c>
      <c r="H184">
        <f>VLOOKUP(A184,away!$A$2:$E$405,3,FALSE)</f>
        <v>1.09964412811388</v>
      </c>
      <c r="I184">
        <f>VLOOKUP(C184,away!$B$2:$E$405,3,FALSE)</f>
        <v>0.63</v>
      </c>
      <c r="J184">
        <f>VLOOKUP(B184,home!$B$2:$E$405,4,FALSE)</f>
        <v>1.56</v>
      </c>
      <c r="K184" s="3">
        <f t="shared" si="336"/>
        <v>1.0853807829181517</v>
      </c>
      <c r="L184" s="3">
        <f t="shared" si="337"/>
        <v>1.0807302491103212</v>
      </c>
      <c r="M184" s="5">
        <f t="shared" si="338"/>
        <v>0.11462251454166464</v>
      </c>
      <c r="N184" s="5">
        <f t="shared" si="339"/>
        <v>0.12440907457327918</v>
      </c>
      <c r="O184" s="5">
        <f t="shared" si="340"/>
        <v>0.12387601869426462</v>
      </c>
      <c r="P184" s="5">
        <f t="shared" si="341"/>
        <v>0.13445265015516453</v>
      </c>
      <c r="Q184" s="5">
        <f t="shared" si="342"/>
        <v>6.7515609381234229E-2</v>
      </c>
      <c r="R184" s="5">
        <f t="shared" si="343"/>
        <v>6.6938280271123696E-2</v>
      </c>
      <c r="S184" s="5">
        <f t="shared" si="344"/>
        <v>3.9428368863727879E-2</v>
      </c>
      <c r="T184" s="5">
        <f t="shared" si="345"/>
        <v>7.2966161345416405E-2</v>
      </c>
      <c r="U184" s="5">
        <f t="shared" si="346"/>
        <v>7.2653523047866903E-2</v>
      </c>
      <c r="V184" s="5">
        <f t="shared" si="347"/>
        <v>5.138847581773992E-3</v>
      </c>
      <c r="W184" s="5">
        <f t="shared" si="348"/>
        <v>2.4426714989800043E-2</v>
      </c>
      <c r="X184" s="5">
        <f t="shared" si="349"/>
        <v>2.6398689775873414E-2</v>
      </c>
      <c r="Y184" s="5">
        <f t="shared" si="350"/>
        <v>1.4264931288832881E-2</v>
      </c>
      <c r="Z184" s="5">
        <f t="shared" si="351"/>
        <v>2.4114074770809343E-2</v>
      </c>
      <c r="AA184" s="5">
        <f t="shared" si="352"/>
        <v>2.617295335408789E-2</v>
      </c>
      <c r="AB184" s="5">
        <f t="shared" si="353"/>
        <v>1.4203810301370089E-2</v>
      </c>
      <c r="AC184" s="5">
        <f t="shared" si="354"/>
        <v>3.7674299791568331E-4</v>
      </c>
      <c r="AD184" s="5">
        <f t="shared" si="355"/>
        <v>6.6280717599369295E-3</v>
      </c>
      <c r="AE184" s="5">
        <f t="shared" si="356"/>
        <v>7.1631576442377221E-3</v>
      </c>
      <c r="AF184" s="5">
        <f t="shared" si="357"/>
        <v>3.8707205726367672E-3</v>
      </c>
      <c r="AG184" s="5">
        <f t="shared" si="358"/>
        <v>1.3944016029007265E-3</v>
      </c>
      <c r="AH184" s="5">
        <f t="shared" si="359"/>
        <v>6.515202508530423E-3</v>
      </c>
      <c r="AI184" s="5">
        <f t="shared" si="360"/>
        <v>7.0714755995790555E-3</v>
      </c>
      <c r="AJ184" s="5">
        <f t="shared" si="361"/>
        <v>3.8376218613288609E-3</v>
      </c>
      <c r="AK184" s="5">
        <f t="shared" si="362"/>
        <v>1.3884270067976447E-3</v>
      </c>
      <c r="AL184" s="5">
        <f t="shared" si="363"/>
        <v>1.767683938874079E-5</v>
      </c>
      <c r="AM184" s="5">
        <f t="shared" si="364"/>
        <v>1.4387963432076075E-3</v>
      </c>
      <c r="AN184" s="5">
        <f t="shared" si="365"/>
        <v>1.5549507304137768E-3</v>
      </c>
      <c r="AO184" s="5">
        <f t="shared" si="366"/>
        <v>8.402411451171784E-4</v>
      </c>
      <c r="AP184" s="5">
        <f t="shared" si="367"/>
        <v>3.0269134069174327E-4</v>
      </c>
      <c r="AQ184" s="5">
        <f t="shared" si="368"/>
        <v>8.178192200733121E-5</v>
      </c>
      <c r="AR184" s="5">
        <f t="shared" si="369"/>
        <v>1.4082352860096553E-3</v>
      </c>
      <c r="AS184" s="5">
        <f t="shared" si="370"/>
        <v>1.5284715172621268E-3</v>
      </c>
      <c r="AT184" s="5">
        <f t="shared" si="371"/>
        <v>8.2948680603703122E-4</v>
      </c>
      <c r="AU184" s="5">
        <f t="shared" si="372"/>
        <v>3.0010301298558334E-4</v>
      </c>
      <c r="AV184" s="5">
        <f t="shared" si="373"/>
        <v>8.1431510797597172E-5</v>
      </c>
      <c r="AW184" s="5">
        <f t="shared" si="374"/>
        <v>5.7597223752898325E-7</v>
      </c>
      <c r="AX184" s="5">
        <f t="shared" si="375"/>
        <v>2.6027365024174103E-4</v>
      </c>
      <c r="AY184" s="5">
        <f t="shared" si="376"/>
        <v>2.8128560686260936E-4</v>
      </c>
      <c r="AZ184" s="5">
        <f t="shared" si="377"/>
        <v>1.5199693198788785E-4</v>
      </c>
      <c r="BA184" s="5">
        <f t="shared" si="378"/>
        <v>5.4755894057091531E-5</v>
      </c>
      <c r="BB184" s="5">
        <f t="shared" si="379"/>
        <v>1.4794087756144722E-5</v>
      </c>
      <c r="BC184" s="5">
        <f t="shared" si="380"/>
        <v>3.1976836292116491E-6</v>
      </c>
      <c r="BD184" s="5">
        <f t="shared" si="381"/>
        <v>2.5365374524252639E-4</v>
      </c>
      <c r="BE184" s="5">
        <f t="shared" si="382"/>
        <v>2.7531090060145465E-4</v>
      </c>
      <c r="BF184" s="5">
        <f t="shared" si="383"/>
        <v>1.4940858042035413E-4</v>
      </c>
      <c r="BG184" s="5">
        <f t="shared" si="384"/>
        <v>5.4055067330444541E-5</v>
      </c>
      <c r="BH184" s="5">
        <f t="shared" si="385"/>
        <v>1.4667582824952823E-5</v>
      </c>
      <c r="BI184" s="5">
        <f t="shared" si="386"/>
        <v>3.1839825060128268E-6</v>
      </c>
      <c r="BJ184" s="8">
        <f t="shared" si="387"/>
        <v>0.35402229827012044</v>
      </c>
      <c r="BK184" s="8">
        <f t="shared" si="388"/>
        <v>0.29431808658649805</v>
      </c>
      <c r="BL184" s="8">
        <f t="shared" si="389"/>
        <v>0.32755532063696696</v>
      </c>
      <c r="BM184" s="8">
        <f t="shared" si="390"/>
        <v>0.3679149230130388</v>
      </c>
      <c r="BN184" s="8">
        <f t="shared" si="391"/>
        <v>0.63181414761673094</v>
      </c>
    </row>
    <row r="185" spans="1:66" x14ac:dyDescent="0.25">
      <c r="A185" t="s">
        <v>27</v>
      </c>
      <c r="B185" t="s">
        <v>193</v>
      </c>
      <c r="C185" t="s">
        <v>191</v>
      </c>
      <c r="D185" s="11">
        <v>44350</v>
      </c>
      <c r="E185">
        <f>VLOOKUP(A185,home!$A$2:$E$405,3,FALSE)</f>
        <v>1.2562277580071199</v>
      </c>
      <c r="F185">
        <f>VLOOKUP(B185,home!$B$2:$E$405,3,FALSE)</f>
        <v>1.1399999999999999</v>
      </c>
      <c r="G185">
        <f>VLOOKUP(C185,away!$B$2:$E$405,4,FALSE)</f>
        <v>1.08</v>
      </c>
      <c r="H185">
        <f>VLOOKUP(A185,away!$A$2:$E$405,3,FALSE)</f>
        <v>1.09964412811388</v>
      </c>
      <c r="I185">
        <f>VLOOKUP(C185,away!$B$2:$E$405,3,FALSE)</f>
        <v>0.91</v>
      </c>
      <c r="J185">
        <f>VLOOKUP(B185,home!$B$2:$E$405,4,FALSE)</f>
        <v>0.84</v>
      </c>
      <c r="K185" s="3">
        <f t="shared" si="336"/>
        <v>1.5466676156583661</v>
      </c>
      <c r="L185" s="3">
        <f t="shared" si="337"/>
        <v>0.84056797153024987</v>
      </c>
      <c r="M185" s="5">
        <f t="shared" si="338"/>
        <v>9.1883336588386683E-2</v>
      </c>
      <c r="N185" s="5">
        <f t="shared" si="339"/>
        <v>0.14211298111989512</v>
      </c>
      <c r="O185" s="5">
        <f t="shared" si="340"/>
        <v>7.7234189853531393E-2</v>
      </c>
      <c r="P185" s="5">
        <f t="shared" si="341"/>
        <v>0.11945562026806696</v>
      </c>
      <c r="Q185" s="5">
        <f t="shared" si="342"/>
        <v>0.10990077283140531</v>
      </c>
      <c r="R185" s="5">
        <f t="shared" si="343"/>
        <v>3.2460293148982536E-2</v>
      </c>
      <c r="S185" s="5">
        <f t="shared" si="344"/>
        <v>3.8825443609957502E-2</v>
      </c>
      <c r="T185" s="5">
        <f t="shared" si="345"/>
        <v>9.2379069688501153E-2</v>
      </c>
      <c r="U185" s="5">
        <f t="shared" si="346"/>
        <v>5.0205284208308415E-2</v>
      </c>
      <c r="V185" s="5">
        <f t="shared" si="347"/>
        <v>5.6084615566935813E-3</v>
      </c>
      <c r="W185" s="5">
        <f t="shared" si="348"/>
        <v>5.6659988758053816E-2</v>
      </c>
      <c r="X185" s="5">
        <f t="shared" si="349"/>
        <v>4.7626571817284052E-2</v>
      </c>
      <c r="Y185" s="5">
        <f t="shared" si="350"/>
        <v>2.0016685431697111E-2</v>
      </c>
      <c r="Z185" s="5">
        <f t="shared" si="351"/>
        <v>9.095027589172508E-3</v>
      </c>
      <c r="AA185" s="5">
        <f t="shared" si="352"/>
        <v>1.4066984635692498E-2</v>
      </c>
      <c r="AB185" s="5">
        <f t="shared" si="353"/>
        <v>1.0878474792994693E-2</v>
      </c>
      <c r="AC185" s="5">
        <f t="shared" si="354"/>
        <v>4.5571528451188029E-4</v>
      </c>
      <c r="AD185" s="5">
        <f t="shared" si="355"/>
        <v>2.1908542428912228E-2</v>
      </c>
      <c r="AE185" s="5">
        <f t="shared" si="356"/>
        <v>1.8415619068655166E-2</v>
      </c>
      <c r="AF185" s="5">
        <f t="shared" si="357"/>
        <v>7.7397897825066302E-3</v>
      </c>
      <c r="AG185" s="5">
        <f t="shared" si="358"/>
        <v>2.1686064658507174E-3</v>
      </c>
      <c r="AH185" s="5">
        <f t="shared" si="359"/>
        <v>1.911247222910598E-3</v>
      </c>
      <c r="AI185" s="5">
        <f t="shared" si="360"/>
        <v>2.9560641851928081E-3</v>
      </c>
      <c r="AJ185" s="5">
        <f t="shared" si="361"/>
        <v>2.2860243725226258E-3</v>
      </c>
      <c r="AK185" s="5">
        <f t="shared" si="362"/>
        <v>1.1785732885288276E-3</v>
      </c>
      <c r="AL185" s="5">
        <f t="shared" si="363"/>
        <v>2.3698639600288855E-5</v>
      </c>
      <c r="AM185" s="5">
        <f t="shared" si="364"/>
        <v>6.7770466162151623E-3</v>
      </c>
      <c r="AN185" s="5">
        <f t="shared" si="365"/>
        <v>5.6965683271579222E-3</v>
      </c>
      <c r="AO185" s="5">
        <f t="shared" si="366"/>
        <v>2.3941764417213015E-3</v>
      </c>
      <c r="AP185" s="5">
        <f t="shared" si="367"/>
        <v>6.708226783677287E-4</v>
      </c>
      <c r="AQ185" s="5">
        <f t="shared" si="368"/>
        <v>1.4096801450301272E-4</v>
      </c>
      <c r="AR185" s="5">
        <f t="shared" si="369"/>
        <v>3.2130664025095706E-4</v>
      </c>
      <c r="AS185" s="5">
        <f t="shared" si="370"/>
        <v>4.9695457517214805E-4</v>
      </c>
      <c r="AT185" s="5">
        <f t="shared" si="371"/>
        <v>3.8431177393601128E-4</v>
      </c>
      <c r="AU185" s="5">
        <f t="shared" si="372"/>
        <v>1.9813419168768258E-4</v>
      </c>
      <c r="AV185" s="5">
        <f t="shared" si="373"/>
        <v>7.6611934459496411E-5</v>
      </c>
      <c r="AW185" s="5">
        <f t="shared" si="374"/>
        <v>8.5583638450732401E-7</v>
      </c>
      <c r="AX185" s="5">
        <f t="shared" si="375"/>
        <v>1.7469730885178499E-3</v>
      </c>
      <c r="AY185" s="5">
        <f t="shared" si="376"/>
        <v>1.4684496253333846E-3</v>
      </c>
      <c r="AZ185" s="5">
        <f t="shared" si="377"/>
        <v>6.1716586143041922E-4</v>
      </c>
      <c r="BA185" s="5">
        <f t="shared" si="378"/>
        <v>1.7292328541342893E-4</v>
      </c>
      <c r="BB185" s="5">
        <f t="shared" si="379"/>
        <v>3.6338443812578095E-5</v>
      </c>
      <c r="BC185" s="5">
        <f t="shared" si="380"/>
        <v>6.1089864008209478E-6</v>
      </c>
      <c r="BD185" s="5">
        <f t="shared" si="381"/>
        <v>4.5013345139157763E-5</v>
      </c>
      <c r="BE185" s="5">
        <f t="shared" si="382"/>
        <v>6.9620683199188237E-5</v>
      </c>
      <c r="BF185" s="5">
        <f t="shared" si="383"/>
        <v>5.3840028042097473E-5</v>
      </c>
      <c r="BG185" s="5">
        <f t="shared" si="384"/>
        <v>2.775754259961683E-5</v>
      </c>
      <c r="BH185" s="5">
        <f t="shared" si="385"/>
        <v>1.0732923057271221E-5</v>
      </c>
      <c r="BI185" s="5">
        <f t="shared" si="386"/>
        <v>3.3200529028068749E-6</v>
      </c>
      <c r="BJ185" s="8">
        <f t="shared" si="387"/>
        <v>0.53865616876163513</v>
      </c>
      <c r="BK185" s="8">
        <f t="shared" si="388"/>
        <v>0.25772072557255027</v>
      </c>
      <c r="BL185" s="8">
        <f t="shared" si="389"/>
        <v>0.19486473939911084</v>
      </c>
      <c r="BM185" s="8">
        <f t="shared" si="390"/>
        <v>0.42582187372325148</v>
      </c>
      <c r="BN185" s="8">
        <f t="shared" si="391"/>
        <v>0.57304719381026803</v>
      </c>
    </row>
    <row r="186" spans="1:66" x14ac:dyDescent="0.25">
      <c r="A186" t="s">
        <v>27</v>
      </c>
      <c r="B186" t="s">
        <v>188</v>
      </c>
      <c r="C186" t="s">
        <v>192</v>
      </c>
      <c r="D186" s="11">
        <v>44350</v>
      </c>
      <c r="E186">
        <f>VLOOKUP(A186,home!$A$2:$E$405,3,FALSE)</f>
        <v>1.2562277580071199</v>
      </c>
      <c r="F186">
        <f>VLOOKUP(B186,home!$B$2:$E$405,3,FALSE)</f>
        <v>1.22</v>
      </c>
      <c r="G186">
        <f>VLOOKUP(C186,away!$B$2:$E$405,4,FALSE)</f>
        <v>0.68</v>
      </c>
      <c r="H186">
        <f>VLOOKUP(A186,away!$A$2:$E$405,3,FALSE)</f>
        <v>1.09964412811388</v>
      </c>
      <c r="I186">
        <f>VLOOKUP(C186,away!$B$2:$E$405,3,FALSE)</f>
        <v>0.63</v>
      </c>
      <c r="J186">
        <f>VLOOKUP(B186,home!$B$2:$E$405,4,FALSE)</f>
        <v>0.56000000000000005</v>
      </c>
      <c r="K186" s="3">
        <f t="shared" si="336"/>
        <v>1.0421665480427067</v>
      </c>
      <c r="L186" s="3">
        <f t="shared" si="337"/>
        <v>0.3879544483985769</v>
      </c>
      <c r="M186" s="5">
        <f t="shared" si="338"/>
        <v>0.2392799684674829</v>
      </c>
      <c r="N186" s="5">
        <f t="shared" si="339"/>
        <v>0.24936957875352433</v>
      </c>
      <c r="O186" s="5">
        <f t="shared" si="340"/>
        <v>9.2829728179631199E-2</v>
      </c>
      <c r="P186" s="5">
        <f t="shared" si="341"/>
        <v>9.6744037372709007E-2</v>
      </c>
      <c r="Q186" s="5">
        <f t="shared" si="342"/>
        <v>0.12994231653821217</v>
      </c>
      <c r="R186" s="5">
        <f t="shared" si="343"/>
        <v>1.8006852995459323E-2</v>
      </c>
      <c r="S186" s="5">
        <f t="shared" si="344"/>
        <v>9.778721581999059E-3</v>
      </c>
      <c r="T186" s="5">
        <f t="shared" si="345"/>
        <v>5.0411699736215371E-2</v>
      </c>
      <c r="U186" s="5">
        <f t="shared" si="346"/>
        <v>1.8766139827390314E-2</v>
      </c>
      <c r="V186" s="5">
        <f t="shared" si="347"/>
        <v>4.3929618989155662E-4</v>
      </c>
      <c r="W186" s="5">
        <f t="shared" si="348"/>
        <v>4.5140511823767097E-2</v>
      </c>
      <c r="X186" s="5">
        <f t="shared" si="349"/>
        <v>1.7512462365019001E-2</v>
      </c>
      <c r="Y186" s="5">
        <f t="shared" si="350"/>
        <v>3.3970188384608918E-3</v>
      </c>
      <c r="Z186" s="5">
        <f t="shared" si="351"/>
        <v>2.3286129070825617E-3</v>
      </c>
      <c r="AA186" s="5">
        <f t="shared" si="352"/>
        <v>2.4268024751019249E-3</v>
      </c>
      <c r="AB186" s="5">
        <f t="shared" si="353"/>
        <v>1.2645661791292348E-3</v>
      </c>
      <c r="AC186" s="5">
        <f t="shared" si="354"/>
        <v>1.1100826597801083E-5</v>
      </c>
      <c r="AD186" s="5">
        <f t="shared" si="355"/>
        <v>1.1760982846064085E-2</v>
      </c>
      <c r="AE186" s="5">
        <f t="shared" si="356"/>
        <v>4.5627256126699166E-3</v>
      </c>
      <c r="AF186" s="5">
        <f t="shared" si="357"/>
        <v>8.8506484912870807E-4</v>
      </c>
      <c r="AG186" s="5">
        <f t="shared" si="358"/>
        <v>1.1445494844689922E-4</v>
      </c>
      <c r="AH186" s="5">
        <f t="shared" si="359"/>
        <v>2.2584893397525538E-4</v>
      </c>
      <c r="AI186" s="5">
        <f t="shared" si="360"/>
        <v>2.3537220390011706E-4</v>
      </c>
      <c r="AJ186" s="5">
        <f t="shared" si="361"/>
        <v>1.2264851862189453E-4</v>
      </c>
      <c r="AK186" s="5">
        <f t="shared" si="362"/>
        <v>4.2606727758243823E-5</v>
      </c>
      <c r="AL186" s="5">
        <f t="shared" si="363"/>
        <v>1.7952840601307158E-7</v>
      </c>
      <c r="AM186" s="5">
        <f t="shared" si="364"/>
        <v>2.4513805788544201E-3</v>
      </c>
      <c r="AN186" s="5">
        <f t="shared" si="365"/>
        <v>9.510240002844506E-4</v>
      </c>
      <c r="AO186" s="5">
        <f t="shared" si="366"/>
        <v>1.8447699572208103E-4</v>
      </c>
      <c r="AP186" s="5">
        <f t="shared" si="367"/>
        <v>2.3856223705862194E-5</v>
      </c>
      <c r="AQ186" s="5">
        <f t="shared" si="368"/>
        <v>2.3137820271702048E-6</v>
      </c>
      <c r="AR186" s="5">
        <f t="shared" si="369"/>
        <v>1.7523819720355364E-5</v>
      </c>
      <c r="AS186" s="5">
        <f t="shared" si="370"/>
        <v>1.8262738706485459E-5</v>
      </c>
      <c r="AT186" s="5">
        <f t="shared" si="371"/>
        <v>9.5164076777719374E-6</v>
      </c>
      <c r="AU186" s="5">
        <f t="shared" si="372"/>
        <v>3.3058939131035636E-6</v>
      </c>
      <c r="AV186" s="5">
        <f t="shared" si="373"/>
        <v>8.6132301190363407E-7</v>
      </c>
      <c r="AW186" s="5">
        <f t="shared" si="374"/>
        <v>2.016269306716577E-9</v>
      </c>
      <c r="AX186" s="5">
        <f t="shared" si="375"/>
        <v>4.2579113930060698E-4</v>
      </c>
      <c r="AY186" s="5">
        <f t="shared" si="376"/>
        <v>1.6518756658036858E-4</v>
      </c>
      <c r="AZ186" s="5">
        <f t="shared" si="377"/>
        <v>3.204262563749504E-5</v>
      </c>
      <c r="BA186" s="5">
        <f t="shared" si="378"/>
        <v>4.1436930514788295E-6</v>
      </c>
      <c r="BB186" s="5">
        <f t="shared" si="379"/>
        <v>4.0189103802987121E-7</v>
      </c>
      <c r="BC186" s="5">
        <f t="shared" si="380"/>
        <v>3.1183083195042034E-8</v>
      </c>
      <c r="BD186" s="5">
        <f t="shared" si="381"/>
        <v>1.1330739689077612E-6</v>
      </c>
      <c r="BE186" s="5">
        <f t="shared" si="382"/>
        <v>1.1808517868536506E-6</v>
      </c>
      <c r="BF186" s="5">
        <f t="shared" si="383"/>
        <v>6.1532211522766554E-7</v>
      </c>
      <c r="BG186" s="5">
        <f t="shared" si="384"/>
        <v>2.1375604158705094E-7</v>
      </c>
      <c r="BH186" s="5">
        <f t="shared" si="385"/>
        <v>5.5692348996012528E-8</v>
      </c>
      <c r="BI186" s="5">
        <f t="shared" si="386"/>
        <v>1.160814062111282E-8</v>
      </c>
      <c r="BJ186" s="8">
        <f t="shared" si="387"/>
        <v>0.51733746599079367</v>
      </c>
      <c r="BK186" s="8">
        <f t="shared" si="388"/>
        <v>0.34641849153366666</v>
      </c>
      <c r="BL186" s="8">
        <f t="shared" si="389"/>
        <v>0.13397324652839931</v>
      </c>
      <c r="BM186" s="8">
        <f t="shared" si="390"/>
        <v>0.17372014910261221</v>
      </c>
      <c r="BN186" s="8">
        <f t="shared" si="391"/>
        <v>0.8261724823070189</v>
      </c>
    </row>
    <row r="187" spans="1:66" x14ac:dyDescent="0.25">
      <c r="A187" t="s">
        <v>196</v>
      </c>
      <c r="B187" t="s">
        <v>307</v>
      </c>
      <c r="C187" t="s">
        <v>304</v>
      </c>
      <c r="D187" s="11">
        <v>44350</v>
      </c>
      <c r="E187">
        <f>VLOOKUP(A187,home!$A$2:$E$405,3,FALSE)</f>
        <v>1.6266094420600901</v>
      </c>
      <c r="F187">
        <f>VLOOKUP(B187,home!$B$2:$E$405,3,FALSE)</f>
        <v>1.49</v>
      </c>
      <c r="G187">
        <f>VLOOKUP(C187,away!$B$2:$E$405,4,FALSE)</f>
        <v>1.61</v>
      </c>
      <c r="H187">
        <f>VLOOKUP(A187,away!$A$2:$E$405,3,FALSE)</f>
        <v>1.4549356223176</v>
      </c>
      <c r="I187">
        <f>VLOOKUP(C187,away!$B$2:$E$405,3,FALSE)</f>
        <v>0.99</v>
      </c>
      <c r="J187">
        <f>VLOOKUP(B187,home!$B$2:$E$405,4,FALSE)</f>
        <v>0.52</v>
      </c>
      <c r="K187" s="3">
        <f t="shared" si="336"/>
        <v>3.9020733905579501</v>
      </c>
      <c r="L187" s="3">
        <f t="shared" si="337"/>
        <v>0.74900085836910046</v>
      </c>
      <c r="M187" s="5">
        <f t="shared" si="338"/>
        <v>9.5513359050494323E-3</v>
      </c>
      <c r="N187" s="5">
        <f t="shared" si="339"/>
        <v>3.7270013679374124E-2</v>
      </c>
      <c r="O187" s="5">
        <f t="shared" si="340"/>
        <v>7.1539587914536329E-3</v>
      </c>
      <c r="P187" s="5">
        <f t="shared" si="341"/>
        <v>2.7915272237279333E-2</v>
      </c>
      <c r="Q187" s="5">
        <f t="shared" si="342"/>
        <v>7.2715164322008308E-2</v>
      </c>
      <c r="R187" s="5">
        <f t="shared" si="343"/>
        <v>2.6791606377679716E-3</v>
      </c>
      <c r="S187" s="5">
        <f t="shared" si="344"/>
        <v>2.0396686699853468E-2</v>
      </c>
      <c r="T187" s="5">
        <f t="shared" si="345"/>
        <v>5.4463720493634404E-2</v>
      </c>
      <c r="U187" s="5">
        <f t="shared" si="346"/>
        <v>1.0454281433664669E-2</v>
      </c>
      <c r="V187" s="5">
        <f t="shared" si="347"/>
        <v>6.6236116965457358E-3</v>
      </c>
      <c r="W187" s="5">
        <f t="shared" si="348"/>
        <v>9.4579969263652447E-2</v>
      </c>
      <c r="X187" s="5">
        <f t="shared" si="349"/>
        <v>7.0840478162998821E-2</v>
      </c>
      <c r="Y187" s="5">
        <f t="shared" si="350"/>
        <v>2.6529789475681815E-2</v>
      </c>
      <c r="Z187" s="5">
        <f t="shared" si="351"/>
        <v>6.6889787246563923E-4</v>
      </c>
      <c r="AA187" s="5">
        <f t="shared" si="352"/>
        <v>2.6100885891489961E-3</v>
      </c>
      <c r="AB187" s="5">
        <f t="shared" si="353"/>
        <v>5.0923786153586207E-3</v>
      </c>
      <c r="AC187" s="5">
        <f t="shared" si="354"/>
        <v>1.2099087861975953E-3</v>
      </c>
      <c r="AD187" s="5">
        <f t="shared" si="355"/>
        <v>9.2264495335871777E-2</v>
      </c>
      <c r="AE187" s="5">
        <f t="shared" si="356"/>
        <v>6.9106186203559822E-2</v>
      </c>
      <c r="AF187" s="5">
        <f t="shared" si="357"/>
        <v>2.5880296392540594E-2</v>
      </c>
      <c r="AG187" s="5">
        <f t="shared" si="358"/>
        <v>6.4614547376198803E-3</v>
      </c>
      <c r="AH187" s="5">
        <f t="shared" si="359"/>
        <v>1.252512701595072E-4</v>
      </c>
      <c r="AI187" s="5">
        <f t="shared" si="360"/>
        <v>4.887396484229981E-4</v>
      </c>
      <c r="AJ187" s="5">
        <f t="shared" si="361"/>
        <v>9.5354898851101461E-4</v>
      </c>
      <c r="AK187" s="5">
        <f t="shared" si="362"/>
        <v>1.2402727115540925E-3</v>
      </c>
      <c r="AL187" s="5">
        <f t="shared" si="363"/>
        <v>1.414459023732022E-4</v>
      </c>
      <c r="AM187" s="5">
        <f t="shared" si="364"/>
        <v>7.2004566428672645E-2</v>
      </c>
      <c r="AN187" s="5">
        <f t="shared" si="365"/>
        <v>5.3931482061570717E-2</v>
      </c>
      <c r="AO187" s="5">
        <f t="shared" si="366"/>
        <v>2.0197363178617103E-2</v>
      </c>
      <c r="AP187" s="5">
        <f t="shared" si="367"/>
        <v>5.0426141191922255E-3</v>
      </c>
      <c r="AQ187" s="5">
        <f t="shared" si="368"/>
        <v>9.4423057592478053E-4</v>
      </c>
      <c r="AR187" s="5">
        <f t="shared" si="369"/>
        <v>1.8762661772258206E-5</v>
      </c>
      <c r="AS187" s="5">
        <f t="shared" si="370"/>
        <v>7.3213283237567615E-5</v>
      </c>
      <c r="AT187" s="5">
        <f t="shared" si="371"/>
        <v>1.4284180217834753E-4</v>
      </c>
      <c r="AU187" s="5">
        <f t="shared" si="372"/>
        <v>1.8579306511315748E-4</v>
      </c>
      <c r="AV187" s="5">
        <f t="shared" si="373"/>
        <v>1.8124454388206311E-4</v>
      </c>
      <c r="AW187" s="5">
        <f t="shared" si="374"/>
        <v>1.1483271121117175E-5</v>
      </c>
      <c r="AX187" s="5">
        <f t="shared" si="375"/>
        <v>4.6827850443330973E-2</v>
      </c>
      <c r="AY187" s="5">
        <f t="shared" si="376"/>
        <v>3.5074100177634758E-2</v>
      </c>
      <c r="AZ187" s="5">
        <f t="shared" si="377"/>
        <v>1.3135265569786126E-2</v>
      </c>
      <c r="BA187" s="5">
        <f t="shared" si="378"/>
        <v>3.2794417288919669E-3</v>
      </c>
      <c r="BB187" s="5">
        <f t="shared" si="379"/>
        <v>6.1407616747788255E-4</v>
      </c>
      <c r="BC187" s="5">
        <f t="shared" si="380"/>
        <v>9.1988715308988339E-5</v>
      </c>
      <c r="BD187" s="5">
        <f t="shared" si="381"/>
        <v>2.3422082954517497E-6</v>
      </c>
      <c r="BE187" s="5">
        <f t="shared" si="382"/>
        <v>9.1394686648263655E-6</v>
      </c>
      <c r="BF187" s="5">
        <f t="shared" si="383"/>
        <v>1.7831438740428586E-5</v>
      </c>
      <c r="BG187" s="5">
        <f t="shared" si="384"/>
        <v>2.3193194208130178E-5</v>
      </c>
      <c r="BH187" s="5">
        <f t="shared" si="385"/>
        <v>2.2625386490396888E-5</v>
      </c>
      <c r="BI187" s="5">
        <f t="shared" si="386"/>
        <v>1.7657183715053397E-5</v>
      </c>
      <c r="BJ187" s="8">
        <f t="shared" si="387"/>
        <v>0.8012545472333501</v>
      </c>
      <c r="BK187" s="8">
        <f t="shared" si="388"/>
        <v>0.10091236140493354</v>
      </c>
      <c r="BL187" s="8">
        <f t="shared" si="389"/>
        <v>3.1492324922339186E-2</v>
      </c>
      <c r="BM187" s="8">
        <f t="shared" si="390"/>
        <v>0.74198060895364226</v>
      </c>
      <c r="BN187" s="8">
        <f t="shared" si="391"/>
        <v>0.15728490557293279</v>
      </c>
    </row>
    <row r="188" spans="1:66" x14ac:dyDescent="0.25">
      <c r="A188" t="s">
        <v>196</v>
      </c>
      <c r="B188" t="s">
        <v>303</v>
      </c>
      <c r="C188" t="s">
        <v>301</v>
      </c>
      <c r="D188" s="11">
        <v>44350</v>
      </c>
      <c r="E188">
        <f>VLOOKUP(A188,home!$A$2:$E$405,3,FALSE)</f>
        <v>1.6266094420600901</v>
      </c>
      <c r="F188">
        <f>VLOOKUP(B188,home!$B$2:$E$405,3,FALSE)</f>
        <v>0.8</v>
      </c>
      <c r="G188">
        <f>VLOOKUP(C188,away!$B$2:$E$405,4,FALSE)</f>
        <v>1.28</v>
      </c>
      <c r="H188">
        <f>VLOOKUP(A188,away!$A$2:$E$405,3,FALSE)</f>
        <v>1.4549356223176</v>
      </c>
      <c r="I188">
        <f>VLOOKUP(C188,away!$B$2:$E$405,3,FALSE)</f>
        <v>0.56999999999999995</v>
      </c>
      <c r="J188">
        <f>VLOOKUP(B188,home!$B$2:$E$405,4,FALSE)</f>
        <v>0.95</v>
      </c>
      <c r="K188" s="3">
        <f t="shared" si="336"/>
        <v>1.6656480686695323</v>
      </c>
      <c r="L188" s="3">
        <f t="shared" si="337"/>
        <v>0.78784763948498027</v>
      </c>
      <c r="M188" s="5">
        <f t="shared" si="338"/>
        <v>8.5992455944281634E-2</v>
      </c>
      <c r="N188" s="5">
        <f t="shared" si="339"/>
        <v>0.14323316816374254</v>
      </c>
      <c r="O188" s="5">
        <f t="shared" si="340"/>
        <v>6.7748953429218439E-2</v>
      </c>
      <c r="P188" s="5">
        <f t="shared" si="341"/>
        <v>0.11284591343375977</v>
      </c>
      <c r="Q188" s="5">
        <f t="shared" si="342"/>
        <v>0.11928802496067807</v>
      </c>
      <c r="R188" s="5">
        <f t="shared" si="343"/>
        <v>2.6687926518393797E-2</v>
      </c>
      <c r="S188" s="5">
        <f t="shared" si="344"/>
        <v>3.7021271339635502E-2</v>
      </c>
      <c r="T188" s="5">
        <f t="shared" si="345"/>
        <v>9.3980788884095626E-2</v>
      </c>
      <c r="U188" s="5">
        <f t="shared" si="346"/>
        <v>4.4452693262157027E-2</v>
      </c>
      <c r="V188" s="5">
        <f t="shared" si="347"/>
        <v>5.3980176838705736E-3</v>
      </c>
      <c r="W188" s="5">
        <f t="shared" si="348"/>
        <v>6.6230622797052136E-2</v>
      </c>
      <c r="X188" s="5">
        <f t="shared" si="349"/>
        <v>5.2179639832277649E-2</v>
      </c>
      <c r="Y188" s="5">
        <f t="shared" si="350"/>
        <v>2.0554803035518196E-2</v>
      </c>
      <c r="Z188" s="5">
        <f t="shared" si="351"/>
        <v>7.0086733034217226E-3</v>
      </c>
      <c r="AA188" s="5">
        <f t="shared" si="352"/>
        <v>1.1673983151780103E-2</v>
      </c>
      <c r="AB188" s="5">
        <f t="shared" si="353"/>
        <v>9.7223737452215974E-3</v>
      </c>
      <c r="AC188" s="5">
        <f t="shared" si="354"/>
        <v>4.4273086922201561E-4</v>
      </c>
      <c r="AD188" s="5">
        <f t="shared" si="355"/>
        <v>2.7579227237172543E-2</v>
      </c>
      <c r="AE188" s="5">
        <f t="shared" si="356"/>
        <v>2.1728229077626261E-2</v>
      </c>
      <c r="AF188" s="5">
        <f t="shared" si="357"/>
        <v>8.5592669944983789E-3</v>
      </c>
      <c r="AG188" s="5">
        <f t="shared" si="358"/>
        <v>2.2477994324457502E-3</v>
      </c>
      <c r="AH188" s="5">
        <f t="shared" si="359"/>
        <v>1.3804416795055506E-3</v>
      </c>
      <c r="AI188" s="5">
        <f t="shared" si="360"/>
        <v>2.2993300173793458E-3</v>
      </c>
      <c r="AJ188" s="5">
        <f t="shared" si="361"/>
        <v>1.9149373013408952E-3</v>
      </c>
      <c r="AK188" s="5">
        <f t="shared" si="362"/>
        <v>1.0632038725339027E-3</v>
      </c>
      <c r="AL188" s="5">
        <f t="shared" si="363"/>
        <v>2.3239419688188623E-5</v>
      </c>
      <c r="AM188" s="5">
        <f t="shared" si="364"/>
        <v>9.1874573165989168E-3</v>
      </c>
      <c r="AN188" s="5">
        <f t="shared" si="365"/>
        <v>7.2383165597514664E-3</v>
      </c>
      <c r="AO188" s="5">
        <f t="shared" si="366"/>
        <v>2.8513453077226177E-3</v>
      </c>
      <c r="AP188" s="5">
        <f t="shared" si="367"/>
        <v>7.4880855668194653E-4</v>
      </c>
      <c r="AQ188" s="5">
        <f t="shared" si="368"/>
        <v>1.4748676345200664E-4</v>
      </c>
      <c r="AR188" s="5">
        <f t="shared" si="369"/>
        <v>2.1751554372902596E-4</v>
      </c>
      <c r="AS188" s="5">
        <f t="shared" si="370"/>
        <v>3.6230434531785529E-4</v>
      </c>
      <c r="AT188" s="5">
        <f t="shared" si="371"/>
        <v>3.0173576652463258E-4</v>
      </c>
      <c r="AU188" s="5">
        <f t="shared" si="372"/>
        <v>1.6752853225342508E-4</v>
      </c>
      <c r="AV188" s="5">
        <f t="shared" si="373"/>
        <v>6.9760894048739714E-5</v>
      </c>
      <c r="AW188" s="5">
        <f t="shared" si="374"/>
        <v>8.4712648904514374E-7</v>
      </c>
      <c r="AX188" s="5">
        <f t="shared" si="375"/>
        <v>2.5505117558961249E-3</v>
      </c>
      <c r="AY188" s="5">
        <f t="shared" si="376"/>
        <v>2.009414666361454E-3</v>
      </c>
      <c r="AZ188" s="5">
        <f t="shared" si="377"/>
        <v>7.9155630081968525E-4</v>
      </c>
      <c r="BA188" s="5">
        <f t="shared" si="378"/>
        <v>2.078752543734174E-4</v>
      </c>
      <c r="BB188" s="5">
        <f t="shared" si="379"/>
        <v>4.094350711635917E-5</v>
      </c>
      <c r="BC188" s="5">
        <f t="shared" si="380"/>
        <v>6.4514490867720139E-6</v>
      </c>
      <c r="BD188" s="5">
        <f t="shared" si="381"/>
        <v>2.8561517946367514E-5</v>
      </c>
      <c r="BE188" s="5">
        <f t="shared" si="382"/>
        <v>4.7573437205637233E-5</v>
      </c>
      <c r="BF188" s="5">
        <f t="shared" si="383"/>
        <v>3.9620301900770479E-5</v>
      </c>
      <c r="BG188" s="5">
        <f t="shared" si="384"/>
        <v>2.1997826447040716E-5</v>
      </c>
      <c r="BH188" s="5">
        <f t="shared" si="385"/>
        <v>9.1601592841102296E-6</v>
      </c>
      <c r="BI188" s="5">
        <f t="shared" si="386"/>
        <v>3.0515203240566965E-6</v>
      </c>
      <c r="BJ188" s="8">
        <f t="shared" si="387"/>
        <v>0.58136173785296796</v>
      </c>
      <c r="BK188" s="8">
        <f t="shared" si="388"/>
        <v>0.24373304335681911</v>
      </c>
      <c r="BL188" s="8">
        <f t="shared" si="389"/>
        <v>0.16821265282251233</v>
      </c>
      <c r="BM188" s="8">
        <f t="shared" si="390"/>
        <v>0.44251109734577454</v>
      </c>
      <c r="BN188" s="8">
        <f t="shared" si="391"/>
        <v>0.5557964424500742</v>
      </c>
    </row>
    <row r="189" spans="1:66" s="10" customFormat="1" x14ac:dyDescent="0.25">
      <c r="A189" t="s">
        <v>196</v>
      </c>
      <c r="B189" t="s">
        <v>305</v>
      </c>
      <c r="C189" t="s">
        <v>206</v>
      </c>
      <c r="D189" s="11">
        <v>44350</v>
      </c>
      <c r="E189">
        <f>VLOOKUP(A189,home!$A$2:$E$405,3,FALSE)</f>
        <v>1.6266094420600901</v>
      </c>
      <c r="F189">
        <f>VLOOKUP(B189,home!$B$2:$E$405,3,FALSE)</f>
        <v>1.02</v>
      </c>
      <c r="G189">
        <f>VLOOKUP(C189,away!$B$2:$E$405,4,FALSE)</f>
        <v>1.42</v>
      </c>
      <c r="H189">
        <f>VLOOKUP(A189,away!$A$2:$E$405,3,FALSE)</f>
        <v>1.4549356223176</v>
      </c>
      <c r="I189">
        <f>VLOOKUP(C189,away!$B$2:$E$405,3,FALSE)</f>
        <v>0.43</v>
      </c>
      <c r="J189">
        <f>VLOOKUP(B189,home!$B$2:$E$405,4,FALSE)</f>
        <v>0.69</v>
      </c>
      <c r="K189" s="3">
        <f t="shared" si="336"/>
        <v>2.3559811158798345</v>
      </c>
      <c r="L189" s="3">
        <f t="shared" si="337"/>
        <v>0.43167939914163184</v>
      </c>
      <c r="M189" s="5">
        <f t="shared" si="338"/>
        <v>6.1565076138457513E-2</v>
      </c>
      <c r="N189" s="5">
        <f t="shared" si="339"/>
        <v>0.14504615677991012</v>
      </c>
      <c r="O189" s="5">
        <f t="shared" si="340"/>
        <v>2.6576375075558156E-2</v>
      </c>
      <c r="P189" s="5">
        <f t="shared" si="341"/>
        <v>6.2613437806554526E-2</v>
      </c>
      <c r="Q189" s="5">
        <f t="shared" si="342"/>
        <v>0.17086300315220707</v>
      </c>
      <c r="R189" s="5">
        <f t="shared" si="343"/>
        <v>5.7362368119897918E-3</v>
      </c>
      <c r="S189" s="5">
        <f t="shared" si="344"/>
        <v>1.5919912878603226E-2</v>
      </c>
      <c r="T189" s="5">
        <f t="shared" si="345"/>
        <v>7.3758038536279491E-2</v>
      </c>
      <c r="U189" s="5">
        <f t="shared" si="346"/>
        <v>1.3514465605262696E-2</v>
      </c>
      <c r="V189" s="5">
        <f t="shared" si="347"/>
        <v>1.79900059043652E-3</v>
      </c>
      <c r="W189" s="5">
        <f t="shared" si="348"/>
        <v>0.13418333627637213</v>
      </c>
      <c r="X189" s="5">
        <f t="shared" si="349"/>
        <v>5.7924181978603856E-2</v>
      </c>
      <c r="Y189" s="5">
        <f t="shared" si="350"/>
        <v>1.2502338036147123E-2</v>
      </c>
      <c r="Z189" s="5">
        <f t="shared" si="351"/>
        <v>8.2540508677795437E-4</v>
      </c>
      <c r="AA189" s="5">
        <f t="shared" si="352"/>
        <v>1.9446387974000169E-3</v>
      </c>
      <c r="AB189" s="5">
        <f t="shared" si="353"/>
        <v>2.2907661419408558E-3</v>
      </c>
      <c r="AC189" s="5">
        <f t="shared" si="354"/>
        <v>1.1435218090399699E-4</v>
      </c>
      <c r="AD189" s="5">
        <f t="shared" si="355"/>
        <v>7.903335158322157E-2</v>
      </c>
      <c r="AE189" s="5">
        <f t="shared" si="356"/>
        <v>3.411706972359442E-2</v>
      </c>
      <c r="AF189" s="5">
        <f t="shared" si="357"/>
        <v>7.3638180793771995E-3</v>
      </c>
      <c r="AG189" s="5">
        <f t="shared" si="358"/>
        <v>1.0596028546312783E-3</v>
      </c>
      <c r="AH189" s="5">
        <f t="shared" si="359"/>
        <v>8.9077592977188444E-5</v>
      </c>
      <c r="AI189" s="5">
        <f t="shared" si="360"/>
        <v>2.0986512690228615E-4</v>
      </c>
      <c r="AJ189" s="5">
        <f t="shared" si="361"/>
        <v>2.4721913793175561E-4</v>
      </c>
      <c r="AK189" s="5">
        <f t="shared" si="362"/>
        <v>1.9414787348376943E-4</v>
      </c>
      <c r="AL189" s="5">
        <f t="shared" si="363"/>
        <v>4.651977137800508E-6</v>
      </c>
      <c r="AM189" s="5">
        <f t="shared" si="364"/>
        <v>3.724021677095235E-2</v>
      </c>
      <c r="AN189" s="5">
        <f t="shared" si="365"/>
        <v>1.6075834399588831E-2</v>
      </c>
      <c r="AO189" s="5">
        <f t="shared" si="366"/>
        <v>3.4698032671574407E-3</v>
      </c>
      <c r="AP189" s="5">
        <f t="shared" si="367"/>
        <v>4.9928086316873175E-4</v>
      </c>
      <c r="AQ189" s="5">
        <f t="shared" si="368"/>
        <v>5.3882315753898339E-5</v>
      </c>
      <c r="AR189" s="5">
        <f t="shared" si="369"/>
        <v>7.6905923626751155E-6</v>
      </c>
      <c r="AS189" s="5">
        <f t="shared" si="370"/>
        <v>1.8118890376392256E-5</v>
      </c>
      <c r="AT189" s="5">
        <f t="shared" si="371"/>
        <v>2.1343881783738514E-5</v>
      </c>
      <c r="AU189" s="5">
        <f t="shared" si="372"/>
        <v>1.6761927474019841E-5</v>
      </c>
      <c r="AV189" s="5">
        <f t="shared" si="373"/>
        <v>9.8726961486345297E-6</v>
      </c>
      <c r="AW189" s="5">
        <f t="shared" si="374"/>
        <v>1.3142203857233924E-7</v>
      </c>
      <c r="AX189" s="5">
        <f t="shared" si="375"/>
        <v>1.4622874577272535E-2</v>
      </c>
      <c r="AY189" s="5">
        <f t="shared" si="376"/>
        <v>6.3123937112404514E-3</v>
      </c>
      <c r="AZ189" s="5">
        <f t="shared" si="377"/>
        <v>1.3624651622068467E-3</v>
      </c>
      <c r="BA189" s="5">
        <f t="shared" si="378"/>
        <v>1.9604938085761918E-4</v>
      </c>
      <c r="BB189" s="5">
        <f t="shared" si="379"/>
        <v>2.1157619732676494E-5</v>
      </c>
      <c r="BC189" s="5">
        <f t="shared" si="380"/>
        <v>1.8266617146937857E-6</v>
      </c>
      <c r="BD189" s="5">
        <f t="shared" si="381"/>
        <v>5.5331171502713554E-7</v>
      </c>
      <c r="BE189" s="5">
        <f t="shared" si="382"/>
        <v>1.3035919517990159E-6</v>
      </c>
      <c r="BF189" s="5">
        <f t="shared" si="383"/>
        <v>1.5356190106257086E-6</v>
      </c>
      <c r="BG189" s="5">
        <f t="shared" si="384"/>
        <v>1.2059631300734147E-6</v>
      </c>
      <c r="BH189" s="5">
        <f t="shared" si="385"/>
        <v>7.1030659022507537E-7</v>
      </c>
      <c r="BI189" s="5">
        <f t="shared" si="386"/>
        <v>3.3469378261105486E-7</v>
      </c>
      <c r="BJ189" s="8">
        <f t="shared" si="387"/>
        <v>0.79570668172999015</v>
      </c>
      <c r="BK189" s="8">
        <f t="shared" si="388"/>
        <v>0.14832882528333405</v>
      </c>
      <c r="BL189" s="8">
        <f t="shared" si="389"/>
        <v>5.0882223637772346E-2</v>
      </c>
      <c r="BM189" s="8">
        <f t="shared" si="390"/>
        <v>0.51703058768399557</v>
      </c>
      <c r="BN189" s="8">
        <f t="shared" si="391"/>
        <v>0.47240028576467724</v>
      </c>
    </row>
    <row r="190" spans="1:66" x14ac:dyDescent="0.25">
      <c r="A190" t="s">
        <v>196</v>
      </c>
      <c r="B190" t="s">
        <v>300</v>
      </c>
      <c r="C190" t="s">
        <v>201</v>
      </c>
      <c r="D190" s="11">
        <v>44350</v>
      </c>
      <c r="E190">
        <f>VLOOKUP(A190,home!$A$2:$E$405,3,FALSE)</f>
        <v>1.6266094420600901</v>
      </c>
      <c r="F190">
        <f>VLOOKUP(B190,home!$B$2:$E$405,3,FALSE)</f>
        <v>0.71</v>
      </c>
      <c r="G190">
        <f>VLOOKUP(C190,away!$B$2:$E$405,4,FALSE)</f>
        <v>0.73</v>
      </c>
      <c r="H190">
        <f>VLOOKUP(A190,away!$A$2:$E$405,3,FALSE)</f>
        <v>1.4549356223176</v>
      </c>
      <c r="I190">
        <f>VLOOKUP(C190,away!$B$2:$E$405,3,FALSE)</f>
        <v>0.95</v>
      </c>
      <c r="J190">
        <f>VLOOKUP(B190,home!$B$2:$E$405,4,FALSE)</f>
        <v>1</v>
      </c>
      <c r="K190" s="3">
        <f t="shared" si="336"/>
        <v>0.84307167381974468</v>
      </c>
      <c r="L190" s="3">
        <f t="shared" si="337"/>
        <v>1.38218884120172</v>
      </c>
      <c r="M190" s="5">
        <f t="shared" si="338"/>
        <v>0.10803926911578945</v>
      </c>
      <c r="N190" s="5">
        <f t="shared" si="339"/>
        <v>9.1084847451710457E-2</v>
      </c>
      <c r="O190" s="5">
        <f t="shared" si="340"/>
        <v>0.14933067218343385</v>
      </c>
      <c r="P190" s="5">
        <f t="shared" si="341"/>
        <v>0.12589645975031516</v>
      </c>
      <c r="Q190" s="5">
        <f t="shared" si="342"/>
        <v>3.8395527400364823E-2</v>
      </c>
      <c r="R190" s="5">
        <f t="shared" si="343"/>
        <v>0.10320159437054718</v>
      </c>
      <c r="S190" s="5">
        <f t="shared" si="344"/>
        <v>3.6676290730631958E-2</v>
      </c>
      <c r="T190" s="5">
        <f t="shared" si="345"/>
        <v>5.3069869524839164E-2</v>
      </c>
      <c r="U190" s="5">
        <f t="shared" si="346"/>
        <v>8.7006340906843546E-2</v>
      </c>
      <c r="V190" s="5">
        <f t="shared" si="347"/>
        <v>4.7487004777157227E-3</v>
      </c>
      <c r="W190" s="5">
        <f t="shared" si="348"/>
        <v>1.0790060517539148E-2</v>
      </c>
      <c r="X190" s="5">
        <f t="shared" si="349"/>
        <v>1.4913901243233869E-2</v>
      </c>
      <c r="Y190" s="5">
        <f t="shared" si="350"/>
        <v>1.0306913938591157E-2</v>
      </c>
      <c r="Z190" s="5">
        <f t="shared" si="351"/>
        <v>4.7548030711065517E-2</v>
      </c>
      <c r="AA190" s="5">
        <f t="shared" si="352"/>
        <v>4.0086397838410628E-2</v>
      </c>
      <c r="AB190" s="5">
        <f t="shared" si="353"/>
        <v>1.6897853261516525E-2</v>
      </c>
      <c r="AC190" s="5">
        <f t="shared" si="354"/>
        <v>3.4584912009997295E-4</v>
      </c>
      <c r="AD190" s="5">
        <f t="shared" si="355"/>
        <v>2.2741985952845168E-3</v>
      </c>
      <c r="AE190" s="5">
        <f t="shared" si="356"/>
        <v>3.143371921078887E-3</v>
      </c>
      <c r="AF190" s="5">
        <f t="shared" si="357"/>
        <v>2.1723667965310258E-3</v>
      </c>
      <c r="AG190" s="5">
        <f t="shared" si="358"/>
        <v>1.0008737150541036E-3</v>
      </c>
      <c r="AH190" s="5">
        <f t="shared" si="359"/>
        <v>1.6430089367487858E-2</v>
      </c>
      <c r="AI190" s="5">
        <f t="shared" si="360"/>
        <v>1.3851742944055978E-2</v>
      </c>
      <c r="AJ190" s="5">
        <f t="shared" si="361"/>
        <v>5.8390060545830558E-3</v>
      </c>
      <c r="AK190" s="5">
        <f t="shared" si="362"/>
        <v>1.6409002026269868E-3</v>
      </c>
      <c r="AL190" s="5">
        <f t="shared" si="363"/>
        <v>1.6120501437929399E-5</v>
      </c>
      <c r="AM190" s="5">
        <f t="shared" si="364"/>
        <v>3.8346248326500602E-4</v>
      </c>
      <c r="AN190" s="5">
        <f t="shared" si="365"/>
        <v>5.3001756538839282E-4</v>
      </c>
      <c r="AO190" s="5">
        <f t="shared" si="366"/>
        <v>3.6629218226036977E-4</v>
      </c>
      <c r="AP190" s="5">
        <f t="shared" si="367"/>
        <v>1.6876165564656988E-4</v>
      </c>
      <c r="AQ190" s="5">
        <f t="shared" si="368"/>
        <v>5.8315119314354024E-5</v>
      </c>
      <c r="AR190" s="5">
        <f t="shared" si="369"/>
        <v>4.5418972367377462E-3</v>
      </c>
      <c r="AS190" s="5">
        <f t="shared" si="370"/>
        <v>3.8291449056937652E-3</v>
      </c>
      <c r="AT190" s="5">
        <f t="shared" si="371"/>
        <v>1.6141218024707956E-3</v>
      </c>
      <c r="AU190" s="5">
        <f t="shared" si="372"/>
        <v>4.5360678991933232E-4</v>
      </c>
      <c r="AV190" s="5">
        <f t="shared" si="373"/>
        <v>9.5605758908323178E-5</v>
      </c>
      <c r="AW190" s="5">
        <f t="shared" si="374"/>
        <v>5.2180462741953868E-7</v>
      </c>
      <c r="AX190" s="5">
        <f t="shared" si="375"/>
        <v>5.3881059602217402E-5</v>
      </c>
      <c r="AY190" s="5">
        <f t="shared" si="376"/>
        <v>7.4473799334309697E-5</v>
      </c>
      <c r="AZ190" s="5">
        <f t="shared" si="377"/>
        <v>5.146842720088948E-5</v>
      </c>
      <c r="BA190" s="5">
        <f t="shared" si="378"/>
        <v>2.3713028583757504E-5</v>
      </c>
      <c r="BB190" s="5">
        <f t="shared" si="379"/>
        <v>8.1939708748917603E-6</v>
      </c>
      <c r="BC190" s="5">
        <f t="shared" si="380"/>
        <v>2.2651230216814563E-6</v>
      </c>
      <c r="BD190" s="5">
        <f t="shared" si="381"/>
        <v>1.0462932797506406E-3</v>
      </c>
      <c r="BE190" s="5">
        <f t="shared" si="382"/>
        <v>8.8210022666572289E-4</v>
      </c>
      <c r="BF190" s="5">
        <f t="shared" si="383"/>
        <v>3.7183685728592363E-4</v>
      </c>
      <c r="BG190" s="5">
        <f t="shared" si="384"/>
        <v>1.0449504055330572E-4</v>
      </c>
      <c r="BH190" s="5">
        <f t="shared" si="385"/>
        <v>2.2024202186284382E-5</v>
      </c>
      <c r="BI190" s="5">
        <f t="shared" si="386"/>
        <v>3.7135962003470515E-6</v>
      </c>
      <c r="BJ190" s="8">
        <f t="shared" si="387"/>
        <v>0.2288727755187196</v>
      </c>
      <c r="BK190" s="8">
        <f t="shared" si="388"/>
        <v>0.27579716349532457</v>
      </c>
      <c r="BL190" s="8">
        <f t="shared" si="389"/>
        <v>0.44724943682587781</v>
      </c>
      <c r="BM190" s="8">
        <f t="shared" si="390"/>
        <v>0.3834450842841195</v>
      </c>
      <c r="BN190" s="8">
        <f t="shared" si="391"/>
        <v>0.61594837027216087</v>
      </c>
    </row>
    <row r="191" spans="1:66" x14ac:dyDescent="0.25">
      <c r="A191" t="s">
        <v>32</v>
      </c>
      <c r="B191" t="s">
        <v>330</v>
      </c>
      <c r="C191" t="s">
        <v>211</v>
      </c>
      <c r="D191" s="11">
        <v>44350</v>
      </c>
      <c r="E191">
        <f>VLOOKUP(A191,home!$A$2:$E$405,3,FALSE)</f>
        <v>1.2705314009661799</v>
      </c>
      <c r="F191">
        <f>VLOOKUP(B191,home!$B$2:$E$405,3,FALSE)</f>
        <v>1</v>
      </c>
      <c r="G191">
        <f>VLOOKUP(C191,away!$B$2:$E$405,4,FALSE)</f>
        <v>2</v>
      </c>
      <c r="H191">
        <f>VLOOKUP(A191,away!$A$2:$E$405,3,FALSE)</f>
        <v>1.10144927536232</v>
      </c>
      <c r="I191">
        <f>VLOOKUP(C191,away!$B$2:$E$405,3,FALSE)</f>
        <v>0.64</v>
      </c>
      <c r="J191">
        <f>VLOOKUP(B191,home!$B$2:$E$405,4,FALSE)</f>
        <v>0.66</v>
      </c>
      <c r="K191" s="3">
        <f t="shared" si="336"/>
        <v>2.5410628019323598</v>
      </c>
      <c r="L191" s="3">
        <f t="shared" si="337"/>
        <v>0.46525217391304396</v>
      </c>
      <c r="M191" s="5">
        <f t="shared" si="338"/>
        <v>4.947365487457589E-2</v>
      </c>
      <c r="N191" s="5">
        <f t="shared" si="339"/>
        <v>0.12571566407742435</v>
      </c>
      <c r="O191" s="5">
        <f t="shared" si="340"/>
        <v>2.3017725481820097E-2</v>
      </c>
      <c r="P191" s="5">
        <f t="shared" si="341"/>
        <v>5.8489486006943647E-2</v>
      </c>
      <c r="Q191" s="5">
        <f t="shared" si="342"/>
        <v>0.15972569880368365</v>
      </c>
      <c r="R191" s="5">
        <f t="shared" si="343"/>
        <v>5.354523409475234E-3</v>
      </c>
      <c r="S191" s="5">
        <f t="shared" si="344"/>
        <v>1.7287079264859874E-2</v>
      </c>
      <c r="T191" s="5">
        <f t="shared" si="345"/>
        <v>7.4312728598193906E-2</v>
      </c>
      <c r="U191" s="5">
        <f t="shared" si="346"/>
        <v>1.3606180257893549E-2</v>
      </c>
      <c r="V191" s="5">
        <f t="shared" si="347"/>
        <v>2.2708211141785999E-3</v>
      </c>
      <c r="W191" s="5">
        <f t="shared" si="348"/>
        <v>0.13529101058089751</v>
      </c>
      <c r="X191" s="5">
        <f t="shared" si="349"/>
        <v>6.2944436783655203E-2</v>
      </c>
      <c r="Y191" s="5">
        <f t="shared" si="350"/>
        <v>1.4642518024663879E-2</v>
      </c>
      <c r="Z191" s="5">
        <f t="shared" si="351"/>
        <v>8.3040121884221229E-4</v>
      </c>
      <c r="AA191" s="5">
        <f t="shared" si="352"/>
        <v>2.1101016478792382E-3</v>
      </c>
      <c r="AB191" s="5">
        <f t="shared" si="353"/>
        <v>2.6809504028610541E-3</v>
      </c>
      <c r="AC191" s="5">
        <f t="shared" si="354"/>
        <v>1.6779026145170156E-4</v>
      </c>
      <c r="AD191" s="5">
        <f t="shared" si="355"/>
        <v>8.5945738605738994E-2</v>
      </c>
      <c r="AE191" s="5">
        <f t="shared" si="356"/>
        <v>3.9986441724882298E-2</v>
      </c>
      <c r="AF191" s="5">
        <f t="shared" si="357"/>
        <v>9.3018894697743677E-3</v>
      </c>
      <c r="AG191" s="5">
        <f t="shared" si="358"/>
        <v>1.4425747657704588E-3</v>
      </c>
      <c r="AH191" s="5">
        <f t="shared" si="359"/>
        <v>9.6586493071595164E-5</v>
      </c>
      <c r="AI191" s="5">
        <f t="shared" si="360"/>
        <v>2.4543234471332805E-4</v>
      </c>
      <c r="AJ191" s="5">
        <f t="shared" si="361"/>
        <v>3.1182950077103912E-4</v>
      </c>
      <c r="AK191" s="5">
        <f t="shared" si="362"/>
        <v>2.6412611498480857E-4</v>
      </c>
      <c r="AL191" s="5">
        <f t="shared" si="363"/>
        <v>7.9347007405543705E-6</v>
      </c>
      <c r="AM191" s="5">
        <f t="shared" si="364"/>
        <v>4.3678703871129043E-2</v>
      </c>
      <c r="AN191" s="5">
        <f t="shared" si="365"/>
        <v>2.0321611929746877E-2</v>
      </c>
      <c r="AO191" s="5">
        <f t="shared" si="366"/>
        <v>4.7273370638659922E-3</v>
      </c>
      <c r="AP191" s="5">
        <f t="shared" si="367"/>
        <v>7.331346152611197E-4</v>
      </c>
      <c r="AQ191" s="5">
        <f t="shared" si="368"/>
        <v>8.5273118380284763E-5</v>
      </c>
      <c r="AR191" s="5">
        <f t="shared" si="369"/>
        <v>8.9874151744393669E-6</v>
      </c>
      <c r="AS191" s="5">
        <f t="shared" si="370"/>
        <v>2.2837586385290298E-5</v>
      </c>
      <c r="AT191" s="5">
        <f t="shared" si="371"/>
        <v>2.9015870624789048E-5</v>
      </c>
      <c r="AU191" s="5">
        <f t="shared" si="372"/>
        <v>2.4577049836777773E-5</v>
      </c>
      <c r="AV191" s="5">
        <f t="shared" si="373"/>
        <v>1.5612956780368443E-5</v>
      </c>
      <c r="AW191" s="5">
        <f t="shared" si="374"/>
        <v>2.6057446865772602E-7</v>
      </c>
      <c r="AX191" s="5">
        <f t="shared" si="375"/>
        <v>1.8498388273924162E-2</v>
      </c>
      <c r="AY191" s="5">
        <f t="shared" si="376"/>
        <v>8.6064153583307774E-3</v>
      </c>
      <c r="AZ191" s="5">
        <f t="shared" si="377"/>
        <v>2.0020767275310018E-3</v>
      </c>
      <c r="BA191" s="5">
        <f t="shared" si="378"/>
        <v>3.1049018327483716E-4</v>
      </c>
      <c r="BB191" s="5">
        <f t="shared" si="379"/>
        <v>3.6114058186819363E-5</v>
      </c>
      <c r="BC191" s="5">
        <f t="shared" si="380"/>
        <v>3.3604288160479759E-6</v>
      </c>
      <c r="BD191" s="5">
        <f t="shared" si="381"/>
        <v>6.9690240796116523E-7</v>
      </c>
      <c r="BE191" s="5">
        <f t="shared" si="382"/>
        <v>1.7708727854472066E-6</v>
      </c>
      <c r="BF191" s="5">
        <f t="shared" si="383"/>
        <v>2.2499494810271212E-6</v>
      </c>
      <c r="BG191" s="5">
        <f t="shared" si="384"/>
        <v>1.9057543108216788E-6</v>
      </c>
      <c r="BH191" s="5">
        <f t="shared" si="385"/>
        <v>1.2106603472128019E-6</v>
      </c>
      <c r="BI191" s="5">
        <f t="shared" si="386"/>
        <v>6.1527279481539304E-7</v>
      </c>
      <c r="BJ191" s="8">
        <f t="shared" si="387"/>
        <v>0.80831160706313177</v>
      </c>
      <c r="BK191" s="8">
        <f t="shared" si="388"/>
        <v>0.13630318158108104</v>
      </c>
      <c r="BL191" s="8">
        <f t="shared" si="389"/>
        <v>4.7796935944398898E-2</v>
      </c>
      <c r="BM191" s="8">
        <f t="shared" si="390"/>
        <v>0.5628592183696689</v>
      </c>
      <c r="BN191" s="8">
        <f t="shared" si="391"/>
        <v>0.42177675265392289</v>
      </c>
    </row>
    <row r="192" spans="1:66" x14ac:dyDescent="0.25">
      <c r="A192" t="s">
        <v>32</v>
      </c>
      <c r="B192" t="s">
        <v>312</v>
      </c>
      <c r="C192" t="s">
        <v>35</v>
      </c>
      <c r="D192" s="11">
        <v>44350</v>
      </c>
      <c r="E192">
        <f>VLOOKUP(A192,home!$A$2:$E$405,3,FALSE)</f>
        <v>1.2705314009661799</v>
      </c>
      <c r="F192">
        <f>VLOOKUP(B192,home!$B$2:$E$405,3,FALSE)</f>
        <v>0.56999999999999995</v>
      </c>
      <c r="G192">
        <f>VLOOKUP(C192,away!$B$2:$E$405,4,FALSE)</f>
        <v>0.79</v>
      </c>
      <c r="H192">
        <f>VLOOKUP(A192,away!$A$2:$E$405,3,FALSE)</f>
        <v>1.10144927536232</v>
      </c>
      <c r="I192">
        <f>VLOOKUP(C192,away!$B$2:$E$405,3,FALSE)</f>
        <v>1.72</v>
      </c>
      <c r="J192">
        <f>VLOOKUP(B192,home!$B$2:$E$405,4,FALSE)</f>
        <v>0.99</v>
      </c>
      <c r="K192" s="3">
        <f t="shared" si="336"/>
        <v>0.5721202898550708</v>
      </c>
      <c r="L192" s="3">
        <f t="shared" si="337"/>
        <v>1.8755478260869585</v>
      </c>
      <c r="M192" s="5">
        <f t="shared" si="338"/>
        <v>8.6495047939103023E-2</v>
      </c>
      <c r="N192" s="5">
        <f t="shared" si="339"/>
        <v>4.9485571897947868E-2</v>
      </c>
      <c r="O192" s="5">
        <f t="shared" si="340"/>
        <v>0.16222559912947196</v>
      </c>
      <c r="P192" s="5">
        <f t="shared" si="341"/>
        <v>9.2812556795866002E-2</v>
      </c>
      <c r="Q192" s="5">
        <f t="shared" si="342"/>
        <v>1.4155849868948939E-2</v>
      </c>
      <c r="R192" s="5">
        <f t="shared" si="343"/>
        <v>0.15213093489146776</v>
      </c>
      <c r="S192" s="5">
        <f t="shared" si="344"/>
        <v>2.4897872491644477E-2</v>
      </c>
      <c r="T192" s="5">
        <f t="shared" si="345"/>
        <v>2.6549973448120538E-2</v>
      </c>
      <c r="U192" s="5">
        <f t="shared" si="346"/>
        <v>8.7037194566029444E-2</v>
      </c>
      <c r="V192" s="5">
        <f t="shared" si="347"/>
        <v>2.9684874834991579E-3</v>
      </c>
      <c r="W192" s="5">
        <f t="shared" si="348"/>
        <v>2.699616310055978E-3</v>
      </c>
      <c r="X192" s="5">
        <f t="shared" si="349"/>
        <v>5.0632595015943863E-3</v>
      </c>
      <c r="Y192" s="5">
        <f t="shared" si="350"/>
        <v>4.7481926755647448E-3</v>
      </c>
      <c r="Z192" s="5">
        <f t="shared" si="351"/>
        <v>9.5109614738756315E-2</v>
      </c>
      <c r="AA192" s="5">
        <f t="shared" si="352"/>
        <v>5.4414140352341378E-2</v>
      </c>
      <c r="AB192" s="5">
        <f t="shared" si="353"/>
        <v>1.5565716875298025E-2</v>
      </c>
      <c r="AC192" s="5">
        <f t="shared" si="354"/>
        <v>1.9908142122342814E-4</v>
      </c>
      <c r="AD192" s="5">
        <f t="shared" si="355"/>
        <v>3.8612631645167561E-4</v>
      </c>
      <c r="AE192" s="5">
        <f t="shared" si="356"/>
        <v>7.2419837341590519E-4</v>
      </c>
      <c r="AF192" s="5">
        <f t="shared" si="357"/>
        <v>6.7913434245795627E-4</v>
      </c>
      <c r="AG192" s="5">
        <f t="shared" si="358"/>
        <v>4.2458297987267194E-4</v>
      </c>
      <c r="AH192" s="5">
        <f t="shared" si="359"/>
        <v>4.4595657790810636E-2</v>
      </c>
      <c r="AI192" s="5">
        <f t="shared" si="360"/>
        <v>2.5514080661556124E-2</v>
      </c>
      <c r="AJ192" s="5">
        <f t="shared" si="361"/>
        <v>7.2985616117375732E-3</v>
      </c>
      <c r="AK192" s="5">
        <f t="shared" si="362"/>
        <v>1.3918850616107979E-3</v>
      </c>
      <c r="AL192" s="5">
        <f t="shared" si="363"/>
        <v>8.5448848943630169E-6</v>
      </c>
      <c r="AM192" s="5">
        <f t="shared" si="364"/>
        <v>4.4182140017800703E-5</v>
      </c>
      <c r="AN192" s="5">
        <f t="shared" si="365"/>
        <v>8.2865716662255717E-5</v>
      </c>
      <c r="AO192" s="5">
        <f t="shared" si="366"/>
        <v>7.7709307371515797E-5</v>
      </c>
      <c r="AP192" s="5">
        <f t="shared" si="367"/>
        <v>4.858250750245656E-5</v>
      </c>
      <c r="AQ192" s="5">
        <f t="shared" si="368"/>
        <v>2.2779704083021435E-5</v>
      </c>
      <c r="AR192" s="5">
        <f t="shared" si="369"/>
        <v>1.6728257804494572E-2</v>
      </c>
      <c r="AS192" s="5">
        <f t="shared" si="370"/>
        <v>9.5705757038777838E-3</v>
      </c>
      <c r="AT192" s="5">
        <f t="shared" si="371"/>
        <v>2.737760272891228E-3</v>
      </c>
      <c r="AU192" s="5">
        <f t="shared" si="372"/>
        <v>5.2210940029340908E-4</v>
      </c>
      <c r="AV192" s="5">
        <f t="shared" si="373"/>
        <v>7.467734535798058E-5</v>
      </c>
      <c r="AW192" s="5">
        <f t="shared" si="374"/>
        <v>2.54694290299001E-7</v>
      </c>
      <c r="AX192" s="5">
        <f t="shared" si="375"/>
        <v>4.2129164589002411E-6</v>
      </c>
      <c r="AY192" s="5">
        <f t="shared" si="376"/>
        <v>7.9015263059763153E-6</v>
      </c>
      <c r="AZ192" s="5">
        <f t="shared" si="377"/>
        <v>7.4098452429713971E-6</v>
      </c>
      <c r="BA192" s="5">
        <f t="shared" si="378"/>
        <v>4.6325063790319311E-6</v>
      </c>
      <c r="BB192" s="5">
        <f t="shared" si="379"/>
        <v>2.172121817131826E-6</v>
      </c>
      <c r="BC192" s="5">
        <f t="shared" si="380"/>
        <v>8.1478367042353052E-7</v>
      </c>
      <c r="BD192" s="5">
        <f t="shared" si="381"/>
        <v>5.229107926573667E-3</v>
      </c>
      <c r="BE192" s="5">
        <f t="shared" si="382"/>
        <v>2.9916787426347746E-3</v>
      </c>
      <c r="BF192" s="5">
        <f t="shared" si="383"/>
        <v>8.5580005469473039E-4</v>
      </c>
      <c r="BG192" s="5">
        <f t="shared" si="384"/>
        <v>1.6320685844997823E-4</v>
      </c>
      <c r="BH192" s="5">
        <f t="shared" si="385"/>
        <v>2.3343488790684258E-5</v>
      </c>
      <c r="BI192" s="5">
        <f t="shared" si="386"/>
        <v>2.6710567146309756E-6</v>
      </c>
      <c r="BJ192" s="8">
        <f t="shared" si="387"/>
        <v>0.10521976878994216</v>
      </c>
      <c r="BK192" s="8">
        <f t="shared" si="388"/>
        <v>0.20738949254253644</v>
      </c>
      <c r="BL192" s="8">
        <f t="shared" si="389"/>
        <v>0.58907295959509709</v>
      </c>
      <c r="BM192" s="8">
        <f t="shared" si="390"/>
        <v>0.43947862831151097</v>
      </c>
      <c r="BN192" s="8">
        <f t="shared" si="391"/>
        <v>0.55730556052280555</v>
      </c>
    </row>
    <row r="193" spans="1:66" x14ac:dyDescent="0.25">
      <c r="A193" t="s">
        <v>32</v>
      </c>
      <c r="B193" t="s">
        <v>212</v>
      </c>
      <c r="C193" t="s">
        <v>311</v>
      </c>
      <c r="D193" s="11">
        <v>44350</v>
      </c>
      <c r="E193">
        <f>VLOOKUP(A193,home!$A$2:$E$405,3,FALSE)</f>
        <v>1.2705314009661799</v>
      </c>
      <c r="F193">
        <f>VLOOKUP(B193,home!$B$2:$E$405,3,FALSE)</f>
        <v>0.72</v>
      </c>
      <c r="G193">
        <f>VLOOKUP(C193,away!$B$2:$E$405,4,FALSE)</f>
        <v>1.1399999999999999</v>
      </c>
      <c r="H193">
        <f>VLOOKUP(A193,away!$A$2:$E$405,3,FALSE)</f>
        <v>1.10144927536232</v>
      </c>
      <c r="I193">
        <f>VLOOKUP(C193,away!$B$2:$E$405,3,FALSE)</f>
        <v>0.64</v>
      </c>
      <c r="J193">
        <f>VLOOKUP(B193,home!$B$2:$E$405,4,FALSE)</f>
        <v>1.32</v>
      </c>
      <c r="K193" s="3">
        <f t="shared" si="336"/>
        <v>1.0428521739130403</v>
      </c>
      <c r="L193" s="3">
        <f t="shared" si="337"/>
        <v>0.93050434782608793</v>
      </c>
      <c r="M193" s="5">
        <f t="shared" si="338"/>
        <v>0.13898955094437551</v>
      </c>
      <c r="N193" s="5">
        <f t="shared" si="339"/>
        <v>0.14494555535353926</v>
      </c>
      <c r="O193" s="5">
        <f t="shared" si="340"/>
        <v>0.12933038145613696</v>
      </c>
      <c r="P193" s="5">
        <f t="shared" si="341"/>
        <v>0.13487246945453518</v>
      </c>
      <c r="Q193" s="5">
        <f t="shared" si="342"/>
        <v>7.5578393749735656E-2</v>
      </c>
      <c r="R193" s="5">
        <f t="shared" si="343"/>
        <v>6.017124112547094E-2</v>
      </c>
      <c r="S193" s="5">
        <f t="shared" si="344"/>
        <v>3.2719335542073416E-2</v>
      </c>
      <c r="T193" s="5">
        <f t="shared" si="345"/>
        <v>7.0326023985841049E-2</v>
      </c>
      <c r="U193" s="5">
        <f t="shared" si="346"/>
        <v>6.2749709614743104E-2</v>
      </c>
      <c r="V193" s="5">
        <f t="shared" si="347"/>
        <v>3.5277932393613866E-3</v>
      </c>
      <c r="W193" s="5">
        <f t="shared" si="348"/>
        <v>2.6272364074255861E-2</v>
      </c>
      <c r="X193" s="5">
        <f t="shared" si="349"/>
        <v>2.4446548998764993E-2</v>
      </c>
      <c r="Y193" s="5">
        <f t="shared" si="350"/>
        <v>1.137381006634716E-2</v>
      </c>
      <c r="Z193" s="5">
        <f t="shared" si="351"/>
        <v>1.8663200493780875E-2</v>
      </c>
      <c r="AA193" s="5">
        <f t="shared" si="352"/>
        <v>1.9462959207114314E-2</v>
      </c>
      <c r="AB193" s="5">
        <f t="shared" si="353"/>
        <v>1.014849465995999E-2</v>
      </c>
      <c r="AC193" s="5">
        <f t="shared" si="354"/>
        <v>2.1395591551883242E-4</v>
      </c>
      <c r="AD193" s="5">
        <f t="shared" si="355"/>
        <v>6.849547997168145E-3</v>
      </c>
      <c r="AE193" s="5">
        <f t="shared" si="356"/>
        <v>6.3735341920084319E-3</v>
      </c>
      <c r="AF193" s="5">
        <f t="shared" si="357"/>
        <v>2.9653006383410386E-3</v>
      </c>
      <c r="AG193" s="5">
        <f t="shared" si="358"/>
        <v>9.1974171219593695E-4</v>
      </c>
      <c r="AH193" s="5">
        <f t="shared" si="359"/>
        <v>4.3415473009532739E-3</v>
      </c>
      <c r="AI193" s="5">
        <f t="shared" si="360"/>
        <v>4.5275920409454133E-3</v>
      </c>
      <c r="AJ193" s="5">
        <f t="shared" si="361"/>
        <v>2.3608046012456516E-3</v>
      </c>
      <c r="AK193" s="5">
        <f t="shared" si="362"/>
        <v>8.206567368643122E-4</v>
      </c>
      <c r="AL193" s="5">
        <f t="shared" si="363"/>
        <v>8.3047286603521765E-6</v>
      </c>
      <c r="AM193" s="5">
        <f t="shared" si="364"/>
        <v>1.4286132038337028E-3</v>
      </c>
      <c r="AN193" s="5">
        <f t="shared" si="365"/>
        <v>1.3293307975290177E-3</v>
      </c>
      <c r="AO193" s="5">
        <f t="shared" si="366"/>
        <v>6.1847404339993581E-4</v>
      </c>
      <c r="AP193" s="5">
        <f t="shared" si="367"/>
        <v>1.9183092880040701E-4</v>
      </c>
      <c r="AQ193" s="5">
        <f t="shared" si="368"/>
        <v>4.462487832407385E-5</v>
      </c>
      <c r="AR193" s="5">
        <f t="shared" si="369"/>
        <v>8.0796572796592789E-4</v>
      </c>
      <c r="AS193" s="5">
        <f t="shared" si="370"/>
        <v>8.425888158565E-4</v>
      </c>
      <c r="AT193" s="5">
        <f t="shared" si="371"/>
        <v>4.3934778916538265E-4</v>
      </c>
      <c r="AU193" s="5">
        <f t="shared" si="372"/>
        <v>1.527249323450025E-4</v>
      </c>
      <c r="AV193" s="5">
        <f t="shared" si="373"/>
        <v>3.9817381926676959E-5</v>
      </c>
      <c r="AW193" s="5">
        <f t="shared" si="374"/>
        <v>2.2385361084921761E-7</v>
      </c>
      <c r="AX193" s="5">
        <f t="shared" si="375"/>
        <v>2.4830539754980827E-4</v>
      </c>
      <c r="AY193" s="5">
        <f t="shared" si="376"/>
        <v>2.3104925200878186E-4</v>
      </c>
      <c r="AZ193" s="5">
        <f t="shared" si="377"/>
        <v>1.0749616677806848E-4</v>
      </c>
      <c r="BA193" s="5">
        <f t="shared" si="378"/>
        <v>3.3341883520543671E-5</v>
      </c>
      <c r="BB193" s="5">
        <f t="shared" si="379"/>
        <v>7.7561918951442178E-6</v>
      </c>
      <c r="BC193" s="5">
        <f t="shared" si="380"/>
        <v>1.4434340562010324E-6</v>
      </c>
      <c r="BD193" s="5">
        <f t="shared" si="381"/>
        <v>1.2530260379446095E-4</v>
      </c>
      <c r="BE193" s="5">
        <f t="shared" si="382"/>
        <v>1.3067209276401796E-4</v>
      </c>
      <c r="BF193" s="5">
        <f t="shared" si="383"/>
        <v>6.8135838004361281E-5</v>
      </c>
      <c r="BG193" s="5">
        <f t="shared" si="384"/>
        <v>2.3685202261411647E-5</v>
      </c>
      <c r="BH193" s="5">
        <f t="shared" si="385"/>
        <v>6.175041166970797E-6</v>
      </c>
      <c r="BI193" s="5">
        <f t="shared" si="386"/>
        <v>1.287931020995603E-6</v>
      </c>
      <c r="BJ193" s="8">
        <f t="shared" si="387"/>
        <v>0.37429308694589325</v>
      </c>
      <c r="BK193" s="8">
        <f t="shared" si="388"/>
        <v>0.31056245907653346</v>
      </c>
      <c r="BL193" s="8">
        <f t="shared" si="389"/>
        <v>0.29655109009970571</v>
      </c>
      <c r="BM193" s="8">
        <f t="shared" si="390"/>
        <v>0.31595141913372193</v>
      </c>
      <c r="BN193" s="8">
        <f t="shared" si="391"/>
        <v>0.68388759208379346</v>
      </c>
    </row>
    <row r="194" spans="1:66" x14ac:dyDescent="0.25">
      <c r="A194" t="s">
        <v>213</v>
      </c>
      <c r="B194" t="s">
        <v>221</v>
      </c>
      <c r="C194" t="s">
        <v>216</v>
      </c>
      <c r="D194" s="11">
        <v>44350</v>
      </c>
      <c r="E194">
        <f>VLOOKUP(A194,home!$A$2:$E$405,3,FALSE)</f>
        <v>1.234375</v>
      </c>
      <c r="F194">
        <f>VLOOKUP(B194,home!$B$2:$E$405,3,FALSE)</f>
        <v>1.05</v>
      </c>
      <c r="G194">
        <f>VLOOKUP(C194,away!$B$2:$E$405,4,FALSE)</f>
        <v>1.67</v>
      </c>
      <c r="H194">
        <f>VLOOKUP(A194,away!$A$2:$E$405,3,FALSE)</f>
        <v>1.171875</v>
      </c>
      <c r="I194">
        <f>VLOOKUP(C194,away!$B$2:$E$405,3,FALSE)</f>
        <v>0.86</v>
      </c>
      <c r="J194">
        <f>VLOOKUP(B194,home!$B$2:$E$405,4,FALSE)</f>
        <v>0.8</v>
      </c>
      <c r="K194" s="3">
        <f t="shared" si="336"/>
        <v>2.1644765625</v>
      </c>
      <c r="L194" s="3">
        <f t="shared" si="337"/>
        <v>0.80625000000000002</v>
      </c>
      <c r="M194" s="5">
        <f t="shared" si="338"/>
        <v>5.1266048808558042E-2</v>
      </c>
      <c r="N194" s="5">
        <f t="shared" si="339"/>
        <v>0.11096416109810493</v>
      </c>
      <c r="O194" s="5">
        <f t="shared" si="340"/>
        <v>4.133325185189992E-2</v>
      </c>
      <c r="P194" s="5">
        <f t="shared" si="341"/>
        <v>8.9464854885347112E-2</v>
      </c>
      <c r="Q194" s="5">
        <f t="shared" si="342"/>
        <v>0.12008966298716121</v>
      </c>
      <c r="R194" s="5">
        <f t="shared" si="343"/>
        <v>1.6662467152797154E-2</v>
      </c>
      <c r="S194" s="5">
        <f t="shared" si="344"/>
        <v>3.9031485972057606E-2</v>
      </c>
      <c r="T194" s="5">
        <f t="shared" si="345"/>
        <v>9.6822290783398726E-2</v>
      </c>
      <c r="U194" s="5">
        <f t="shared" si="346"/>
        <v>3.6065519625655545E-2</v>
      </c>
      <c r="V194" s="5">
        <f t="shared" si="347"/>
        <v>7.5682451525017694E-3</v>
      </c>
      <c r="W194" s="5">
        <f t="shared" si="348"/>
        <v>8.6643753644744734E-2</v>
      </c>
      <c r="X194" s="5">
        <f t="shared" si="349"/>
        <v>6.9856526376075451E-2</v>
      </c>
      <c r="Y194" s="5">
        <f t="shared" si="350"/>
        <v>2.8160912195355409E-2</v>
      </c>
      <c r="Z194" s="5">
        <f t="shared" si="351"/>
        <v>4.4780380473142369E-3</v>
      </c>
      <c r="AA194" s="5">
        <f t="shared" si="352"/>
        <v>9.6926083993949322E-3</v>
      </c>
      <c r="AB194" s="5">
        <f t="shared" si="353"/>
        <v>1.0489711854990487E-2</v>
      </c>
      <c r="AC194" s="5">
        <f t="shared" si="354"/>
        <v>8.2546340370621735E-4</v>
      </c>
      <c r="AD194" s="5">
        <f t="shared" si="355"/>
        <v>4.688459351276849E-2</v>
      </c>
      <c r="AE194" s="5">
        <f t="shared" si="356"/>
        <v>3.7800703519669597E-2</v>
      </c>
      <c r="AF194" s="5">
        <f t="shared" si="357"/>
        <v>1.5238408606366802E-2</v>
      </c>
      <c r="AG194" s="5">
        <f t="shared" si="358"/>
        <v>4.09532231296108E-3</v>
      </c>
      <c r="AH194" s="5">
        <f t="shared" si="359"/>
        <v>9.0260454391177542E-4</v>
      </c>
      <c r="AI194" s="5">
        <f t="shared" si="360"/>
        <v>1.9536663805030403E-3</v>
      </c>
      <c r="AJ194" s="5">
        <f t="shared" si="361"/>
        <v>2.1143325457715191E-3</v>
      </c>
      <c r="AK194" s="5">
        <f t="shared" si="362"/>
        <v>1.5254744135511373E-3</v>
      </c>
      <c r="AL194" s="5">
        <f t="shared" si="363"/>
        <v>5.7620952144385553E-5</v>
      </c>
      <c r="AM194" s="5">
        <f t="shared" si="364"/>
        <v>2.0296120760145375E-2</v>
      </c>
      <c r="AN194" s="5">
        <f t="shared" si="365"/>
        <v>1.636374736286721E-2</v>
      </c>
      <c r="AO194" s="5">
        <f t="shared" si="366"/>
        <v>6.596635655655843E-3</v>
      </c>
      <c r="AP194" s="5">
        <f t="shared" si="367"/>
        <v>1.7728458324575084E-3</v>
      </c>
      <c r="AQ194" s="5">
        <f t="shared" si="368"/>
        <v>3.5733923810471642E-4</v>
      </c>
      <c r="AR194" s="5">
        <f t="shared" si="369"/>
        <v>1.4554498270577388E-4</v>
      </c>
      <c r="AS194" s="5">
        <f t="shared" si="370"/>
        <v>3.1502870385611539E-4</v>
      </c>
      <c r="AT194" s="5">
        <f t="shared" si="371"/>
        <v>3.4093612300565765E-4</v>
      </c>
      <c r="AU194" s="5">
        <f t="shared" si="372"/>
        <v>2.4598274918512101E-4</v>
      </c>
      <c r="AV194" s="5">
        <f t="shared" si="373"/>
        <v>1.3310597384762763E-4</v>
      </c>
      <c r="AW194" s="5">
        <f t="shared" si="374"/>
        <v>2.7931904261951229E-6</v>
      </c>
      <c r="AX194" s="5">
        <f t="shared" si="375"/>
        <v>7.321746282500729E-3</v>
      </c>
      <c r="AY194" s="5">
        <f t="shared" si="376"/>
        <v>5.903157940266213E-3</v>
      </c>
      <c r="AZ194" s="5">
        <f t="shared" si="377"/>
        <v>2.3797105446698168E-3</v>
      </c>
      <c r="BA194" s="5">
        <f t="shared" si="378"/>
        <v>6.3954720888001351E-4</v>
      </c>
      <c r="BB194" s="5">
        <f t="shared" si="379"/>
        <v>1.2890873428987766E-4</v>
      </c>
      <c r="BC194" s="5">
        <f t="shared" si="380"/>
        <v>2.0786533404242786E-5</v>
      </c>
      <c r="BD194" s="5">
        <f t="shared" si="381"/>
        <v>1.9557607051088355E-5</v>
      </c>
      <c r="BE194" s="5">
        <f t="shared" si="382"/>
        <v>4.2331982080665487E-5</v>
      </c>
      <c r="BF194" s="5">
        <f t="shared" si="383"/>
        <v>4.5813291528885217E-5</v>
      </c>
      <c r="BG194" s="5">
        <f t="shared" si="384"/>
        <v>3.3053931921750622E-5</v>
      </c>
      <c r="BH194" s="5">
        <f t="shared" si="385"/>
        <v>1.788611523577495E-5</v>
      </c>
      <c r="BI194" s="5">
        <f t="shared" si="386"/>
        <v>7.7428154444018048E-6</v>
      </c>
      <c r="BJ194" s="8">
        <f t="shared" si="387"/>
        <v>0.67833688112984791</v>
      </c>
      <c r="BK194" s="8">
        <f t="shared" si="388"/>
        <v>0.19411687711458134</v>
      </c>
      <c r="BL194" s="8">
        <f t="shared" si="389"/>
        <v>0.12208662104433837</v>
      </c>
      <c r="BM194" s="8">
        <f t="shared" si="390"/>
        <v>0.56333760580237346</v>
      </c>
      <c r="BN194" s="8">
        <f t="shared" si="391"/>
        <v>0.42978044678386845</v>
      </c>
    </row>
    <row r="195" spans="1:66" x14ac:dyDescent="0.25">
      <c r="A195" t="s">
        <v>213</v>
      </c>
      <c r="B195" t="s">
        <v>314</v>
      </c>
      <c r="C195" t="s">
        <v>215</v>
      </c>
      <c r="D195" s="11">
        <v>44350</v>
      </c>
      <c r="E195">
        <f>VLOOKUP(A195,home!$A$2:$E$405,3,FALSE)</f>
        <v>1.234375</v>
      </c>
      <c r="F195">
        <f>VLOOKUP(B195,home!$B$2:$E$405,3,FALSE)</f>
        <v>0.81</v>
      </c>
      <c r="G195">
        <f>VLOOKUP(C195,away!$B$2:$E$405,4,FALSE)</f>
        <v>1.06</v>
      </c>
      <c r="H195">
        <f>VLOOKUP(A195,away!$A$2:$E$405,3,FALSE)</f>
        <v>1.171875</v>
      </c>
      <c r="I195">
        <f>VLOOKUP(C195,away!$B$2:$E$405,3,FALSE)</f>
        <v>1.06</v>
      </c>
      <c r="J195">
        <f>VLOOKUP(B195,home!$B$2:$E$405,4,FALSE)</f>
        <v>1.55</v>
      </c>
      <c r="K195" s="3">
        <f t="shared" si="336"/>
        <v>1.0598343750000001</v>
      </c>
      <c r="L195" s="3">
        <f t="shared" si="337"/>
        <v>1.9253906250000001</v>
      </c>
      <c r="M195" s="5">
        <f t="shared" si="338"/>
        <v>5.0528133440021362E-2</v>
      </c>
      <c r="N195" s="5">
        <f t="shared" si="339"/>
        <v>5.3551452724321637E-2</v>
      </c>
      <c r="O195" s="5">
        <f t="shared" si="340"/>
        <v>9.7286394424166145E-2</v>
      </c>
      <c r="P195" s="5">
        <f t="shared" si="341"/>
        <v>0.10310746503053961</v>
      </c>
      <c r="Q195" s="5">
        <f t="shared" si="342"/>
        <v>2.8377835214211739E-2</v>
      </c>
      <c r="R195" s="5">
        <f t="shared" si="343"/>
        <v>9.3657155882170912E-2</v>
      </c>
      <c r="S195" s="5">
        <f t="shared" si="344"/>
        <v>5.2600148774758777E-2</v>
      </c>
      <c r="T195" s="5">
        <f t="shared" si="345"/>
        <v>5.4638417879238156E-2</v>
      </c>
      <c r="U195" s="5">
        <f t="shared" si="346"/>
        <v>9.9261073268658184E-2</v>
      </c>
      <c r="V195" s="5">
        <f t="shared" si="347"/>
        <v>1.192617883490033E-2</v>
      </c>
      <c r="W195" s="5">
        <f t="shared" si="348"/>
        <v>1.0025268416035698E-2</v>
      </c>
      <c r="X195" s="5">
        <f t="shared" si="349"/>
        <v>1.9302557821343734E-2</v>
      </c>
      <c r="Y195" s="5">
        <f t="shared" si="350"/>
        <v>1.8582481933867832E-2</v>
      </c>
      <c r="Z195" s="5">
        <f t="shared" si="351"/>
        <v>6.0108869966565157E-2</v>
      </c>
      <c r="AA195" s="5">
        <f t="shared" si="352"/>
        <v>6.3705446632970855E-2</v>
      </c>
      <c r="AB195" s="5">
        <f t="shared" si="353"/>
        <v>3.3758611108175261E-2</v>
      </c>
      <c r="AC195" s="5">
        <f t="shared" si="354"/>
        <v>1.5210314327006517E-3</v>
      </c>
      <c r="AD195" s="5">
        <f t="shared" si="355"/>
        <v>2.6562810214791083E-3</v>
      </c>
      <c r="AE195" s="5">
        <f t="shared" si="356"/>
        <v>5.1143785761212993E-3</v>
      </c>
      <c r="AF195" s="5">
        <f t="shared" si="357"/>
        <v>4.9235882815824011E-3</v>
      </c>
      <c r="AG195" s="5">
        <f t="shared" si="358"/>
        <v>3.1599435729062048E-3</v>
      </c>
      <c r="AH195" s="5">
        <f t="shared" si="359"/>
        <v>2.8933263678242137E-2</v>
      </c>
      <c r="AI195" s="5">
        <f t="shared" si="360"/>
        <v>3.0664467427139956E-2</v>
      </c>
      <c r="AJ195" s="5">
        <f t="shared" si="361"/>
        <v>1.6249628335175369E-2</v>
      </c>
      <c r="AK195" s="5">
        <f t="shared" si="362"/>
        <v>5.7406382301976259E-3</v>
      </c>
      <c r="AL195" s="5">
        <f t="shared" si="363"/>
        <v>1.2415237577987826E-4</v>
      </c>
      <c r="AM195" s="5">
        <f t="shared" si="364"/>
        <v>5.6304358724473466E-4</v>
      </c>
      <c r="AN195" s="5">
        <f t="shared" si="365"/>
        <v>1.084078844347382E-3</v>
      </c>
      <c r="AO195" s="5">
        <f t="shared" si="366"/>
        <v>1.0436376218336419E-3</v>
      </c>
      <c r="AP195" s="5">
        <f t="shared" si="367"/>
        <v>6.6980336432526317E-4</v>
      </c>
      <c r="AQ195" s="5">
        <f t="shared" si="368"/>
        <v>3.2240827956633009E-4</v>
      </c>
      <c r="AR195" s="5">
        <f t="shared" si="369"/>
        <v>1.1141566927348089E-2</v>
      </c>
      <c r="AS195" s="5">
        <f t="shared" si="370"/>
        <v>1.1808215620966633E-2</v>
      </c>
      <c r="AT195" s="5">
        <f t="shared" si="371"/>
        <v>6.2573764112562038E-3</v>
      </c>
      <c r="AU195" s="5">
        <f t="shared" si="372"/>
        <v>2.2105942059878212E-3</v>
      </c>
      <c r="AV195" s="5">
        <f t="shared" si="373"/>
        <v>5.857159321704309E-4</v>
      </c>
      <c r="AW195" s="5">
        <f t="shared" si="374"/>
        <v>7.0373538422342908E-6</v>
      </c>
      <c r="AX195" s="5">
        <f t="shared" si="375"/>
        <v>9.9455491397546883E-5</v>
      </c>
      <c r="AY195" s="5">
        <f t="shared" si="376"/>
        <v>1.9149067074160494E-4</v>
      </c>
      <c r="AZ195" s="5">
        <f t="shared" si="377"/>
        <v>1.8434717111042402E-4</v>
      </c>
      <c r="BA195" s="5">
        <f t="shared" si="378"/>
        <v>1.1831343833376042E-4</v>
      </c>
      <c r="BB195" s="5">
        <f t="shared" si="379"/>
        <v>5.6949896244834451E-5</v>
      </c>
      <c r="BC195" s="5">
        <f t="shared" si="380"/>
        <v>2.19301592649054E-5</v>
      </c>
      <c r="BD195" s="5">
        <f t="shared" si="381"/>
        <v>3.5753114182876778E-3</v>
      </c>
      <c r="BE195" s="5">
        <f t="shared" si="382"/>
        <v>3.7892379424312845E-3</v>
      </c>
      <c r="BF195" s="5">
        <f t="shared" si="383"/>
        <v>2.0079823132214732E-3</v>
      </c>
      <c r="BG195" s="5">
        <f t="shared" si="384"/>
        <v>7.093762266480449E-4</v>
      </c>
      <c r="BH195" s="5">
        <f t="shared" si="385"/>
        <v>1.8795532745234726E-4</v>
      </c>
      <c r="BI195" s="5">
        <f t="shared" si="386"/>
        <v>3.9840303399675776E-5</v>
      </c>
      <c r="BJ195" s="8">
        <f t="shared" si="387"/>
        <v>0.2046876639655183</v>
      </c>
      <c r="BK195" s="8">
        <f t="shared" si="388"/>
        <v>0.2199986005594422</v>
      </c>
      <c r="BL195" s="8">
        <f t="shared" si="389"/>
        <v>0.51156985161606583</v>
      </c>
      <c r="BM195" s="8">
        <f t="shared" si="390"/>
        <v>0.56967209607526104</v>
      </c>
      <c r="BN195" s="8">
        <f t="shared" si="391"/>
        <v>0.42650843671543137</v>
      </c>
    </row>
    <row r="196" spans="1:66" x14ac:dyDescent="0.25">
      <c r="A196" t="s">
        <v>213</v>
      </c>
      <c r="B196" t="s">
        <v>315</v>
      </c>
      <c r="C196" t="s">
        <v>223</v>
      </c>
      <c r="D196" s="11">
        <v>44350</v>
      </c>
      <c r="E196">
        <f>VLOOKUP(A196,home!$A$2:$E$405,3,FALSE)</f>
        <v>1.234375</v>
      </c>
      <c r="F196">
        <f>VLOOKUP(B196,home!$B$2:$E$405,3,FALSE)</f>
        <v>2.38</v>
      </c>
      <c r="G196">
        <f>VLOOKUP(C196,away!$B$2:$E$405,4,FALSE)</f>
        <v>0.86</v>
      </c>
      <c r="H196">
        <f>VLOOKUP(A196,away!$A$2:$E$405,3,FALSE)</f>
        <v>1.171875</v>
      </c>
      <c r="I196">
        <f>VLOOKUP(C196,away!$B$2:$E$405,3,FALSE)</f>
        <v>0.81</v>
      </c>
      <c r="J196">
        <f>VLOOKUP(B196,home!$B$2:$E$405,4,FALSE)</f>
        <v>0.11</v>
      </c>
      <c r="K196" s="3">
        <f t="shared" si="336"/>
        <v>2.5265187499999997</v>
      </c>
      <c r="L196" s="3">
        <f t="shared" si="337"/>
        <v>0.10441406250000002</v>
      </c>
      <c r="M196" s="5">
        <f t="shared" si="338"/>
        <v>7.2011257897606859E-2</v>
      </c>
      <c r="N196" s="5">
        <f t="shared" si="339"/>
        <v>0.18193779328938928</v>
      </c>
      <c r="O196" s="5">
        <f t="shared" si="340"/>
        <v>7.5189879828243406E-3</v>
      </c>
      <c r="P196" s="5">
        <f t="shared" si="341"/>
        <v>1.8996864119630374E-2</v>
      </c>
      <c r="Q196" s="5">
        <f t="shared" si="342"/>
        <v>0.22983462303963312</v>
      </c>
      <c r="R196" s="5">
        <f t="shared" si="343"/>
        <v>3.9254404058768478E-4</v>
      </c>
      <c r="S196" s="5">
        <f t="shared" si="344"/>
        <v>1.2528625971679251E-3</v>
      </c>
      <c r="T196" s="5">
        <f t="shared" si="345"/>
        <v>2.3997966694724194E-2</v>
      </c>
      <c r="U196" s="5">
        <f t="shared" si="346"/>
        <v>9.9176987874554658E-4</v>
      </c>
      <c r="V196" s="5">
        <f t="shared" si="347"/>
        <v>3.6723363685421216E-5</v>
      </c>
      <c r="W196" s="5">
        <f t="shared" si="348"/>
        <v>0.19356049483627163</v>
      </c>
      <c r="X196" s="5">
        <f t="shared" si="349"/>
        <v>2.0210437605365394E-2</v>
      </c>
      <c r="Y196" s="5">
        <f t="shared" si="350"/>
        <v>1.0551269476394864E-3</v>
      </c>
      <c r="Z196" s="5">
        <f t="shared" si="351"/>
        <v>1.3662372662641696E-5</v>
      </c>
      <c r="AA196" s="5">
        <f t="shared" si="352"/>
        <v>3.4518240701651668E-5</v>
      </c>
      <c r="AB196" s="5">
        <f t="shared" si="353"/>
        <v>4.3605491174868058E-5</v>
      </c>
      <c r="AC196" s="5">
        <f t="shared" si="354"/>
        <v>6.054858385299946E-7</v>
      </c>
      <c r="AD196" s="5">
        <f t="shared" si="355"/>
        <v>0.12225855486577962</v>
      </c>
      <c r="AE196" s="5">
        <f t="shared" si="356"/>
        <v>1.2765512388915193E-2</v>
      </c>
      <c r="AF196" s="5">
        <f t="shared" si="357"/>
        <v>6.6644950421035755E-4</v>
      </c>
      <c r="AG196" s="5">
        <f t="shared" si="358"/>
        <v>2.3195566728571448E-5</v>
      </c>
      <c r="AH196" s="5">
        <f t="shared" si="359"/>
        <v>3.5663595827384019E-7</v>
      </c>
      <c r="AI196" s="5">
        <f t="shared" si="360"/>
        <v>9.0104743550307484E-7</v>
      </c>
      <c r="AJ196" s="5">
        <f t="shared" si="361"/>
        <v>1.1382566202189673E-6</v>
      </c>
      <c r="AK196" s="5">
        <f t="shared" si="362"/>
        <v>9.5860889776494974E-7</v>
      </c>
      <c r="AL196" s="5">
        <f t="shared" si="363"/>
        <v>6.3891855449990767E-9</v>
      </c>
      <c r="AM196" s="5">
        <f t="shared" si="364"/>
        <v>6.1777706243259151E-2</v>
      </c>
      <c r="AN196" s="5">
        <f t="shared" si="365"/>
        <v>6.4504612807903009E-3</v>
      </c>
      <c r="AO196" s="5">
        <f t="shared" si="366"/>
        <v>3.3675943366313427E-4</v>
      </c>
      <c r="AP196" s="5">
        <f t="shared" si="367"/>
        <v>1.1720806851322377E-5</v>
      </c>
      <c r="AQ196" s="5">
        <f t="shared" si="368"/>
        <v>3.0595426478110061E-7</v>
      </c>
      <c r="AR196" s="5">
        <f t="shared" si="369"/>
        <v>7.447561847390428E-9</v>
      </c>
      <c r="AS196" s="5">
        <f t="shared" si="370"/>
        <v>1.8816404649216553E-8</v>
      </c>
      <c r="AT196" s="5">
        <f t="shared" si="371"/>
        <v>2.3769999576916404E-8</v>
      </c>
      <c r="AU196" s="5">
        <f t="shared" si="372"/>
        <v>2.0018449872857114E-8</v>
      </c>
      <c r="AV196" s="5">
        <f t="shared" si="373"/>
        <v>1.2644247237427153E-8</v>
      </c>
      <c r="AW196" s="5">
        <f t="shared" si="374"/>
        <v>4.6819257146198639E-11</v>
      </c>
      <c r="AX196" s="5">
        <f t="shared" si="375"/>
        <v>2.6013755525931062E-2</v>
      </c>
      <c r="AY196" s="5">
        <f t="shared" si="376"/>
        <v>2.7162018953442862E-3</v>
      </c>
      <c r="AZ196" s="5">
        <f t="shared" si="377"/>
        <v>1.4180483723154837E-4</v>
      </c>
      <c r="BA196" s="5">
        <f t="shared" si="378"/>
        <v>4.9354730458324106E-6</v>
      </c>
      <c r="BB196" s="5">
        <f t="shared" si="379"/>
        <v>1.2883319776865259E-7</v>
      </c>
      <c r="BC196" s="5">
        <f t="shared" si="380"/>
        <v>2.6903995127781905E-9</v>
      </c>
      <c r="BD196" s="5">
        <f t="shared" si="381"/>
        <v>1.2960503136767342E-10</v>
      </c>
      <c r="BE196" s="5">
        <f t="shared" si="382"/>
        <v>3.2744954184476498E-10</v>
      </c>
      <c r="BF196" s="5">
        <f t="shared" si="383"/>
        <v>4.1365370357485422E-10</v>
      </c>
      <c r="BG196" s="5">
        <f t="shared" si="384"/>
        <v>3.4836794602960365E-10</v>
      </c>
      <c r="BH196" s="5">
        <f t="shared" si="385"/>
        <v>2.2003953688569541E-10</v>
      </c>
      <c r="BI196" s="5">
        <f t="shared" si="386"/>
        <v>1.1118680313660515E-10</v>
      </c>
      <c r="BJ196" s="8">
        <f t="shared" si="387"/>
        <v>0.88376393771263562</v>
      </c>
      <c r="BK196" s="8">
        <f t="shared" si="388"/>
        <v>9.5014521748458938E-2</v>
      </c>
      <c r="BL196" s="8">
        <f t="shared" si="389"/>
        <v>8.984864429911598E-3</v>
      </c>
      <c r="BM196" s="8">
        <f t="shared" si="390"/>
        <v>0.4743687140454721</v>
      </c>
      <c r="BN196" s="8">
        <f t="shared" si="391"/>
        <v>0.51069207036967157</v>
      </c>
    </row>
    <row r="197" spans="1:66" x14ac:dyDescent="0.25">
      <c r="A197" t="s">
        <v>213</v>
      </c>
      <c r="B197" t="s">
        <v>220</v>
      </c>
      <c r="C197" t="s">
        <v>219</v>
      </c>
      <c r="D197" s="11">
        <v>44350</v>
      </c>
      <c r="E197">
        <f>VLOOKUP(A197,home!$A$2:$E$405,3,FALSE)</f>
        <v>1.234375</v>
      </c>
      <c r="F197">
        <f>VLOOKUP(B197,home!$B$2:$E$405,3,FALSE)</f>
        <v>0.76</v>
      </c>
      <c r="G197">
        <f>VLOOKUP(C197,away!$B$2:$E$405,4,FALSE)</f>
        <v>1.19</v>
      </c>
      <c r="H197">
        <f>VLOOKUP(A197,away!$A$2:$E$405,3,FALSE)</f>
        <v>1.171875</v>
      </c>
      <c r="I197">
        <f>VLOOKUP(C197,away!$B$2:$E$405,3,FALSE)</f>
        <v>0.52</v>
      </c>
      <c r="J197">
        <f>VLOOKUP(B197,home!$B$2:$E$405,4,FALSE)</f>
        <v>1.56</v>
      </c>
      <c r="K197" s="3">
        <f t="shared" si="336"/>
        <v>1.1163687499999999</v>
      </c>
      <c r="L197" s="3">
        <f t="shared" si="337"/>
        <v>0.95062500000000005</v>
      </c>
      <c r="M197" s="5">
        <f t="shared" si="338"/>
        <v>0.12656569848757726</v>
      </c>
      <c r="N197" s="5">
        <f t="shared" si="339"/>
        <v>0.14129399061345349</v>
      </c>
      <c r="O197" s="5">
        <f t="shared" si="340"/>
        <v>0.12031651712475314</v>
      </c>
      <c r="P197" s="5">
        <f t="shared" si="341"/>
        <v>0.13431759982691424</v>
      </c>
      <c r="Q197" s="5">
        <f t="shared" si="342"/>
        <v>7.8868097841826426E-2</v>
      </c>
      <c r="R197" s="5">
        <f t="shared" si="343"/>
        <v>5.7187944545859223E-2</v>
      </c>
      <c r="S197" s="5">
        <f t="shared" si="344"/>
        <v>3.5636072488143121E-2</v>
      </c>
      <c r="T197" s="5">
        <f t="shared" si="345"/>
        <v>7.4973985510886257E-2</v>
      </c>
      <c r="U197" s="5">
        <f t="shared" si="346"/>
        <v>6.3842834167730178E-2</v>
      </c>
      <c r="V197" s="5">
        <f t="shared" si="347"/>
        <v>4.2020791319038221E-3</v>
      </c>
      <c r="W197" s="5">
        <f t="shared" si="348"/>
        <v>2.9348626600852485E-2</v>
      </c>
      <c r="X197" s="5">
        <f t="shared" si="349"/>
        <v>2.7899538162435396E-2</v>
      </c>
      <c r="Y197" s="5">
        <f t="shared" si="350"/>
        <v>1.3260999232832573E-2</v>
      </c>
      <c r="Z197" s="5">
        <f t="shared" si="351"/>
        <v>1.8121429927969144E-2</v>
      </c>
      <c r="AA197" s="5">
        <f t="shared" si="352"/>
        <v>2.0230198076899502E-2</v>
      </c>
      <c r="AB197" s="5">
        <f t="shared" si="353"/>
        <v>1.1292180469680353E-2</v>
      </c>
      <c r="AC197" s="5">
        <f t="shared" si="354"/>
        <v>2.7871551594579723E-4</v>
      </c>
      <c r="AD197" s="5">
        <f t="shared" si="355"/>
        <v>8.1909723981526093E-3</v>
      </c>
      <c r="AE197" s="5">
        <f t="shared" si="356"/>
        <v>7.7865431359938255E-3</v>
      </c>
      <c r="AF197" s="5">
        <f t="shared" si="357"/>
        <v>3.7010412843270649E-3</v>
      </c>
      <c r="AG197" s="5">
        <f t="shared" si="358"/>
        <v>1.172767456971139E-3</v>
      </c>
      <c r="AH197" s="5">
        <f t="shared" si="359"/>
        <v>4.3066710813189166E-3</v>
      </c>
      <c r="AI197" s="5">
        <f t="shared" si="360"/>
        <v>4.807833011713147E-3</v>
      </c>
      <c r="AJ197" s="5">
        <f t="shared" si="361"/>
        <v>2.6836572647474717E-3</v>
      </c>
      <c r="AK197" s="5">
        <f t="shared" si="362"/>
        <v>9.9865036869151787E-4</v>
      </c>
      <c r="AL197" s="5">
        <f t="shared" si="363"/>
        <v>1.1831451833700096E-5</v>
      </c>
      <c r="AM197" s="5">
        <f t="shared" si="364"/>
        <v>1.8288291234820236E-3</v>
      </c>
      <c r="AN197" s="5">
        <f t="shared" si="365"/>
        <v>1.7385306855100988E-3</v>
      </c>
      <c r="AO197" s="5">
        <f t="shared" si="366"/>
        <v>8.2634536645651881E-4</v>
      </c>
      <c r="AP197" s="5">
        <f t="shared" si="367"/>
        <v>2.6184818799590944E-4</v>
      </c>
      <c r="AQ197" s="5">
        <f t="shared" si="368"/>
        <v>6.2229858428402855E-5</v>
      </c>
      <c r="AR197" s="5">
        <f t="shared" si="369"/>
        <v>8.1880583933575935E-4</v>
      </c>
      <c r="AS197" s="5">
        <f t="shared" si="370"/>
        <v>9.1408925135196234E-4</v>
      </c>
      <c r="AT197" s="5">
        <f t="shared" si="371"/>
        <v>5.1023033746011321E-4</v>
      </c>
      <c r="AU197" s="5">
        <f t="shared" si="372"/>
        <v>1.8986840134747489E-4</v>
      </c>
      <c r="AV197" s="5">
        <f t="shared" si="373"/>
        <v>5.2990787469194716E-5</v>
      </c>
      <c r="AW197" s="5">
        <f t="shared" si="374"/>
        <v>3.4878069733314612E-7</v>
      </c>
      <c r="AX197" s="5">
        <f t="shared" si="375"/>
        <v>3.4027461375753736E-4</v>
      </c>
      <c r="AY197" s="5">
        <f t="shared" si="376"/>
        <v>3.2347355470325898E-4</v>
      </c>
      <c r="AZ197" s="5">
        <f t="shared" si="377"/>
        <v>1.5375102396989279E-4</v>
      </c>
      <c r="BA197" s="5">
        <f t="shared" si="378"/>
        <v>4.8719855720459782E-5</v>
      </c>
      <c r="BB197" s="5">
        <f t="shared" si="379"/>
        <v>1.1578578211065521E-5</v>
      </c>
      <c r="BC197" s="5">
        <f t="shared" si="380"/>
        <v>2.2013771823788328E-6</v>
      </c>
      <c r="BD197" s="5">
        <f t="shared" si="381"/>
        <v>1.2972955016975931E-4</v>
      </c>
      <c r="BE197" s="5">
        <f t="shared" si="382"/>
        <v>1.4482601576107647E-4</v>
      </c>
      <c r="BF197" s="5">
        <f t="shared" si="383"/>
        <v>8.0839619091336643E-5</v>
      </c>
      <c r="BG197" s="5">
        <f t="shared" si="384"/>
        <v>3.0082274838490536E-5</v>
      </c>
      <c r="BH197" s="5">
        <f t="shared" si="385"/>
        <v>8.3957278896505329E-6</v>
      </c>
      <c r="BI197" s="5">
        <f t="shared" si="386"/>
        <v>1.8745456499018581E-6</v>
      </c>
      <c r="BJ197" s="8">
        <f t="shared" si="387"/>
        <v>0.39209434446314878</v>
      </c>
      <c r="BK197" s="8">
        <f t="shared" si="388"/>
        <v>0.30133547045702119</v>
      </c>
      <c r="BL197" s="8">
        <f t="shared" si="389"/>
        <v>0.28854821846175815</v>
      </c>
      <c r="BM197" s="8">
        <f t="shared" si="390"/>
        <v>0.3412264900955076</v>
      </c>
      <c r="BN197" s="8">
        <f t="shared" si="391"/>
        <v>0.65854984844038378</v>
      </c>
    </row>
    <row r="198" spans="1:66" x14ac:dyDescent="0.25">
      <c r="A198" t="s">
        <v>213</v>
      </c>
      <c r="B198" t="s">
        <v>222</v>
      </c>
      <c r="C198" t="s">
        <v>218</v>
      </c>
      <c r="D198" s="11">
        <v>44350</v>
      </c>
      <c r="E198">
        <f>VLOOKUP(A198,home!$A$2:$E$405,3,FALSE)</f>
        <v>1.234375</v>
      </c>
      <c r="F198">
        <f>VLOOKUP(B198,home!$B$2:$E$405,3,FALSE)</f>
        <v>0.38</v>
      </c>
      <c r="G198">
        <f>VLOOKUP(C198,away!$B$2:$E$405,4,FALSE)</f>
        <v>0.56000000000000005</v>
      </c>
      <c r="H198">
        <f>VLOOKUP(A198,away!$A$2:$E$405,3,FALSE)</f>
        <v>1.171875</v>
      </c>
      <c r="I198">
        <f>VLOOKUP(C198,away!$B$2:$E$405,3,FALSE)</f>
        <v>1.22</v>
      </c>
      <c r="J198">
        <f>VLOOKUP(B198,home!$B$2:$E$405,4,FALSE)</f>
        <v>0.74</v>
      </c>
      <c r="K198" s="3">
        <f t="shared" si="336"/>
        <v>0.26267500000000005</v>
      </c>
      <c r="L198" s="3">
        <f t="shared" si="337"/>
        <v>1.0579687499999999</v>
      </c>
      <c r="M198" s="5">
        <f t="shared" si="338"/>
        <v>0.26696338895564697</v>
      </c>
      <c r="N198" s="5">
        <f t="shared" si="339"/>
        <v>7.012460819392459E-2</v>
      </c>
      <c r="O198" s="5">
        <f t="shared" si="340"/>
        <v>0.28243892290916955</v>
      </c>
      <c r="P198" s="5">
        <f t="shared" si="341"/>
        <v>7.4189644075166136E-2</v>
      </c>
      <c r="Q198" s="5">
        <f t="shared" si="342"/>
        <v>9.2099907286695721E-3</v>
      </c>
      <c r="R198" s="5">
        <f t="shared" si="343"/>
        <v>0.14940577711078021</v>
      </c>
      <c r="S198" s="5">
        <f t="shared" si="344"/>
        <v>5.1543615301818417E-3</v>
      </c>
      <c r="T198" s="5">
        <f t="shared" si="345"/>
        <v>9.7438823787221341E-3</v>
      </c>
      <c r="U198" s="5">
        <f t="shared" si="346"/>
        <v>3.9245162502574212E-2</v>
      </c>
      <c r="V198" s="5">
        <f t="shared" si="347"/>
        <v>1.5915634177191381E-4</v>
      </c>
      <c r="W198" s="5">
        <f t="shared" si="348"/>
        <v>8.0641143821776073E-4</v>
      </c>
      <c r="X198" s="5">
        <f t="shared" si="349"/>
        <v>8.5315810127694638E-4</v>
      </c>
      <c r="Y198" s="5">
        <f t="shared" si="350"/>
        <v>4.5130730498017216E-4</v>
      </c>
      <c r="Z198" s="5">
        <f t="shared" si="351"/>
        <v>5.2688881084223579E-2</v>
      </c>
      <c r="AA198" s="5">
        <f t="shared" si="352"/>
        <v>1.3840051838798434E-2</v>
      </c>
      <c r="AB198" s="5">
        <f t="shared" si="353"/>
        <v>1.8177178083781899E-3</v>
      </c>
      <c r="AC198" s="5">
        <f t="shared" si="354"/>
        <v>2.764366022845717E-6</v>
      </c>
      <c r="AD198" s="5">
        <f t="shared" si="355"/>
        <v>5.2956031133462554E-5</v>
      </c>
      <c r="AE198" s="5">
        <f t="shared" si="356"/>
        <v>5.6025826063230453E-5</v>
      </c>
      <c r="AF198" s="5">
        <f t="shared" si="357"/>
        <v>2.9636786583916669E-5</v>
      </c>
      <c r="AG198" s="5">
        <f t="shared" si="358"/>
        <v>1.0451598018734361E-5</v>
      </c>
      <c r="AH198" s="5">
        <f t="shared" si="359"/>
        <v>1.3935797414893664E-2</v>
      </c>
      <c r="AI198" s="5">
        <f t="shared" si="360"/>
        <v>3.6605855859571951E-3</v>
      </c>
      <c r="AJ198" s="5">
        <f t="shared" si="361"/>
        <v>4.8077215939565317E-4</v>
      </c>
      <c r="AK198" s="5">
        <f t="shared" si="362"/>
        <v>4.2095608989751107E-5</v>
      </c>
      <c r="AL198" s="5">
        <f t="shared" si="363"/>
        <v>3.072890738025196E-8</v>
      </c>
      <c r="AM198" s="5">
        <f t="shared" si="364"/>
        <v>2.7820450955964556E-6</v>
      </c>
      <c r="AN198" s="5">
        <f t="shared" si="365"/>
        <v>2.9433167722318119E-6</v>
      </c>
      <c r="AO198" s="5">
        <f t="shared" si="366"/>
        <v>1.5569685831860624E-6</v>
      </c>
      <c r="AP198" s="5">
        <f t="shared" si="367"/>
        <v>5.4907470191420974E-7</v>
      </c>
      <c r="AQ198" s="5">
        <f t="shared" si="368"/>
        <v>1.4522596901019976E-7</v>
      </c>
      <c r="AR198" s="5">
        <f t="shared" si="369"/>
        <v>2.9487276342576568E-3</v>
      </c>
      <c r="AS198" s="5">
        <f t="shared" si="370"/>
        <v>7.7455703132863027E-4</v>
      </c>
      <c r="AT198" s="5">
        <f t="shared" si="371"/>
        <v>1.0172838410212401E-4</v>
      </c>
      <c r="AU198" s="5">
        <f t="shared" si="372"/>
        <v>8.9071677646751492E-6</v>
      </c>
      <c r="AV198" s="5">
        <f t="shared" si="373"/>
        <v>5.8492257314651101E-7</v>
      </c>
      <c r="AW198" s="5">
        <f t="shared" si="374"/>
        <v>2.3721175050735742E-10</v>
      </c>
      <c r="AX198" s="5">
        <f t="shared" si="375"/>
        <v>1.2179561591429996E-7</v>
      </c>
      <c r="AY198" s="5">
        <f t="shared" si="376"/>
        <v>1.28855955524332E-7</v>
      </c>
      <c r="AZ198" s="5">
        <f t="shared" si="377"/>
        <v>6.8162787098066558E-8</v>
      </c>
      <c r="BA198" s="5">
        <f t="shared" si="378"/>
        <v>2.4038032887552532E-8</v>
      </c>
      <c r="BB198" s="5">
        <f t="shared" si="379"/>
        <v>6.3578719016257096E-9</v>
      </c>
      <c r="BC198" s="5">
        <f t="shared" si="380"/>
        <v>1.3452859576846152E-9</v>
      </c>
      <c r="BD198" s="5">
        <f t="shared" si="381"/>
        <v>5.1994361488433814E-4</v>
      </c>
      <c r="BE198" s="5">
        <f t="shared" si="382"/>
        <v>1.3657618903974359E-4</v>
      </c>
      <c r="BF198" s="5">
        <f t="shared" si="383"/>
        <v>1.7937575228007328E-5</v>
      </c>
      <c r="BG198" s="5">
        <f t="shared" si="384"/>
        <v>1.5705841910056097E-6</v>
      </c>
      <c r="BH198" s="5">
        <f t="shared" si="385"/>
        <v>1.0313830059309959E-7</v>
      </c>
      <c r="BI198" s="5">
        <f t="shared" si="386"/>
        <v>5.4183706216584868E-9</v>
      </c>
      <c r="BJ198" s="8">
        <f t="shared" si="387"/>
        <v>9.1346755574261765E-2</v>
      </c>
      <c r="BK198" s="8">
        <f t="shared" si="388"/>
        <v>0.34646947485365265</v>
      </c>
      <c r="BL198" s="8">
        <f t="shared" si="389"/>
        <v>0.50937752459897767</v>
      </c>
      <c r="BM198" s="8">
        <f t="shared" si="390"/>
        <v>0.14755017551901461</v>
      </c>
      <c r="BN198" s="8">
        <f t="shared" si="391"/>
        <v>0.852332331973357</v>
      </c>
    </row>
    <row r="199" spans="1:66" x14ac:dyDescent="0.25">
      <c r="A199" t="s">
        <v>37</v>
      </c>
      <c r="B199" t="s">
        <v>224</v>
      </c>
      <c r="C199" t="s">
        <v>231</v>
      </c>
      <c r="D199" s="11">
        <v>44350</v>
      </c>
      <c r="E199">
        <f>VLOOKUP(A199,home!$A$2:$E$405,3,FALSE)</f>
        <v>1.6145833333333299</v>
      </c>
      <c r="F199">
        <f>VLOOKUP(B199,home!$B$2:$E$405,3,FALSE)</f>
        <v>0.87</v>
      </c>
      <c r="G199">
        <f>VLOOKUP(C199,away!$B$2:$E$405,4,FALSE)</f>
        <v>0.89</v>
      </c>
      <c r="H199">
        <f>VLOOKUP(A199,away!$A$2:$E$405,3,FALSE)</f>
        <v>1.2708333333333299</v>
      </c>
      <c r="I199">
        <f>VLOOKUP(C199,away!$B$2:$E$405,3,FALSE)</f>
        <v>0.89</v>
      </c>
      <c r="J199">
        <f>VLOOKUP(B199,home!$B$2:$E$405,4,FALSE)</f>
        <v>1.73</v>
      </c>
      <c r="K199" s="3">
        <f t="shared" si="336"/>
        <v>1.2501718749999973</v>
      </c>
      <c r="L199" s="3">
        <f t="shared" si="337"/>
        <v>1.956702083333328</v>
      </c>
      <c r="M199" s="5">
        <f t="shared" si="338"/>
        <v>4.0482967117442578E-2</v>
      </c>
      <c r="N199" s="5">
        <f t="shared" si="339"/>
        <v>5.0610666906776423E-2</v>
      </c>
      <c r="O199" s="5">
        <f t="shared" si="340"/>
        <v>7.9213106098214497E-2</v>
      </c>
      <c r="P199" s="5">
        <f t="shared" si="341"/>
        <v>9.9029997375378528E-2</v>
      </c>
      <c r="Q199" s="5">
        <f t="shared" si="342"/>
        <v>3.1636016170922501E-2</v>
      </c>
      <c r="R199" s="5">
        <f t="shared" si="343"/>
        <v>7.7498224864840148E-2</v>
      </c>
      <c r="S199" s="5">
        <f t="shared" si="344"/>
        <v>6.0562139329592549E-2</v>
      </c>
      <c r="T199" s="5">
        <f t="shared" si="345"/>
        <v>6.1902258750010909E-2</v>
      </c>
      <c r="U199" s="5">
        <f t="shared" si="346"/>
        <v>9.6886101088448612E-2</v>
      </c>
      <c r="V199" s="5">
        <f t="shared" si="347"/>
        <v>1.6460883087661655E-2</v>
      </c>
      <c r="W199" s="5">
        <f t="shared" si="348"/>
        <v>1.3183485884644141E-2</v>
      </c>
      <c r="X199" s="5">
        <f t="shared" si="349"/>
        <v>2.5796154296078708E-2</v>
      </c>
      <c r="Y199" s="5">
        <f t="shared" si="350"/>
        <v>2.5237694426562599E-2</v>
      </c>
      <c r="Z199" s="5">
        <f t="shared" si="351"/>
        <v>5.0546979349222483E-2</v>
      </c>
      <c r="AA199" s="5">
        <f t="shared" si="352"/>
        <v>6.3192411948603616E-2</v>
      </c>
      <c r="AB199" s="5">
        <f t="shared" si="353"/>
        <v>3.9500688065779013E-2</v>
      </c>
      <c r="AC199" s="5">
        <f t="shared" si="354"/>
        <v>2.5166775761496563E-3</v>
      </c>
      <c r="AD199" s="5">
        <f t="shared" si="355"/>
        <v>4.120405816860389E-3</v>
      </c>
      <c r="AE199" s="5">
        <f t="shared" si="356"/>
        <v>8.0624066460294845E-3</v>
      </c>
      <c r="AF199" s="5">
        <f t="shared" si="357"/>
        <v>7.8878639404831828E-3</v>
      </c>
      <c r="AG199" s="5">
        <f t="shared" si="358"/>
        <v>5.1447332684644272E-3</v>
      </c>
      <c r="AH199" s="5">
        <f t="shared" si="359"/>
        <v>2.4726344949707584E-2</v>
      </c>
      <c r="AI199" s="5">
        <f t="shared" si="360"/>
        <v>3.0912181027672646E-2</v>
      </c>
      <c r="AJ199" s="5">
        <f t="shared" si="361"/>
        <v>1.9322769657852429E-2</v>
      </c>
      <c r="AK199" s="5">
        <f t="shared" si="362"/>
        <v>8.0522610577834757E-3</v>
      </c>
      <c r="AL199" s="5">
        <f t="shared" si="363"/>
        <v>2.4625326798577684E-4</v>
      </c>
      <c r="AM199" s="5">
        <f t="shared" si="364"/>
        <v>1.0302430931650498E-3</v>
      </c>
      <c r="AN199" s="5">
        <f t="shared" si="365"/>
        <v>2.0158788067358249E-3</v>
      </c>
      <c r="AO199" s="5">
        <f t="shared" si="366"/>
        <v>1.972237130443746E-3</v>
      </c>
      <c r="AP199" s="5">
        <f t="shared" si="367"/>
        <v>1.2863601673222078E-3</v>
      </c>
      <c r="AQ199" s="5">
        <f t="shared" si="368"/>
        <v>6.2925590482909306E-4</v>
      </c>
      <c r="AR199" s="5">
        <f t="shared" si="369"/>
        <v>9.6764181352622641E-3</v>
      </c>
      <c r="AS199" s="5">
        <f t="shared" si="370"/>
        <v>1.2097185803444802E-2</v>
      </c>
      <c r="AT199" s="5">
        <f t="shared" si="371"/>
        <v>7.56178072905797E-3</v>
      </c>
      <c r="AU199" s="5">
        <f t="shared" si="372"/>
        <v>3.1511751974617496E-3</v>
      </c>
      <c r="AV199" s="5">
        <f t="shared" si="373"/>
        <v>9.8487765126606028E-4</v>
      </c>
      <c r="AW199" s="5">
        <f t="shared" si="374"/>
        <v>1.6733004725147625E-5</v>
      </c>
      <c r="AX199" s="5">
        <f t="shared" si="375"/>
        <v>2.1466348991465781E-4</v>
      </c>
      <c r="AY199" s="5">
        <f t="shared" si="376"/>
        <v>4.2003249793161367E-4</v>
      </c>
      <c r="AZ199" s="5">
        <f t="shared" si="377"/>
        <v>4.1093923188524525E-4</v>
      </c>
      <c r="BA199" s="5">
        <f t="shared" si="378"/>
        <v>2.6802855038441905E-4</v>
      </c>
      <c r="BB199" s="5">
        <f t="shared" si="379"/>
        <v>1.3111300573250115E-4</v>
      </c>
      <c r="BC199" s="5">
        <f t="shared" si="380"/>
        <v>5.1309818293775885E-5</v>
      </c>
      <c r="BD199" s="5">
        <f t="shared" si="381"/>
        <v>3.1556445874120105E-3</v>
      </c>
      <c r="BE199" s="5">
        <f t="shared" si="382"/>
        <v>3.9450981106784657E-3</v>
      </c>
      <c r="BF199" s="5">
        <f t="shared" si="383"/>
        <v>2.4660253510429228E-3</v>
      </c>
      <c r="BG199" s="5">
        <f t="shared" si="384"/>
        <v>1.0276518456369525E-3</v>
      </c>
      <c r="BH199" s="5">
        <f t="shared" si="385"/>
        <v>3.2118535867678904E-4</v>
      </c>
      <c r="BI199" s="5">
        <f t="shared" si="386"/>
        <v>8.0307380415901622E-5</v>
      </c>
      <c r="BJ199" s="8">
        <f t="shared" si="387"/>
        <v>0.24201174780347084</v>
      </c>
      <c r="BK199" s="8">
        <f t="shared" si="388"/>
        <v>0.21971895025214239</v>
      </c>
      <c r="BL199" s="8">
        <f t="shared" si="389"/>
        <v>0.48377143890925794</v>
      </c>
      <c r="BM199" s="8">
        <f t="shared" si="390"/>
        <v>0.61717483828731245</v>
      </c>
      <c r="BN199" s="8">
        <f t="shared" si="391"/>
        <v>0.37847097853357464</v>
      </c>
    </row>
    <row r="200" spans="1:66" x14ac:dyDescent="0.25">
      <c r="A200" t="s">
        <v>37</v>
      </c>
      <c r="B200" t="s">
        <v>229</v>
      </c>
      <c r="C200" t="s">
        <v>228</v>
      </c>
      <c r="D200" s="11">
        <v>44350</v>
      </c>
      <c r="E200">
        <f>VLOOKUP(A200,home!$A$2:$E$405,3,FALSE)</f>
        <v>1.6145833333333299</v>
      </c>
      <c r="F200">
        <f>VLOOKUP(B200,home!$B$2:$E$405,3,FALSE)</f>
        <v>0.62</v>
      </c>
      <c r="G200">
        <f>VLOOKUP(C200,away!$B$2:$E$405,4,FALSE)</f>
        <v>1.24</v>
      </c>
      <c r="H200">
        <f>VLOOKUP(A200,away!$A$2:$E$405,3,FALSE)</f>
        <v>1.2708333333333299</v>
      </c>
      <c r="I200">
        <f>VLOOKUP(C200,away!$B$2:$E$405,3,FALSE)</f>
        <v>0.99</v>
      </c>
      <c r="J200">
        <f>VLOOKUP(B200,home!$B$2:$E$405,4,FALSE)</f>
        <v>0.79</v>
      </c>
      <c r="K200" s="3">
        <f t="shared" si="336"/>
        <v>1.241291666666664</v>
      </c>
      <c r="L200" s="3">
        <f t="shared" si="337"/>
        <v>0.99391874999999741</v>
      </c>
      <c r="M200" s="5">
        <f t="shared" si="338"/>
        <v>0.1069696192941732</v>
      </c>
      <c r="N200" s="5">
        <f t="shared" si="339"/>
        <v>0.1327804970163628</v>
      </c>
      <c r="O200" s="5">
        <f t="shared" si="340"/>
        <v>0.10631911029684024</v>
      </c>
      <c r="P200" s="5">
        <f t="shared" si="341"/>
        <v>0.13197302561888169</v>
      </c>
      <c r="Q200" s="5">
        <f t="shared" si="342"/>
        <v>8.2409662221134508E-2</v>
      </c>
      <c r="R200" s="5">
        <f t="shared" si="343"/>
        <v>5.2836278603673646E-2</v>
      </c>
      <c r="S200" s="5">
        <f t="shared" si="344"/>
        <v>4.0705201172831343E-2</v>
      </c>
      <c r="T200" s="5">
        <f t="shared" si="345"/>
        <v>8.1908508462752022E-2</v>
      </c>
      <c r="U200" s="5">
        <f t="shared" si="346"/>
        <v>6.5585232328418258E-2</v>
      </c>
      <c r="V200" s="5">
        <f t="shared" si="347"/>
        <v>5.5799732803162643E-3</v>
      </c>
      <c r="W200" s="5">
        <f t="shared" si="348"/>
        <v>3.4098142322636298E-2</v>
      </c>
      <c r="X200" s="5">
        <f t="shared" si="349"/>
        <v>3.389078299463668E-2</v>
      </c>
      <c r="Y200" s="5">
        <f t="shared" si="350"/>
        <v>1.6842342335275227E-2</v>
      </c>
      <c r="Z200" s="5">
        <f t="shared" si="351"/>
        <v>1.7504989328138307E-2</v>
      </c>
      <c r="AA200" s="5">
        <f t="shared" si="352"/>
        <v>2.1728797378106967E-2</v>
      </c>
      <c r="AB200" s="5">
        <f t="shared" si="353"/>
        <v>1.348588755606632E-2</v>
      </c>
      <c r="AC200" s="5">
        <f t="shared" si="354"/>
        <v>4.3026583244788546E-4</v>
      </c>
      <c r="AD200" s="5">
        <f t="shared" si="355"/>
        <v>1.0581434978475576E-2</v>
      </c>
      <c r="AE200" s="5">
        <f t="shared" si="356"/>
        <v>1.0517086627012694E-2</v>
      </c>
      <c r="AF200" s="5">
        <f t="shared" si="357"/>
        <v>5.2265647969810727E-3</v>
      </c>
      <c r="AG200" s="5">
        <f t="shared" si="358"/>
        <v>1.7315935832698062E-3</v>
      </c>
      <c r="AH200" s="5">
        <f t="shared" si="359"/>
        <v>4.3496342779466299E-3</v>
      </c>
      <c r="AI200" s="5">
        <f t="shared" si="360"/>
        <v>5.3991647822628237E-3</v>
      </c>
      <c r="AJ200" s="5">
        <f t="shared" si="361"/>
        <v>3.3509691255914887E-3</v>
      </c>
      <c r="AK200" s="5">
        <f t="shared" si="362"/>
        <v>1.3865100169513315E-3</v>
      </c>
      <c r="AL200" s="5">
        <f t="shared" si="363"/>
        <v>2.1233499419088737E-5</v>
      </c>
      <c r="AM200" s="5">
        <f t="shared" si="364"/>
        <v>2.6269294120313761E-3</v>
      </c>
      <c r="AN200" s="5">
        <f t="shared" si="365"/>
        <v>2.6109543975444535E-3</v>
      </c>
      <c r="AO200" s="5">
        <f t="shared" si="366"/>
        <v>1.2975382655571897E-3</v>
      </c>
      <c r="AP200" s="5">
        <f t="shared" si="367"/>
        <v>4.2988253699325561E-4</v>
      </c>
      <c r="AQ200" s="5">
        <f t="shared" si="368"/>
        <v>1.0681707845379105E-4</v>
      </c>
      <c r="AR200" s="5">
        <f t="shared" si="369"/>
        <v>8.6463661289877146E-4</v>
      </c>
      <c r="AS200" s="5">
        <f t="shared" si="370"/>
        <v>1.073266222286135E-3</v>
      </c>
      <c r="AT200" s="5">
        <f t="shared" si="371"/>
        <v>6.6611820891929565E-4</v>
      </c>
      <c r="AU200" s="5">
        <f t="shared" si="372"/>
        <v>2.756156605821486E-4</v>
      </c>
      <c r="AV200" s="5">
        <f t="shared" si="373"/>
        <v>8.5529855670862155E-5</v>
      </c>
      <c r="AW200" s="5">
        <f t="shared" si="374"/>
        <v>7.276856273419365E-7</v>
      </c>
      <c r="AX200" s="5">
        <f t="shared" si="375"/>
        <v>5.4346426467935137E-4</v>
      </c>
      <c r="AY200" s="5">
        <f t="shared" si="376"/>
        <v>5.4015932261976859E-4</v>
      </c>
      <c r="AZ200" s="5">
        <f t="shared" si="377"/>
        <v>2.6843723936954286E-4</v>
      </c>
      <c r="BA200" s="5">
        <f t="shared" si="378"/>
        <v>8.8934935135875378E-5</v>
      </c>
      <c r="BB200" s="5">
        <f t="shared" si="379"/>
        <v>2.2098524890395025E-5</v>
      </c>
      <c r="BC200" s="5">
        <f t="shared" si="380"/>
        <v>4.3928276471810522E-6</v>
      </c>
      <c r="BD200" s="5">
        <f t="shared" si="381"/>
        <v>1.4322975691609635E-4</v>
      </c>
      <c r="BE200" s="5">
        <f t="shared" si="382"/>
        <v>1.7778990367864239E-4</v>
      </c>
      <c r="BF200" s="5">
        <f t="shared" si="383"/>
        <v>1.1034456292688386E-4</v>
      </c>
      <c r="BG200" s="5">
        <f t="shared" si="384"/>
        <v>4.56565954743721E-5</v>
      </c>
      <c r="BH200" s="5">
        <f t="shared" si="385"/>
        <v>1.4168287872677245E-5</v>
      </c>
      <c r="BI200" s="5">
        <f t="shared" si="386"/>
        <v>3.5173955334577237E-6</v>
      </c>
      <c r="BJ200" s="8">
        <f t="shared" si="387"/>
        <v>0.41852622414345869</v>
      </c>
      <c r="BK200" s="8">
        <f t="shared" si="388"/>
        <v>0.2862194780206892</v>
      </c>
      <c r="BL200" s="8">
        <f t="shared" si="389"/>
        <v>0.27790145742861699</v>
      </c>
      <c r="BM200" s="8">
        <f t="shared" si="390"/>
        <v>0.3863245242328448</v>
      </c>
      <c r="BN200" s="8">
        <f t="shared" si="391"/>
        <v>0.61328819305106619</v>
      </c>
    </row>
    <row r="201" spans="1:66" x14ac:dyDescent="0.25">
      <c r="A201" t="s">
        <v>37</v>
      </c>
      <c r="B201" t="s">
        <v>225</v>
      </c>
      <c r="C201" t="s">
        <v>226</v>
      </c>
      <c r="D201" s="11">
        <v>44350</v>
      </c>
      <c r="E201">
        <f>VLOOKUP(A201,home!$A$2:$E$405,3,FALSE)</f>
        <v>1.6145833333333299</v>
      </c>
      <c r="F201">
        <f>VLOOKUP(B201,home!$B$2:$E$405,3,FALSE)</f>
        <v>1.86</v>
      </c>
      <c r="G201">
        <f>VLOOKUP(C201,away!$B$2:$E$405,4,FALSE)</f>
        <v>1.51</v>
      </c>
      <c r="H201">
        <f>VLOOKUP(A201,away!$A$2:$E$405,3,FALSE)</f>
        <v>1.2708333333333299</v>
      </c>
      <c r="I201">
        <f>VLOOKUP(C201,away!$B$2:$E$405,3,FALSE)</f>
        <v>1.03</v>
      </c>
      <c r="J201">
        <f>VLOOKUP(B201,home!$B$2:$E$405,4,FALSE)</f>
        <v>0.93</v>
      </c>
      <c r="K201" s="3">
        <f t="shared" si="336"/>
        <v>4.5347187499999908</v>
      </c>
      <c r="L201" s="3">
        <f t="shared" si="337"/>
        <v>1.2173312499999969</v>
      </c>
      <c r="M201" s="5">
        <f t="shared" si="338"/>
        <v>3.1762627791273421E-3</v>
      </c>
      <c r="N201" s="5">
        <f t="shared" si="339"/>
        <v>1.4403458379435838E-2</v>
      </c>
      <c r="O201" s="5">
        <f t="shared" si="340"/>
        <v>3.8665639392435514E-3</v>
      </c>
      <c r="P201" s="5">
        <f t="shared" si="341"/>
        <v>1.7533779993361559E-2</v>
      </c>
      <c r="Q201" s="5">
        <f t="shared" si="342"/>
        <v>3.2657816389036094E-2</v>
      </c>
      <c r="R201" s="5">
        <f t="shared" si="343"/>
        <v>2.3534445566821324E-3</v>
      </c>
      <c r="S201" s="5">
        <f t="shared" si="344"/>
        <v>2.4197733486968569E-2</v>
      </c>
      <c r="T201" s="5">
        <f t="shared" si="345"/>
        <v>3.9755380447135696E-2</v>
      </c>
      <c r="U201" s="5">
        <f t="shared" si="346"/>
        <v>1.0672209158271882E-2</v>
      </c>
      <c r="V201" s="5">
        <f t="shared" si="347"/>
        <v>1.4841961722598608E-2</v>
      </c>
      <c r="W201" s="5">
        <f t="shared" si="348"/>
        <v>4.9364670771139638E-2</v>
      </c>
      <c r="X201" s="5">
        <f t="shared" si="349"/>
        <v>6.0093156375669733E-2</v>
      </c>
      <c r="Y201" s="5">
        <f t="shared" si="350"/>
        <v>3.6576638583619661E-2</v>
      </c>
      <c r="Z201" s="5">
        <f t="shared" si="351"/>
        <v>9.5497386799718272E-4</v>
      </c>
      <c r="AA201" s="5">
        <f t="shared" si="352"/>
        <v>4.3305379049668408E-3</v>
      </c>
      <c r="AB201" s="5">
        <f t="shared" si="353"/>
        <v>9.8188857176194078E-3</v>
      </c>
      <c r="AC201" s="5">
        <f t="shared" si="354"/>
        <v>5.1207131936639519E-3</v>
      </c>
      <c r="AD201" s="5">
        <f t="shared" si="355"/>
        <v>5.5963724533365879E-2</v>
      </c>
      <c r="AE201" s="5">
        <f t="shared" si="356"/>
        <v>6.8126390740857787E-2</v>
      </c>
      <c r="AF201" s="5">
        <f t="shared" si="357"/>
        <v>4.1466192199278308E-2</v>
      </c>
      <c r="AG201" s="5">
        <f t="shared" si="358"/>
        <v>1.6826030527562524E-2</v>
      </c>
      <c r="AH201" s="5">
        <f t="shared" si="359"/>
        <v>2.906298831115858E-4</v>
      </c>
      <c r="AI201" s="5">
        <f t="shared" si="360"/>
        <v>1.3179247802564138E-3</v>
      </c>
      <c r="AJ201" s="5">
        <f t="shared" si="361"/>
        <v>2.9882091060591891E-3</v>
      </c>
      <c r="AK201" s="5">
        <f t="shared" si="362"/>
        <v>4.5168959540557701E-3</v>
      </c>
      <c r="AL201" s="5">
        <f t="shared" si="363"/>
        <v>1.1307056725511301E-3</v>
      </c>
      <c r="AM201" s="5">
        <f t="shared" si="364"/>
        <v>5.0755950192257732E-2</v>
      </c>
      <c r="AN201" s="5">
        <f t="shared" si="365"/>
        <v>6.1786804292478695E-2</v>
      </c>
      <c r="AO201" s="5">
        <f t="shared" si="366"/>
        <v>3.7607503851434132E-2</v>
      </c>
      <c r="AP201" s="5">
        <f t="shared" si="367"/>
        <v>1.5260263224281999E-2</v>
      </c>
      <c r="AQ201" s="5">
        <f t="shared" si="368"/>
        <v>4.6441988265360501E-3</v>
      </c>
      <c r="AR201" s="5">
        <f t="shared" si="369"/>
        <v>7.0758567779115962E-5</v>
      </c>
      <c r="AS201" s="5">
        <f t="shared" si="370"/>
        <v>3.2087020403110235E-4</v>
      </c>
      <c r="AT201" s="5">
        <f t="shared" si="371"/>
        <v>7.2752806526808148E-4</v>
      </c>
      <c r="AU201" s="5">
        <f t="shared" si="372"/>
        <v>1.0997117195741283E-3</v>
      </c>
      <c r="AV201" s="5">
        <f t="shared" si="373"/>
        <v>1.2467208385868833E-3</v>
      </c>
      <c r="AW201" s="5">
        <f t="shared" si="374"/>
        <v>1.733828740671795E-4</v>
      </c>
      <c r="AX201" s="5">
        <f t="shared" si="375"/>
        <v>3.8360659835149469E-2</v>
      </c>
      <c r="AY201" s="5">
        <f t="shared" si="376"/>
        <v>4.669762998794718E-2</v>
      </c>
      <c r="AZ201" s="5">
        <f t="shared" si="377"/>
        <v>2.8423242142632543E-2</v>
      </c>
      <c r="BA201" s="5">
        <f t="shared" si="378"/>
        <v>1.1533500295514485E-2</v>
      </c>
      <c r="BB201" s="5">
        <f t="shared" si="379"/>
        <v>3.5100225829034974E-3</v>
      </c>
      <c r="BC201" s="5">
        <f t="shared" si="380"/>
        <v>8.5457203567482665E-4</v>
      </c>
      <c r="BD201" s="5">
        <f t="shared" si="381"/>
        <v>1.4356102627126767E-5</v>
      </c>
      <c r="BE201" s="5">
        <f t="shared" si="382"/>
        <v>6.5100887760155871E-5</v>
      </c>
      <c r="BF201" s="5">
        <f t="shared" si="383"/>
        <v>1.4760710818381191E-4</v>
      </c>
      <c r="BG201" s="5">
        <f t="shared" si="384"/>
        <v>2.2311890703813624E-4</v>
      </c>
      <c r="BH201" s="5">
        <f t="shared" si="385"/>
        <v>2.5294537280633542E-4</v>
      </c>
      <c r="BI201" s="5">
        <f t="shared" si="386"/>
        <v>2.2940722495812534E-4</v>
      </c>
      <c r="BJ201" s="8">
        <f t="shared" si="387"/>
        <v>0.71466780621391179</v>
      </c>
      <c r="BK201" s="8">
        <f t="shared" si="388"/>
        <v>0.11269878683621834</v>
      </c>
      <c r="BL201" s="8">
        <f t="shared" si="389"/>
        <v>4.4553425998879764E-2</v>
      </c>
      <c r="BM201" s="8">
        <f t="shared" si="390"/>
        <v>0.75235941976624077</v>
      </c>
      <c r="BN201" s="8">
        <f t="shared" si="391"/>
        <v>7.3991326036886518E-2</v>
      </c>
    </row>
    <row r="202" spans="1:66" x14ac:dyDescent="0.25">
      <c r="A202" t="s">
        <v>37</v>
      </c>
      <c r="B202" t="s">
        <v>38</v>
      </c>
      <c r="C202" t="s">
        <v>227</v>
      </c>
      <c r="D202" s="11">
        <v>44350</v>
      </c>
      <c r="E202">
        <f>VLOOKUP(A202,home!$A$2:$E$405,3,FALSE)</f>
        <v>1.6145833333333299</v>
      </c>
      <c r="F202">
        <f>VLOOKUP(B202,home!$B$2:$E$405,3,FALSE)</f>
        <v>0.62</v>
      </c>
      <c r="G202">
        <f>VLOOKUP(C202,away!$B$2:$E$405,4,FALSE)</f>
        <v>0.99</v>
      </c>
      <c r="H202">
        <f>VLOOKUP(A202,away!$A$2:$E$405,3,FALSE)</f>
        <v>1.2708333333333299</v>
      </c>
      <c r="I202">
        <f>VLOOKUP(C202,away!$B$2:$E$405,3,FALSE)</f>
        <v>0.81</v>
      </c>
      <c r="J202">
        <f>VLOOKUP(B202,home!$B$2:$E$405,4,FALSE)</f>
        <v>0.94</v>
      </c>
      <c r="K202" s="3">
        <f t="shared" si="336"/>
        <v>0.99103124999999792</v>
      </c>
      <c r="L202" s="3">
        <f t="shared" si="337"/>
        <v>0.96761249999999732</v>
      </c>
      <c r="M202" s="5">
        <f t="shared" si="338"/>
        <v>0.14104958976148654</v>
      </c>
      <c r="N202" s="5">
        <f t="shared" si="339"/>
        <v>0.13978455125331293</v>
      </c>
      <c r="O202" s="5">
        <f t="shared" si="340"/>
        <v>0.13648134617308599</v>
      </c>
      <c r="P202" s="5">
        <f t="shared" si="341"/>
        <v>0.13525727909959587</v>
      </c>
      <c r="Q202" s="5">
        <f t="shared" si="342"/>
        <v>6.9265429279629739E-2</v>
      </c>
      <c r="R202" s="5">
        <f t="shared" si="343"/>
        <v>6.6030528286952397E-2</v>
      </c>
      <c r="S202" s="5">
        <f t="shared" si="344"/>
        <v>3.2425708540453471E-2</v>
      </c>
      <c r="T202" s="5">
        <f t="shared" si="345"/>
        <v>6.7022095188835534E-2</v>
      </c>
      <c r="U202" s="5">
        <f t="shared" si="346"/>
        <v>6.5438316986378656E-2</v>
      </c>
      <c r="V202" s="5">
        <f t="shared" si="347"/>
        <v>3.4549024113313086E-3</v>
      </c>
      <c r="W202" s="5">
        <f t="shared" si="348"/>
        <v>2.2881401653592637E-2</v>
      </c>
      <c r="X202" s="5">
        <f t="shared" si="349"/>
        <v>2.2140330257536842E-2</v>
      </c>
      <c r="Y202" s="5">
        <f t="shared" si="350"/>
        <v>1.0711630155660403E-2</v>
      </c>
      <c r="Z202" s="5">
        <f t="shared" si="351"/>
        <v>2.1297321517352856E-2</v>
      </c>
      <c r="AA202" s="5">
        <f t="shared" si="352"/>
        <v>2.1106311164994056E-2</v>
      </c>
      <c r="AB202" s="5">
        <f t="shared" si="353"/>
        <v>1.0458506968366485E-2</v>
      </c>
      <c r="AC202" s="5">
        <f t="shared" si="354"/>
        <v>2.0706401047563584E-4</v>
      </c>
      <c r="AD202" s="5">
        <f t="shared" si="355"/>
        <v>5.6690460206279825E-3</v>
      </c>
      <c r="AE202" s="5">
        <f t="shared" si="356"/>
        <v>5.4854397926348778E-3</v>
      </c>
      <c r="AF202" s="5">
        <f t="shared" si="357"/>
        <v>2.6538900556754498E-3</v>
      </c>
      <c r="AG202" s="5">
        <f t="shared" si="358"/>
        <v>8.5597906383241829E-4</v>
      </c>
      <c r="AH202" s="5">
        <f t="shared" si="359"/>
        <v>5.1518886291773815E-3</v>
      </c>
      <c r="AI202" s="5">
        <f t="shared" si="360"/>
        <v>5.1056826280344372E-3</v>
      </c>
      <c r="AJ202" s="5">
        <f t="shared" si="361"/>
        <v>2.529945518482121E-3</v>
      </c>
      <c r="AK202" s="5">
        <f t="shared" si="362"/>
        <v>8.3575168987107642E-4</v>
      </c>
      <c r="AL202" s="5">
        <f t="shared" si="363"/>
        <v>7.9424306596691703E-6</v>
      </c>
      <c r="AM202" s="5">
        <f t="shared" si="364"/>
        <v>1.123640352826093E-3</v>
      </c>
      <c r="AN202" s="5">
        <f t="shared" si="365"/>
        <v>1.0872484508989348E-3</v>
      </c>
      <c r="AO202" s="5">
        <f t="shared" si="366"/>
        <v>5.2601759584772125E-4</v>
      </c>
      <c r="AP202" s="5">
        <f t="shared" si="367"/>
        <v>1.6966040032073394E-4</v>
      </c>
      <c r="AQ202" s="5">
        <f t="shared" si="368"/>
        <v>4.1041381026336421E-5</v>
      </c>
      <c r="AR202" s="5">
        <f t="shared" si="369"/>
        <v>9.9700636723997729E-4</v>
      </c>
      <c r="AS202" s="5">
        <f t="shared" si="370"/>
        <v>9.8806446638379192E-4</v>
      </c>
      <c r="AT202" s="5">
        <f t="shared" si="371"/>
        <v>4.89601381600455E-4</v>
      </c>
      <c r="AU202" s="5">
        <f t="shared" si="372"/>
        <v>1.6173675640307497E-4</v>
      </c>
      <c r="AV202" s="5">
        <f t="shared" si="373"/>
        <v>4.0071544967271135E-5</v>
      </c>
      <c r="AW202" s="5">
        <f t="shared" si="374"/>
        <v>2.1156301645412679E-7</v>
      </c>
      <c r="AX202" s="5">
        <f t="shared" si="375"/>
        <v>1.8559378390194686E-4</v>
      </c>
      <c r="AY202" s="5">
        <f t="shared" si="376"/>
        <v>1.7958286522582205E-4</v>
      </c>
      <c r="AZ202" s="5">
        <f t="shared" si="377"/>
        <v>8.6883312589160111E-5</v>
      </c>
      <c r="BA202" s="5">
        <f t="shared" si="378"/>
        <v>2.8023126434226159E-5</v>
      </c>
      <c r="BB202" s="5">
        <f t="shared" si="379"/>
        <v>6.778881856709395E-6</v>
      </c>
      <c r="BC202" s="5">
        <f t="shared" si="380"/>
        <v>1.3118661641150406E-6</v>
      </c>
      <c r="BD202" s="5">
        <f t="shared" si="381"/>
        <v>1.6078597058683159E-4</v>
      </c>
      <c r="BE202" s="5">
        <f t="shared" si="382"/>
        <v>1.5934392141313063E-4</v>
      </c>
      <c r="BF202" s="5">
        <f t="shared" si="383"/>
        <v>7.8957402808978145E-5</v>
      </c>
      <c r="BG202" s="5">
        <f t="shared" si="384"/>
        <v>2.6083084534178317E-5</v>
      </c>
      <c r="BH202" s="5">
        <f t="shared" si="385"/>
        <v>6.4622879674405868E-6</v>
      </c>
      <c r="BI202" s="5">
        <f t="shared" si="386"/>
        <v>1.2808658644465186E-6</v>
      </c>
      <c r="BJ202" s="8">
        <f t="shared" si="387"/>
        <v>0.34990557473843054</v>
      </c>
      <c r="BK202" s="8">
        <f t="shared" si="388"/>
        <v>0.31258206911922831</v>
      </c>
      <c r="BL202" s="8">
        <f t="shared" si="389"/>
        <v>0.31624767209511223</v>
      </c>
      <c r="BM202" s="8">
        <f t="shared" si="390"/>
        <v>0.31198454231385114</v>
      </c>
      <c r="BN202" s="8">
        <f t="shared" si="391"/>
        <v>0.6878687238540635</v>
      </c>
    </row>
    <row r="203" spans="1:66" x14ac:dyDescent="0.25">
      <c r="A203" t="s">
        <v>340</v>
      </c>
      <c r="B203" t="s">
        <v>429</v>
      </c>
      <c r="C203" t="s">
        <v>385</v>
      </c>
      <c r="D203" s="11">
        <v>44350</v>
      </c>
      <c r="E203">
        <f>VLOOKUP(A203,home!$A$2:$E$405,3,FALSE)</f>
        <v>1.3568773234200699</v>
      </c>
      <c r="F203">
        <f>VLOOKUP(B203,home!$B$2:$E$405,3,FALSE)</f>
        <v>0.79</v>
      </c>
      <c r="G203">
        <f>VLOOKUP(C203,away!$B$2:$E$405,4,FALSE)</f>
        <v>1.3</v>
      </c>
      <c r="H203">
        <f>VLOOKUP(A203,away!$A$2:$E$405,3,FALSE)</f>
        <v>1.12267657992565</v>
      </c>
      <c r="I203">
        <f>VLOOKUP(C203,away!$B$2:$E$405,3,FALSE)</f>
        <v>0.51</v>
      </c>
      <c r="J203">
        <f>VLOOKUP(B203,home!$B$2:$E$405,4,FALSE)</f>
        <v>1.44</v>
      </c>
      <c r="K203" s="3">
        <f t="shared" si="336"/>
        <v>1.3935130111524121</v>
      </c>
      <c r="L203" s="3">
        <f t="shared" si="337"/>
        <v>0.82449368029739734</v>
      </c>
      <c r="M203" s="5">
        <f t="shared" si="338"/>
        <v>0.10882581620078668</v>
      </c>
      <c r="N203" s="5">
        <f t="shared" si="339"/>
        <v>0.15165019082507719</v>
      </c>
      <c r="O203" s="5">
        <f t="shared" si="340"/>
        <v>8.972619771075474E-2</v>
      </c>
      <c r="P203" s="5">
        <f t="shared" si="341"/>
        <v>0.12503462395117049</v>
      </c>
      <c r="Q203" s="5">
        <f t="shared" si="342"/>
        <v>0.10566325702924563</v>
      </c>
      <c r="R203" s="5">
        <f t="shared" si="343"/>
        <v>3.698934148481603E-2</v>
      </c>
      <c r="S203" s="5">
        <f t="shared" si="344"/>
        <v>3.5914403705840536E-2</v>
      </c>
      <c r="T203" s="5">
        <f t="shared" si="345"/>
        <v>8.7118687660252561E-2</v>
      </c>
      <c r="U203" s="5">
        <f t="shared" si="346"/>
        <v>5.1545128633050823E-2</v>
      </c>
      <c r="V203" s="5">
        <f t="shared" si="347"/>
        <v>4.584843436112946E-3</v>
      </c>
      <c r="W203" s="5">
        <f t="shared" si="348"/>
        <v>4.9081041156998448E-2</v>
      </c>
      <c r="X203" s="5">
        <f t="shared" si="349"/>
        <v>4.0467008256361681E-2</v>
      </c>
      <c r="Y203" s="5">
        <f t="shared" si="350"/>
        <v>1.6682396283956399E-2</v>
      </c>
      <c r="Z203" s="5">
        <f t="shared" si="351"/>
        <v>1.0165826097531057E-2</v>
      </c>
      <c r="AA203" s="5">
        <f t="shared" si="352"/>
        <v>1.4166210936022277E-2</v>
      </c>
      <c r="AB203" s="5">
        <f t="shared" si="353"/>
        <v>9.8703996290383181E-3</v>
      </c>
      <c r="AC203" s="5">
        <f t="shared" si="354"/>
        <v>3.292326415060411E-4</v>
      </c>
      <c r="AD203" s="5">
        <f t="shared" si="355"/>
        <v>1.7098767363296102E-2</v>
      </c>
      <c r="AE203" s="5">
        <f t="shared" si="356"/>
        <v>1.4097825631913027E-2</v>
      </c>
      <c r="AF203" s="5">
        <f t="shared" si="357"/>
        <v>5.8117840697234748E-3</v>
      </c>
      <c r="AG203" s="5">
        <f t="shared" si="358"/>
        <v>1.5972597455800315E-3</v>
      </c>
      <c r="AH203" s="5">
        <f t="shared" si="359"/>
        <v>2.0954148431041771E-3</v>
      </c>
      <c r="AI203" s="5">
        <f t="shared" si="360"/>
        <v>2.9199878476275608E-3</v>
      </c>
      <c r="AJ203" s="5">
        <f t="shared" si="361"/>
        <v>2.0345205290379668E-3</v>
      </c>
      <c r="AK203" s="5">
        <f t="shared" si="362"/>
        <v>9.4504360955703181E-4</v>
      </c>
      <c r="AL203" s="5">
        <f t="shared" si="363"/>
        <v>1.5130777221907317E-5</v>
      </c>
      <c r="AM203" s="5">
        <f t="shared" si="364"/>
        <v>4.7654709590842668E-3</v>
      </c>
      <c r="AN203" s="5">
        <f t="shared" si="365"/>
        <v>3.9291006894057552E-3</v>
      </c>
      <c r="AO203" s="5">
        <f t="shared" si="366"/>
        <v>1.6197593438335956E-3</v>
      </c>
      <c r="AP203" s="5">
        <f t="shared" si="367"/>
        <v>4.4516044753115298E-4</v>
      </c>
      <c r="AQ203" s="5">
        <f t="shared" si="368"/>
        <v>9.1757993926949177E-5</v>
      </c>
      <c r="AR203" s="5">
        <f t="shared" si="369"/>
        <v>3.4553125914815139E-4</v>
      </c>
      <c r="AS203" s="5">
        <f t="shared" si="370"/>
        <v>4.815023053828249E-4</v>
      </c>
      <c r="AT203" s="5">
        <f t="shared" si="371"/>
        <v>3.3548986372542437E-4</v>
      </c>
      <c r="AU203" s="5">
        <f t="shared" si="372"/>
        <v>1.5583649673704282E-4</v>
      </c>
      <c r="AV203" s="5">
        <f t="shared" si="373"/>
        <v>5.4290046453869922E-5</v>
      </c>
      <c r="AW203" s="5">
        <f t="shared" si="374"/>
        <v>4.8289987770190533E-7</v>
      </c>
      <c r="AX203" s="5">
        <f t="shared" si="375"/>
        <v>1.1067909642921484E-3</v>
      </c>
      <c r="AY203" s="5">
        <f t="shared" si="376"/>
        <v>9.1254215546913867E-4</v>
      </c>
      <c r="AZ203" s="5">
        <f t="shared" si="377"/>
        <v>3.7619262009463489E-4</v>
      </c>
      <c r="BA203" s="5">
        <f t="shared" si="378"/>
        <v>1.0338947928084873E-4</v>
      </c>
      <c r="BB203" s="5">
        <f t="shared" si="379"/>
        <v>2.1310993069074616E-5</v>
      </c>
      <c r="BC203" s="5">
        <f t="shared" si="380"/>
        <v>3.5141558212627326E-6</v>
      </c>
      <c r="BD203" s="5">
        <f t="shared" si="381"/>
        <v>4.7481389918808831E-5</v>
      </c>
      <c r="BE203" s="5">
        <f t="shared" si="382"/>
        <v>6.6165934639461068E-5</v>
      </c>
      <c r="BF203" s="5">
        <f t="shared" si="383"/>
        <v>4.610154540757455E-5</v>
      </c>
      <c r="BG203" s="5">
        <f t="shared" si="384"/>
        <v>2.1414367786562956E-5</v>
      </c>
      <c r="BH203" s="5">
        <f t="shared" si="385"/>
        <v>7.4603000340446423E-6</v>
      </c>
      <c r="BI203" s="5">
        <f t="shared" si="386"/>
        <v>2.0792050329083979E-6</v>
      </c>
      <c r="BJ203" s="8">
        <f t="shared" si="387"/>
        <v>0.50264320782421323</v>
      </c>
      <c r="BK203" s="8">
        <f t="shared" si="388"/>
        <v>0.27561659286810775</v>
      </c>
      <c r="BL203" s="8">
        <f t="shared" si="389"/>
        <v>0.2118555979372756</v>
      </c>
      <c r="BM203" s="8">
        <f t="shared" si="390"/>
        <v>0.38147973826968579</v>
      </c>
      <c r="BN203" s="8">
        <f t="shared" si="391"/>
        <v>0.6178894272018508</v>
      </c>
    </row>
    <row r="204" spans="1:66" x14ac:dyDescent="0.25">
      <c r="A204" t="s">
        <v>340</v>
      </c>
      <c r="B204" t="s">
        <v>378</v>
      </c>
      <c r="C204" t="s">
        <v>415</v>
      </c>
      <c r="D204" s="11">
        <v>44350</v>
      </c>
      <c r="E204">
        <f>VLOOKUP(A204,home!$A$2:$E$405,3,FALSE)</f>
        <v>1.3568773234200699</v>
      </c>
      <c r="F204">
        <f>VLOOKUP(B204,home!$B$2:$E$405,3,FALSE)</f>
        <v>0.74</v>
      </c>
      <c r="G204">
        <f>VLOOKUP(C204,away!$B$2:$E$405,4,FALSE)</f>
        <v>0.62</v>
      </c>
      <c r="H204">
        <f>VLOOKUP(A204,away!$A$2:$E$405,3,FALSE)</f>
        <v>1.12267657992565</v>
      </c>
      <c r="I204">
        <f>VLOOKUP(C204,away!$B$2:$E$405,3,FALSE)</f>
        <v>0.91</v>
      </c>
      <c r="J204">
        <f>VLOOKUP(B204,home!$B$2:$E$405,4,FALSE)</f>
        <v>1.23</v>
      </c>
      <c r="K204" s="3">
        <f t="shared" si="336"/>
        <v>0.62253531598512801</v>
      </c>
      <c r="L204" s="3">
        <f t="shared" si="337"/>
        <v>1.2566118959107802</v>
      </c>
      <c r="M204" s="5">
        <f t="shared" si="338"/>
        <v>0.15272028828504156</v>
      </c>
      <c r="N204" s="5">
        <f t="shared" si="339"/>
        <v>9.5073772924868197E-2</v>
      </c>
      <c r="O204" s="5">
        <f t="shared" si="340"/>
        <v>0.19191013100590698</v>
      </c>
      <c r="P204" s="5">
        <f t="shared" si="341"/>
        <v>0.11947083404650961</v>
      </c>
      <c r="Q204" s="5">
        <f t="shared" si="342"/>
        <v>2.9593390634840563E-2</v>
      </c>
      <c r="R204" s="5">
        <f t="shared" si="343"/>
        <v>0.1205782767839095</v>
      </c>
      <c r="S204" s="5">
        <f t="shared" si="344"/>
        <v>2.3365068826233126E-2</v>
      </c>
      <c r="T204" s="5">
        <f t="shared" si="345"/>
        <v>3.7187406712075328E-2</v>
      </c>
      <c r="U204" s="5">
        <f t="shared" si="346"/>
        <v>7.5064235638613336E-2</v>
      </c>
      <c r="V204" s="5">
        <f t="shared" si="347"/>
        <v>2.03090549946677E-3</v>
      </c>
      <c r="W204" s="5">
        <f t="shared" si="348"/>
        <v>6.1409769299772664E-3</v>
      </c>
      <c r="X204" s="5">
        <f t="shared" si="349"/>
        <v>7.7168246627230949E-3</v>
      </c>
      <c r="Y204" s="5">
        <f t="shared" si="350"/>
        <v>4.8485268349177683E-3</v>
      </c>
      <c r="Z204" s="5">
        <f t="shared" si="351"/>
        <v>5.0506698998361098E-2</v>
      </c>
      <c r="AA204" s="5">
        <f t="shared" si="352"/>
        <v>3.1442203820310474E-2</v>
      </c>
      <c r="AB204" s="5">
        <f t="shared" si="353"/>
        <v>9.7869411452728896E-3</v>
      </c>
      <c r="AC204" s="5">
        <f t="shared" si="354"/>
        <v>9.929671780006039E-5</v>
      </c>
      <c r="AD204" s="5">
        <f t="shared" si="355"/>
        <v>9.5574375339019441E-4</v>
      </c>
      <c r="AE204" s="5">
        <f t="shared" si="356"/>
        <v>1.2009989699525373E-3</v>
      </c>
      <c r="AF204" s="5">
        <f t="shared" si="357"/>
        <v>7.5459479630947618E-4</v>
      </c>
      <c r="AG204" s="5">
        <f t="shared" si="358"/>
        <v>3.1607759921161983E-4</v>
      </c>
      <c r="AH204" s="5">
        <f t="shared" si="359"/>
        <v>1.5866829696131419E-2</v>
      </c>
      <c r="AI204" s="5">
        <f t="shared" si="360"/>
        <v>9.8776618385633865E-3</v>
      </c>
      <c r="AJ204" s="5">
        <f t="shared" si="361"/>
        <v>3.074596666932149E-3</v>
      </c>
      <c r="AK204" s="5">
        <f t="shared" si="362"/>
        <v>6.3801500252514223E-4</v>
      </c>
      <c r="AL204" s="5">
        <f t="shared" si="363"/>
        <v>3.1071344421541537E-6</v>
      </c>
      <c r="AM204" s="5">
        <f t="shared" si="364"/>
        <v>1.1899684790351546E-4</v>
      </c>
      <c r="AN204" s="5">
        <f t="shared" si="365"/>
        <v>1.495328546514433E-4</v>
      </c>
      <c r="AO204" s="5">
        <f t="shared" si="366"/>
        <v>9.3952381992250668E-5</v>
      </c>
      <c r="AP204" s="5">
        <f t="shared" si="367"/>
        <v>3.9353893620205307E-5</v>
      </c>
      <c r="AQ204" s="5">
        <f t="shared" si="368"/>
        <v>1.2363142718389344E-5</v>
      </c>
      <c r="AR204" s="5">
        <f t="shared" si="369"/>
        <v>3.9876893893098292E-3</v>
      </c>
      <c r="AS204" s="5">
        <f t="shared" si="370"/>
        <v>2.4824774740245365E-3</v>
      </c>
      <c r="AT204" s="5">
        <f t="shared" si="371"/>
        <v>7.7271494935891361E-4</v>
      </c>
      <c r="AU204" s="5">
        <f t="shared" si="372"/>
        <v>1.6034744838852781E-4</v>
      </c>
      <c r="AV204" s="5">
        <f t="shared" si="373"/>
        <v>2.4955487362490287E-5</v>
      </c>
      <c r="AW204" s="5">
        <f t="shared" si="374"/>
        <v>6.7518487459670926E-8</v>
      </c>
      <c r="AX204" s="5">
        <f t="shared" si="375"/>
        <v>1.234662338514153E-5</v>
      </c>
      <c r="AY204" s="5">
        <f t="shared" si="376"/>
        <v>1.5514913820099073E-5</v>
      </c>
      <c r="AZ204" s="5">
        <f t="shared" si="377"/>
        <v>9.7481126351835326E-6</v>
      </c>
      <c r="BA204" s="5">
        <f t="shared" si="378"/>
        <v>4.0831981000166023E-6</v>
      </c>
      <c r="BB204" s="5">
        <f t="shared" si="379"/>
        <v>1.2827488264602901E-6</v>
      </c>
      <c r="BC204" s="5">
        <f t="shared" si="380"/>
        <v>3.2238348695911827E-7</v>
      </c>
      <c r="BD204" s="5">
        <f t="shared" si="381"/>
        <v>8.3516298730065353E-4</v>
      </c>
      <c r="BE204" s="5">
        <f t="shared" si="382"/>
        <v>5.199184541982958E-4</v>
      </c>
      <c r="BF204" s="5">
        <f t="shared" si="383"/>
        <v>1.6183379958541769E-4</v>
      </c>
      <c r="BG204" s="5">
        <f t="shared" si="384"/>
        <v>3.3582418520660624E-5</v>
      </c>
      <c r="BH204" s="5">
        <f t="shared" si="385"/>
        <v>5.2265603813260681E-6</v>
      </c>
      <c r="BI204" s="5">
        <f t="shared" si="386"/>
        <v>6.5074368370083531E-7</v>
      </c>
      <c r="BJ204" s="8">
        <f t="shared" si="387"/>
        <v>0.1842458109194057</v>
      </c>
      <c r="BK204" s="8">
        <f t="shared" si="388"/>
        <v>0.29770501542331346</v>
      </c>
      <c r="BL204" s="8">
        <f t="shared" si="389"/>
        <v>0.46722345131027954</v>
      </c>
      <c r="BM204" s="8">
        <f t="shared" si="390"/>
        <v>0.2903188355749507</v>
      </c>
      <c r="BN204" s="8">
        <f t="shared" si="391"/>
        <v>0.7093466936810765</v>
      </c>
    </row>
    <row r="205" spans="1:66" x14ac:dyDescent="0.25">
      <c r="A205" t="s">
        <v>340</v>
      </c>
      <c r="B205" t="s">
        <v>361</v>
      </c>
      <c r="C205" t="s">
        <v>377</v>
      </c>
      <c r="D205" s="11">
        <v>44350</v>
      </c>
      <c r="E205">
        <f>VLOOKUP(A205,home!$A$2:$E$405,3,FALSE)</f>
        <v>1.3568773234200699</v>
      </c>
      <c r="F205">
        <f>VLOOKUP(B205,home!$B$2:$E$405,3,FALSE)</f>
        <v>0.63</v>
      </c>
      <c r="G205">
        <f>VLOOKUP(C205,away!$B$2:$E$405,4,FALSE)</f>
        <v>0.85</v>
      </c>
      <c r="H205">
        <f>VLOOKUP(A205,away!$A$2:$E$405,3,FALSE)</f>
        <v>1.12267657992565</v>
      </c>
      <c r="I205">
        <f>VLOOKUP(C205,away!$B$2:$E$405,3,FALSE)</f>
        <v>0.74</v>
      </c>
      <c r="J205">
        <f>VLOOKUP(B205,home!$B$2:$E$405,4,FALSE)</f>
        <v>1.4</v>
      </c>
      <c r="K205" s="3">
        <f t="shared" si="336"/>
        <v>0.72660780669144742</v>
      </c>
      <c r="L205" s="3">
        <f t="shared" si="337"/>
        <v>1.1630929368029732</v>
      </c>
      <c r="M205" s="5">
        <f t="shared" si="338"/>
        <v>0.15111702482322645</v>
      </c>
      <c r="N205" s="5">
        <f t="shared" si="339"/>
        <v>0.10980280996054159</v>
      </c>
      <c r="O205" s="5">
        <f t="shared" si="340"/>
        <v>0.17576314420257422</v>
      </c>
      <c r="P205" s="5">
        <f t="shared" si="341"/>
        <v>0.12771087270622505</v>
      </c>
      <c r="Q205" s="5">
        <f t="shared" si="342"/>
        <v>3.9891789456993461E-2</v>
      </c>
      <c r="R205" s="5">
        <f t="shared" si="343"/>
        <v>0.10221443578614829</v>
      </c>
      <c r="S205" s="5">
        <f t="shared" si="344"/>
        <v>2.6982510783389233E-2</v>
      </c>
      <c r="T205" s="5">
        <f t="shared" si="345"/>
        <v>4.6397858553860402E-2</v>
      </c>
      <c r="U205" s="5">
        <f t="shared" si="346"/>
        <v>7.4269806998777013E-2</v>
      </c>
      <c r="V205" s="5">
        <f t="shared" si="347"/>
        <v>2.5336949618150265E-3</v>
      </c>
      <c r="W205" s="5">
        <f t="shared" si="348"/>
        <v>9.6618952141143445E-3</v>
      </c>
      <c r="X205" s="5">
        <f t="shared" si="349"/>
        <v>1.1237682079666841E-2</v>
      </c>
      <c r="Y205" s="5">
        <f t="shared" si="350"/>
        <v>6.5352343264489278E-3</v>
      </c>
      <c r="Z205" s="5">
        <f t="shared" si="351"/>
        <v>3.9628296100723361E-2</v>
      </c>
      <c r="AA205" s="5">
        <f t="shared" si="352"/>
        <v>2.8794229312665842E-2</v>
      </c>
      <c r="AB205" s="5">
        <f t="shared" si="353"/>
        <v>1.0461055903123352E-2</v>
      </c>
      <c r="AC205" s="5">
        <f t="shared" si="354"/>
        <v>1.3382856561135333E-4</v>
      </c>
      <c r="AD205" s="5">
        <f t="shared" si="355"/>
        <v>1.7551021225025542E-3</v>
      </c>
      <c r="AE205" s="5">
        <f t="shared" si="356"/>
        <v>2.0413468820506273E-3</v>
      </c>
      <c r="AF205" s="5">
        <f t="shared" si="357"/>
        <v>1.1871380700389286E-3</v>
      </c>
      <c r="AG205" s="5">
        <f t="shared" si="358"/>
        <v>4.6025063475739681E-4</v>
      </c>
      <c r="AH205" s="5">
        <f t="shared" si="359"/>
        <v>1.1522847823072039E-2</v>
      </c>
      <c r="AI205" s="5">
        <f t="shared" si="360"/>
        <v>8.372591183561694E-3</v>
      </c>
      <c r="AJ205" s="5">
        <f t="shared" si="361"/>
        <v>3.0417950581059557E-3</v>
      </c>
      <c r="AK205" s="5">
        <f t="shared" si="362"/>
        <v>7.3673067852508421E-4</v>
      </c>
      <c r="AL205" s="5">
        <f t="shared" si="363"/>
        <v>4.5240072525888741E-6</v>
      </c>
      <c r="AM205" s="5">
        <f t="shared" si="364"/>
        <v>2.5505418075021704E-4</v>
      </c>
      <c r="AN205" s="5">
        <f t="shared" si="365"/>
        <v>2.9665171613264628E-4</v>
      </c>
      <c r="AO205" s="5">
        <f t="shared" si="366"/>
        <v>1.7251675786218081E-4</v>
      </c>
      <c r="AP205" s="5">
        <f t="shared" si="367"/>
        <v>6.6884340849883737E-5</v>
      </c>
      <c r="AQ205" s="5">
        <f t="shared" si="368"/>
        <v>1.9448176106305588E-5</v>
      </c>
      <c r="AR205" s="5">
        <f t="shared" si="369"/>
        <v>2.6804285829741203E-3</v>
      </c>
      <c r="AS205" s="5">
        <f t="shared" si="370"/>
        <v>1.9476203336678899E-3</v>
      </c>
      <c r="AT205" s="5">
        <f t="shared" si="371"/>
        <v>7.0757806945704509E-4</v>
      </c>
      <c r="AU205" s="5">
        <f t="shared" si="372"/>
        <v>1.7137724970371743E-4</v>
      </c>
      <c r="AV205" s="5">
        <f t="shared" si="373"/>
        <v>3.1131011881007656E-5</v>
      </c>
      <c r="AW205" s="5">
        <f t="shared" si="374"/>
        <v>1.0620262950247293E-7</v>
      </c>
      <c r="AX205" s="5">
        <f t="shared" si="375"/>
        <v>3.0887393143733183E-5</v>
      </c>
      <c r="AY205" s="5">
        <f t="shared" si="376"/>
        <v>3.5924908801732643E-5</v>
      </c>
      <c r="AZ205" s="5">
        <f t="shared" si="377"/>
        <v>2.0892003841293107E-5</v>
      </c>
      <c r="BA205" s="5">
        <f t="shared" si="378"/>
        <v>8.0997807011561964E-6</v>
      </c>
      <c r="BB205" s="5">
        <f t="shared" si="379"/>
        <v>2.3551994307919518E-6</v>
      </c>
      <c r="BC205" s="5">
        <f t="shared" si="380"/>
        <v>5.4786316454330025E-7</v>
      </c>
      <c r="BD205" s="5">
        <f t="shared" si="381"/>
        <v>5.1959792541033355E-4</v>
      </c>
      <c r="BE205" s="5">
        <f t="shared" si="382"/>
        <v>3.7754390894382877E-4</v>
      </c>
      <c r="BF205" s="5">
        <f t="shared" si="383"/>
        <v>1.3716317580369546E-4</v>
      </c>
      <c r="BG205" s="5">
        <f t="shared" si="384"/>
        <v>3.3221278109852197E-5</v>
      </c>
      <c r="BH205" s="5">
        <f t="shared" si="385"/>
        <v>6.0347100057215744E-6</v>
      </c>
      <c r="BI205" s="5">
        <f t="shared" si="386"/>
        <v>8.7697348025525737E-7</v>
      </c>
      <c r="BJ205" s="8">
        <f t="shared" si="387"/>
        <v>0.22988036962175951</v>
      </c>
      <c r="BK205" s="8">
        <f t="shared" si="388"/>
        <v>0.30851838075632143</v>
      </c>
      <c r="BL205" s="8">
        <f t="shared" si="389"/>
        <v>0.42178921016599108</v>
      </c>
      <c r="BM205" s="8">
        <f t="shared" si="390"/>
        <v>0.29328036100291427</v>
      </c>
      <c r="BN205" s="8">
        <f t="shared" si="391"/>
        <v>0.70650007693570904</v>
      </c>
    </row>
    <row r="206" spans="1:66" x14ac:dyDescent="0.25">
      <c r="A206" t="s">
        <v>340</v>
      </c>
      <c r="B206" t="s">
        <v>405</v>
      </c>
      <c r="C206" t="s">
        <v>354</v>
      </c>
      <c r="D206" s="11">
        <v>44350</v>
      </c>
      <c r="E206">
        <f>VLOOKUP(A206,home!$A$2:$E$405,3,FALSE)</f>
        <v>1.3568773234200699</v>
      </c>
      <c r="F206">
        <f>VLOOKUP(B206,home!$B$2:$E$405,3,FALSE)</f>
        <v>0.68</v>
      </c>
      <c r="G206">
        <f>VLOOKUP(C206,away!$B$2:$E$405,4,FALSE)</f>
        <v>0.51</v>
      </c>
      <c r="H206">
        <f>VLOOKUP(A206,away!$A$2:$E$405,3,FALSE)</f>
        <v>1.12267657992565</v>
      </c>
      <c r="I206">
        <f>VLOOKUP(C206,away!$B$2:$E$405,3,FALSE)</f>
        <v>1.42</v>
      </c>
      <c r="J206">
        <f>VLOOKUP(B206,home!$B$2:$E$405,4,FALSE)</f>
        <v>1.21</v>
      </c>
      <c r="K206" s="3">
        <f t="shared" si="336"/>
        <v>0.4705650557620803</v>
      </c>
      <c r="L206" s="3">
        <f t="shared" si="337"/>
        <v>1.9289828996282514</v>
      </c>
      <c r="M206" s="5">
        <f t="shared" si="338"/>
        <v>9.0758971121443571E-2</v>
      </c>
      <c r="N206" s="5">
        <f t="shared" si="339"/>
        <v>4.2708000306671129E-2</v>
      </c>
      <c r="O206" s="5">
        <f t="shared" si="340"/>
        <v>0.17507250328111892</v>
      </c>
      <c r="P206" s="5">
        <f t="shared" si="341"/>
        <v>8.2383002268886715E-2</v>
      </c>
      <c r="Q206" s="5">
        <f t="shared" si="342"/>
        <v>1.004844627289782E-2</v>
      </c>
      <c r="R206" s="5">
        <f t="shared" si="343"/>
        <v>0.16885593251219472</v>
      </c>
      <c r="S206" s="5">
        <f t="shared" si="344"/>
        <v>1.8695008821094504E-2</v>
      </c>
      <c r="T206" s="5">
        <f t="shared" si="345"/>
        <v>1.9383281028253128E-2</v>
      </c>
      <c r="U206" s="5">
        <f t="shared" si="346"/>
        <v>7.9457701298358982E-2</v>
      </c>
      <c r="V206" s="5">
        <f t="shared" si="347"/>
        <v>1.8855203147101773E-3</v>
      </c>
      <c r="W206" s="5">
        <f t="shared" si="348"/>
        <v>1.5761492269094769E-3</v>
      </c>
      <c r="X206" s="5">
        <f t="shared" si="349"/>
        <v>3.040364905970669E-3</v>
      </c>
      <c r="Y206" s="5">
        <f t="shared" si="350"/>
        <v>2.9324059561236398E-3</v>
      </c>
      <c r="Z206" s="5">
        <f t="shared" si="351"/>
        <v>0.10857340210560189</v>
      </c>
      <c r="AA206" s="5">
        <f t="shared" si="352"/>
        <v>5.1090849016101322E-2</v>
      </c>
      <c r="AB206" s="5">
        <f t="shared" si="353"/>
        <v>1.2020784108096868E-2</v>
      </c>
      <c r="AC206" s="5">
        <f t="shared" si="354"/>
        <v>1.0696933209841363E-4</v>
      </c>
      <c r="AD206" s="5">
        <f t="shared" si="355"/>
        <v>1.8542018721250437E-4</v>
      </c>
      <c r="AE206" s="5">
        <f t="shared" si="356"/>
        <v>3.5767237037878983E-4</v>
      </c>
      <c r="AF206" s="5">
        <f t="shared" si="357"/>
        <v>3.4497194306509408E-4</v>
      </c>
      <c r="AG206" s="5">
        <f t="shared" si="358"/>
        <v>2.2181499300803236E-4</v>
      </c>
      <c r="AH206" s="5">
        <f t="shared" si="359"/>
        <v>5.2359059004041995E-2</v>
      </c>
      <c r="AI206" s="5">
        <f t="shared" si="360"/>
        <v>2.4638343519887078E-2</v>
      </c>
      <c r="AJ206" s="5">
        <f t="shared" si="361"/>
        <v>5.7969717461604743E-3</v>
      </c>
      <c r="AK206" s="5">
        <f t="shared" si="362"/>
        <v>9.0928411099440258E-4</v>
      </c>
      <c r="AL206" s="5">
        <f t="shared" si="363"/>
        <v>3.883893622889605E-6</v>
      </c>
      <c r="AM206" s="5">
        <f t="shared" si="364"/>
        <v>1.7450452147013502E-5</v>
      </c>
      <c r="AN206" s="5">
        <f t="shared" si="365"/>
        <v>3.3661623782370146E-5</v>
      </c>
      <c r="AO206" s="5">
        <f t="shared" si="366"/>
        <v>3.2466348324955844E-5</v>
      </c>
      <c r="AP206" s="5">
        <f t="shared" si="367"/>
        <v>2.0875676910738046E-5</v>
      </c>
      <c r="AQ206" s="5">
        <f t="shared" si="368"/>
        <v>1.0067205944744502E-5</v>
      </c>
      <c r="AR206" s="5">
        <f t="shared" si="369"/>
        <v>2.0199945891884733E-2</v>
      </c>
      <c r="AS206" s="5">
        <f t="shared" si="370"/>
        <v>9.5053886650057449E-3</v>
      </c>
      <c r="AT206" s="5">
        <f t="shared" si="371"/>
        <v>2.2364518735943366E-3</v>
      </c>
      <c r="AU206" s="5">
        <f t="shared" si="372"/>
        <v>3.5079870020237599E-4</v>
      </c>
      <c r="AV206" s="5">
        <f t="shared" si="373"/>
        <v>4.1268402480499075E-5</v>
      </c>
      <c r="AW206" s="5">
        <f t="shared" si="374"/>
        <v>9.7929351039788902E-8</v>
      </c>
      <c r="AX206" s="5">
        <f t="shared" si="375"/>
        <v>1.3685954979388202E-6</v>
      </c>
      <c r="AY206" s="5">
        <f t="shared" si="376"/>
        <v>2.6399973120321958E-6</v>
      </c>
      <c r="AZ206" s="5">
        <f t="shared" si="377"/>
        <v>2.5462548349873282E-6</v>
      </c>
      <c r="BA206" s="5">
        <f t="shared" si="378"/>
        <v>1.63722734492877E-6</v>
      </c>
      <c r="BB206" s="5">
        <f t="shared" si="379"/>
        <v>7.8954588779284045E-7</v>
      </c>
      <c r="BC206" s="5">
        <f t="shared" si="380"/>
        <v>3.0460410320483916E-7</v>
      </c>
      <c r="BD206" s="5">
        <f t="shared" si="381"/>
        <v>6.4942250331435957E-3</v>
      </c>
      <c r="BE206" s="5">
        <f t="shared" si="382"/>
        <v>3.055955364852714E-3</v>
      </c>
      <c r="BF206" s="5">
        <f t="shared" si="383"/>
        <v>7.1901290333417276E-4</v>
      </c>
      <c r="BG206" s="5">
        <f t="shared" si="384"/>
        <v>1.1278078231703342E-4</v>
      </c>
      <c r="BH206" s="5">
        <f t="shared" si="385"/>
        <v>1.3267673779976462E-5</v>
      </c>
      <c r="BI206" s="5">
        <f t="shared" si="386"/>
        <v>1.2486607304215434E-6</v>
      </c>
      <c r="BJ206" s="8">
        <f t="shared" si="387"/>
        <v>8.0922334722581007E-2</v>
      </c>
      <c r="BK206" s="8">
        <f t="shared" si="388"/>
        <v>0.19383599574916829</v>
      </c>
      <c r="BL206" s="8">
        <f t="shared" si="389"/>
        <v>0.61293177254828035</v>
      </c>
      <c r="BM206" s="8">
        <f t="shared" si="390"/>
        <v>0.42643410729445758</v>
      </c>
      <c r="BN206" s="8">
        <f t="shared" si="391"/>
        <v>0.5698268557632129</v>
      </c>
    </row>
    <row r="207" spans="1:66" x14ac:dyDescent="0.25">
      <c r="A207" t="s">
        <v>342</v>
      </c>
      <c r="B207" t="s">
        <v>436</v>
      </c>
      <c r="C207" t="s">
        <v>426</v>
      </c>
      <c r="D207" s="11">
        <v>44350</v>
      </c>
      <c r="E207">
        <f>VLOOKUP(A207,home!$A$2:$E$405,3,FALSE)</f>
        <v>1.1786833855799399</v>
      </c>
      <c r="F207">
        <f>VLOOKUP(B207,home!$B$2:$E$405,3,FALSE)</f>
        <v>0.85</v>
      </c>
      <c r="G207">
        <f>VLOOKUP(C207,away!$B$2:$E$405,4,FALSE)</f>
        <v>1.0900000000000001</v>
      </c>
      <c r="H207">
        <f>VLOOKUP(A207,away!$A$2:$E$405,3,FALSE)</f>
        <v>0.84639498432601901</v>
      </c>
      <c r="I207">
        <f>VLOOKUP(C207,away!$B$2:$E$405,3,FALSE)</f>
        <v>0.48</v>
      </c>
      <c r="J207">
        <f>VLOOKUP(B207,home!$B$2:$E$405,4,FALSE)</f>
        <v>0.93</v>
      </c>
      <c r="K207" s="3">
        <f t="shared" si="336"/>
        <v>1.0920501567398144</v>
      </c>
      <c r="L207" s="3">
        <f t="shared" si="337"/>
        <v>0.37783072100313486</v>
      </c>
      <c r="M207" s="5">
        <f t="shared" si="338"/>
        <v>0.22995287606087175</v>
      </c>
      <c r="N207" s="5">
        <f t="shared" si="339"/>
        <v>0.25112007434504613</v>
      </c>
      <c r="O207" s="5">
        <f t="shared" si="340"/>
        <v>8.6883260958823691E-2</v>
      </c>
      <c r="P207" s="5">
        <f t="shared" si="341"/>
        <v>9.48808787481496E-2</v>
      </c>
      <c r="Q207" s="5">
        <f t="shared" si="342"/>
        <v>0.13711785827451073</v>
      </c>
      <c r="R207" s="5">
        <f t="shared" si="343"/>
        <v>1.6413582565587934E-2</v>
      </c>
      <c r="S207" s="5">
        <f t="shared" si="344"/>
        <v>9.7872021718462959E-3</v>
      </c>
      <c r="T207" s="5">
        <f t="shared" si="345"/>
        <v>5.1807339254264048E-2</v>
      </c>
      <c r="U207" s="5">
        <f t="shared" si="346"/>
        <v>1.7924455413412189E-2</v>
      </c>
      <c r="V207" s="5">
        <f t="shared" si="347"/>
        <v>4.4869982757527951E-4</v>
      </c>
      <c r="W207" s="5">
        <f t="shared" si="348"/>
        <v>4.991319287350237E-2</v>
      </c>
      <c r="X207" s="5">
        <f t="shared" si="349"/>
        <v>1.8858737650963932E-2</v>
      </c>
      <c r="Y207" s="5">
        <f t="shared" si="350"/>
        <v>3.5627052219363332E-3</v>
      </c>
      <c r="Z207" s="5">
        <f t="shared" si="351"/>
        <v>2.0671852450001912E-3</v>
      </c>
      <c r="AA207" s="5">
        <f t="shared" si="352"/>
        <v>2.2574699708126904E-3</v>
      </c>
      <c r="AB207" s="5">
        <f t="shared" si="353"/>
        <v>1.2326352177307114E-3</v>
      </c>
      <c r="AC207" s="5">
        <f t="shared" si="354"/>
        <v>1.1571129991872782E-5</v>
      </c>
      <c r="AD207" s="5">
        <f t="shared" si="355"/>
        <v>1.3626927525223211E-2</v>
      </c>
      <c r="AE207" s="5">
        <f t="shared" si="356"/>
        <v>5.1486718519125497E-3</v>
      </c>
      <c r="AF207" s="5">
        <f t="shared" si="357"/>
        <v>9.7266319900833197E-4</v>
      </c>
      <c r="AG207" s="5">
        <f t="shared" si="358"/>
        <v>1.2250067925817791E-4</v>
      </c>
      <c r="AH207" s="5">
        <f t="shared" si="359"/>
        <v>1.9526152289136602E-4</v>
      </c>
      <c r="AI207" s="5">
        <f t="shared" si="360"/>
        <v>2.1323537667877112E-4</v>
      </c>
      <c r="AJ207" s="5">
        <f t="shared" si="361"/>
        <v>1.1643186326226268E-4</v>
      </c>
      <c r="AK207" s="5">
        <f t="shared" si="362"/>
        <v>4.2383144841687537E-5</v>
      </c>
      <c r="AL207" s="5">
        <f t="shared" si="363"/>
        <v>1.9097460323954983E-7</v>
      </c>
      <c r="AM207" s="5">
        <f t="shared" si="364"/>
        <v>2.9762576679604209E-3</v>
      </c>
      <c r="AN207" s="5">
        <f t="shared" si="365"/>
        <v>1.1245215805765945E-3</v>
      </c>
      <c r="AO207" s="5">
        <f t="shared" si="366"/>
        <v>2.1243939978641971E-4</v>
      </c>
      <c r="AP207" s="5">
        <f t="shared" si="367"/>
        <v>2.6755377196925394E-5</v>
      </c>
      <c r="AQ207" s="5">
        <f t="shared" si="368"/>
        <v>2.5272508642562884E-6</v>
      </c>
      <c r="AR207" s="5">
        <f t="shared" si="369"/>
        <v>1.4755160395642989E-5</v>
      </c>
      <c r="AS207" s="5">
        <f t="shared" si="370"/>
        <v>1.6113375222783027E-5</v>
      </c>
      <c r="AT207" s="5">
        <f t="shared" si="371"/>
        <v>8.7983069688238234E-6</v>
      </c>
      <c r="AU207" s="5">
        <f t="shared" si="372"/>
        <v>3.2027308347830194E-6</v>
      </c>
      <c r="AV207" s="5">
        <f t="shared" si="373"/>
        <v>8.7438567753005816E-7</v>
      </c>
      <c r="AW207" s="5">
        <f t="shared" si="374"/>
        <v>2.1888347159962276E-9</v>
      </c>
      <c r="AX207" s="5">
        <f t="shared" si="375"/>
        <v>5.4170377546570851E-4</v>
      </c>
      <c r="AY207" s="5">
        <f t="shared" si="376"/>
        <v>2.0467232805432891E-4</v>
      </c>
      <c r="AZ207" s="5">
        <f t="shared" si="377"/>
        <v>3.8665746639078617E-5</v>
      </c>
      <c r="BA207" s="5">
        <f t="shared" si="378"/>
        <v>4.8697023102558711E-6</v>
      </c>
      <c r="BB207" s="5">
        <f t="shared" si="379"/>
        <v>4.5998078373865175E-7</v>
      </c>
      <c r="BC207" s="5">
        <f t="shared" si="380"/>
        <v>3.4758974233512364E-8</v>
      </c>
      <c r="BD207" s="5">
        <f t="shared" si="381"/>
        <v>9.291588151337819E-7</v>
      </c>
      <c r="BE207" s="5">
        <f t="shared" si="382"/>
        <v>1.0146880297030266E-6</v>
      </c>
      <c r="BF207" s="5">
        <f t="shared" si="383"/>
        <v>5.5404511093960185E-7</v>
      </c>
      <c r="BG207" s="5">
        <f t="shared" si="384"/>
        <v>2.0168168341417336E-7</v>
      </c>
      <c r="BH207" s="5">
        <f t="shared" si="385"/>
        <v>5.5061628495999406E-8</v>
      </c>
      <c r="BI207" s="5">
        <f t="shared" si="386"/>
        <v>1.202601200588112E-8</v>
      </c>
      <c r="BJ207" s="8">
        <f t="shared" si="387"/>
        <v>0.5373835784442379</v>
      </c>
      <c r="BK207" s="8">
        <f t="shared" si="388"/>
        <v>0.33528609124109238</v>
      </c>
      <c r="BL207" s="8">
        <f t="shared" si="389"/>
        <v>0.12532522665442061</v>
      </c>
      <c r="BM207" s="8">
        <f t="shared" si="390"/>
        <v>0.18348888049254145</v>
      </c>
      <c r="BN207" s="8">
        <f t="shared" si="391"/>
        <v>0.81636853095298989</v>
      </c>
    </row>
    <row r="208" spans="1:66" x14ac:dyDescent="0.25">
      <c r="A208" t="s">
        <v>342</v>
      </c>
      <c r="B208" t="s">
        <v>392</v>
      </c>
      <c r="C208" t="s">
        <v>430</v>
      </c>
      <c r="D208" s="11">
        <v>44350</v>
      </c>
      <c r="E208">
        <f>VLOOKUP(A208,home!$A$2:$E$405,3,FALSE)</f>
        <v>1.1786833855799399</v>
      </c>
      <c r="F208">
        <f>VLOOKUP(B208,home!$B$2:$E$405,3,FALSE)</f>
        <v>1.21</v>
      </c>
      <c r="G208">
        <f>VLOOKUP(C208,away!$B$2:$E$405,4,FALSE)</f>
        <v>0.96</v>
      </c>
      <c r="H208">
        <f>VLOOKUP(A208,away!$A$2:$E$405,3,FALSE)</f>
        <v>0.84639498432601901</v>
      </c>
      <c r="I208">
        <f>VLOOKUP(C208,away!$B$2:$E$405,3,FALSE)</f>
        <v>0.74</v>
      </c>
      <c r="J208">
        <f>VLOOKUP(B208,home!$B$2:$E$405,4,FALSE)</f>
        <v>1.18</v>
      </c>
      <c r="K208" s="3">
        <f t="shared" si="336"/>
        <v>1.369158620689658</v>
      </c>
      <c r="L208" s="3">
        <f t="shared" si="337"/>
        <v>0.73907210031347981</v>
      </c>
      <c r="M208" s="5">
        <f t="shared" si="338"/>
        <v>0.12145266009149906</v>
      </c>
      <c r="N208" s="5">
        <f t="shared" si="339"/>
        <v>0.16628795656996673</v>
      </c>
      <c r="O208" s="5">
        <f t="shared" si="340"/>
        <v>8.9762272582483371E-2</v>
      </c>
      <c r="P208" s="5">
        <f t="shared" si="341"/>
        <v>0.12289878931900204</v>
      </c>
      <c r="Q208" s="5">
        <f t="shared" si="342"/>
        <v>0.11383729462731872</v>
      </c>
      <c r="R208" s="5">
        <f t="shared" si="343"/>
        <v>3.317039566322353E-2</v>
      </c>
      <c r="S208" s="5">
        <f t="shared" si="344"/>
        <v>3.109053437919233E-2</v>
      </c>
      <c r="T208" s="5">
        <f t="shared" si="345"/>
        <v>8.4133968434216874E-2</v>
      </c>
      <c r="U208" s="5">
        <f t="shared" si="346"/>
        <v>4.5415533173989345E-2</v>
      </c>
      <c r="V208" s="5">
        <f t="shared" si="347"/>
        <v>3.4956363808334137E-3</v>
      </c>
      <c r="W208" s="5">
        <f t="shared" si="348"/>
        <v>5.1953771098327287E-2</v>
      </c>
      <c r="X208" s="5">
        <f t="shared" si="349"/>
        <v>3.8397582724846516E-2</v>
      </c>
      <c r="Y208" s="5">
        <f t="shared" si="350"/>
        <v>1.418929105570645E-2</v>
      </c>
      <c r="Z208" s="5">
        <f t="shared" si="351"/>
        <v>8.1717713303492544E-3</v>
      </c>
      <c r="AA208" s="5">
        <f t="shared" si="352"/>
        <v>1.1188451163252277E-2</v>
      </c>
      <c r="AB208" s="5">
        <f t="shared" si="353"/>
        <v>7.6593821811660441E-3</v>
      </c>
      <c r="AC208" s="5">
        <f t="shared" si="354"/>
        <v>2.2107866903667891E-4</v>
      </c>
      <c r="AD208" s="5">
        <f t="shared" si="355"/>
        <v>1.7783238394153009E-2</v>
      </c>
      <c r="AE208" s="5">
        <f t="shared" si="356"/>
        <v>1.314309535034198E-2</v>
      </c>
      <c r="AF208" s="5">
        <f t="shared" si="357"/>
        <v>4.856847542598788E-3</v>
      </c>
      <c r="AG208" s="5">
        <f t="shared" si="358"/>
        <v>1.1965201714036167E-3</v>
      </c>
      <c r="AH208" s="5">
        <f t="shared" si="359"/>
        <v>1.5098820501006751E-3</v>
      </c>
      <c r="AI208" s="5">
        <f t="shared" si="360"/>
        <v>2.0672680251199132E-3</v>
      </c>
      <c r="AJ208" s="5">
        <f t="shared" si="361"/>
        <v>1.4152089189345071E-3</v>
      </c>
      <c r="AK208" s="5">
        <f t="shared" si="362"/>
        <v>6.4588183047869032E-4</v>
      </c>
      <c r="AL208" s="5">
        <f t="shared" si="363"/>
        <v>8.9484415568649817E-6</v>
      </c>
      <c r="AM208" s="5">
        <f t="shared" si="364"/>
        <v>4.8696148302267792E-3</v>
      </c>
      <c r="AN208" s="5">
        <f t="shared" si="365"/>
        <v>3.5989964602933756E-3</v>
      </c>
      <c r="AO208" s="5">
        <f t="shared" si="366"/>
        <v>1.3299589364649019E-3</v>
      </c>
      <c r="AP208" s="5">
        <f t="shared" si="367"/>
        <v>3.2764518150126573E-4</v>
      </c>
      <c r="AQ208" s="5">
        <f t="shared" si="368"/>
        <v>6.0538353112432918E-5</v>
      </c>
      <c r="AR208" s="5">
        <f t="shared" si="369"/>
        <v>2.2318233959870584E-4</v>
      </c>
      <c r="AS208" s="5">
        <f t="shared" si="370"/>
        <v>3.0557202424725491E-4</v>
      </c>
      <c r="AT208" s="5">
        <f t="shared" si="371"/>
        <v>2.0918828561985916E-4</v>
      </c>
      <c r="AU208" s="5">
        <f t="shared" si="372"/>
        <v>9.5470648201240166E-5</v>
      </c>
      <c r="AV208" s="5">
        <f t="shared" si="373"/>
        <v>3.2678615251889408E-5</v>
      </c>
      <c r="AW208" s="5">
        <f t="shared" si="374"/>
        <v>2.5152750252238832E-7</v>
      </c>
      <c r="AX208" s="5">
        <f t="shared" si="375"/>
        <v>1.1112125207071995E-3</v>
      </c>
      <c r="AY208" s="5">
        <f t="shared" si="376"/>
        <v>8.2126617157370627E-4</v>
      </c>
      <c r="AZ208" s="5">
        <f t="shared" si="377"/>
        <v>3.0348745717069482E-4</v>
      </c>
      <c r="BA208" s="5">
        <f t="shared" si="378"/>
        <v>7.4766370796647573E-5</v>
      </c>
      <c r="BB208" s="5">
        <f t="shared" si="379"/>
        <v>1.3814434674373681E-5</v>
      </c>
      <c r="BC208" s="5">
        <f t="shared" si="380"/>
        <v>2.0419726498865448E-6</v>
      </c>
      <c r="BD208" s="5">
        <f t="shared" si="381"/>
        <v>2.7491306746681961E-5</v>
      </c>
      <c r="BE208" s="5">
        <f t="shared" si="382"/>
        <v>3.7639959626243361E-5</v>
      </c>
      <c r="BF208" s="5">
        <f t="shared" si="383"/>
        <v>2.5767537602340892E-5</v>
      </c>
      <c r="BG208" s="5">
        <f t="shared" si="384"/>
        <v>1.1759948747396647E-5</v>
      </c>
      <c r="BH208" s="5">
        <f t="shared" si="385"/>
        <v>4.0253088015916681E-6</v>
      </c>
      <c r="BI208" s="5">
        <f t="shared" si="386"/>
        <v>1.1022572493274374E-6</v>
      </c>
      <c r="BJ208" s="8">
        <f t="shared" si="387"/>
        <v>0.51829290865805122</v>
      </c>
      <c r="BK208" s="8">
        <f t="shared" si="388"/>
        <v>0.27998891345269405</v>
      </c>
      <c r="BL208" s="8">
        <f t="shared" si="389"/>
        <v>0.19380815382044086</v>
      </c>
      <c r="BM208" s="8">
        <f t="shared" si="390"/>
        <v>0.35203136376397087</v>
      </c>
      <c r="BN208" s="8">
        <f t="shared" si="391"/>
        <v>0.64740936885349343</v>
      </c>
    </row>
    <row r="209" spans="1:66" x14ac:dyDescent="0.25">
      <c r="A209" t="s">
        <v>342</v>
      </c>
      <c r="B209" t="s">
        <v>393</v>
      </c>
      <c r="C209" t="s">
        <v>364</v>
      </c>
      <c r="D209" s="11">
        <v>44350</v>
      </c>
      <c r="E209">
        <f>VLOOKUP(A209,home!$A$2:$E$405,3,FALSE)</f>
        <v>1.1786833855799399</v>
      </c>
      <c r="F209">
        <f>VLOOKUP(B209,home!$B$2:$E$405,3,FALSE)</f>
        <v>1.19</v>
      </c>
      <c r="G209">
        <f>VLOOKUP(C209,away!$B$2:$E$405,4,FALSE)</f>
        <v>1.45</v>
      </c>
      <c r="H209">
        <f>VLOOKUP(A209,away!$A$2:$E$405,3,FALSE)</f>
        <v>0.84639498432601901</v>
      </c>
      <c r="I209">
        <f>VLOOKUP(C209,away!$B$2:$E$405,3,FALSE)</f>
        <v>0.67</v>
      </c>
      <c r="J209">
        <f>VLOOKUP(B209,home!$B$2:$E$405,4,FALSE)</f>
        <v>0.63</v>
      </c>
      <c r="K209" s="3">
        <f t="shared" si="336"/>
        <v>2.033818181818186</v>
      </c>
      <c r="L209" s="3">
        <f t="shared" si="337"/>
        <v>0.35726332288401269</v>
      </c>
      <c r="M209" s="5">
        <f t="shared" si="338"/>
        <v>9.1530639511658018E-2</v>
      </c>
      <c r="N209" s="5">
        <f t="shared" si="339"/>
        <v>0.18615667883225606</v>
      </c>
      <c r="O209" s="5">
        <f t="shared" si="340"/>
        <v>3.2700540417633643E-2</v>
      </c>
      <c r="P209" s="5">
        <f t="shared" si="341"/>
        <v>6.6506953656663745E-2</v>
      </c>
      <c r="Q209" s="5">
        <f t="shared" si="342"/>
        <v>0.18930441903796558</v>
      </c>
      <c r="R209" s="5">
        <f t="shared" si="343"/>
        <v>5.8413518648533789E-3</v>
      </c>
      <c r="S209" s="5">
        <f t="shared" si="344"/>
        <v>1.2081131816319974E-2</v>
      </c>
      <c r="T209" s="5">
        <f t="shared" si="345"/>
        <v>6.7631525782131136E-2</v>
      </c>
      <c r="U209" s="5">
        <f t="shared" si="346"/>
        <v>1.1880247629136366E-2</v>
      </c>
      <c r="V209" s="5">
        <f t="shared" si="347"/>
        <v>9.7536164224452211E-4</v>
      </c>
      <c r="W209" s="5">
        <f t="shared" si="348"/>
        <v>0.12833692311264774</v>
      </c>
      <c r="X209" s="5">
        <f t="shared" si="349"/>
        <v>4.5850075599934578E-2</v>
      </c>
      <c r="Y209" s="5">
        <f t="shared" si="350"/>
        <v>8.1902751816579113E-3</v>
      </c>
      <c r="Z209" s="5">
        <f t="shared" si="351"/>
        <v>6.9563359245741415E-4</v>
      </c>
      <c r="AA209" s="5">
        <f t="shared" si="352"/>
        <v>1.4147922482233908E-3</v>
      </c>
      <c r="AB209" s="5">
        <f t="shared" si="353"/>
        <v>1.4387150989660807E-3</v>
      </c>
      <c r="AC209" s="5">
        <f t="shared" si="354"/>
        <v>4.4294137382120653E-5</v>
      </c>
      <c r="AD209" s="5">
        <f t="shared" si="355"/>
        <v>6.5253491906276356E-2</v>
      </c>
      <c r="AE209" s="5">
        <f t="shared" si="356"/>
        <v>2.3312679348221319E-2</v>
      </c>
      <c r="AF209" s="5">
        <f t="shared" si="357"/>
        <v>4.1643826446375242E-3</v>
      </c>
      <c r="AG209" s="5">
        <f t="shared" si="358"/>
        <v>4.9592706046123829E-4</v>
      </c>
      <c r="AH209" s="5">
        <f t="shared" si="359"/>
        <v>6.2131092187769698E-5</v>
      </c>
      <c r="AI209" s="5">
        <f t="shared" si="360"/>
        <v>1.2636334494770784E-4</v>
      </c>
      <c r="AJ209" s="5">
        <f t="shared" si="361"/>
        <v>1.2850003423500576E-4</v>
      </c>
      <c r="AK209" s="5">
        <f t="shared" si="362"/>
        <v>8.7115235330471373E-5</v>
      </c>
      <c r="AL209" s="5">
        <f t="shared" si="363"/>
        <v>1.2873801200785422E-6</v>
      </c>
      <c r="AM209" s="5">
        <f t="shared" si="364"/>
        <v>2.6542747653222162E-2</v>
      </c>
      <c r="AN209" s="5">
        <f t="shared" si="365"/>
        <v>9.4827502250619793E-3</v>
      </c>
      <c r="AO209" s="5">
        <f t="shared" si="366"/>
        <v>1.6939194277423811E-3</v>
      </c>
      <c r="AP209" s="5">
        <f t="shared" si="367"/>
        <v>2.0172509448434281E-4</v>
      </c>
      <c r="AQ209" s="5">
        <f t="shared" si="368"/>
        <v>1.8017244391141927E-5</v>
      </c>
      <c r="AR209" s="5">
        <f t="shared" si="369"/>
        <v>4.439432089883109E-6</v>
      </c>
      <c r="AS209" s="5">
        <f t="shared" si="370"/>
        <v>9.0289977013513725E-6</v>
      </c>
      <c r="AT209" s="5">
        <f t="shared" si="371"/>
        <v>9.1816698443015175E-6</v>
      </c>
      <c r="AU209" s="5">
        <f t="shared" si="372"/>
        <v>6.2246156895973938E-6</v>
      </c>
      <c r="AV209" s="5">
        <f t="shared" si="373"/>
        <v>3.1649341410834798E-6</v>
      </c>
      <c r="AW209" s="5">
        <f t="shared" si="374"/>
        <v>2.59839311250732E-8</v>
      </c>
      <c r="AX209" s="5">
        <f t="shared" si="375"/>
        <v>8.9971871287558638E-3</v>
      </c>
      <c r="AY209" s="5">
        <f t="shared" si="376"/>
        <v>3.2143649702285888E-3</v>
      </c>
      <c r="AZ209" s="5">
        <f t="shared" si="377"/>
        <v>5.7418735511291811E-4</v>
      </c>
      <c r="BA209" s="5">
        <f t="shared" si="378"/>
        <v>6.8378694148541261E-5</v>
      </c>
      <c r="BB209" s="5">
        <f t="shared" si="379"/>
        <v>6.1072998714943598E-6</v>
      </c>
      <c r="BC209" s="5">
        <f t="shared" si="380"/>
        <v>4.3638284918783607E-7</v>
      </c>
      <c r="BD209" s="5">
        <f t="shared" si="381"/>
        <v>2.6434104335825922E-7</v>
      </c>
      <c r="BE209" s="5">
        <f t="shared" si="382"/>
        <v>5.3762162018281694E-7</v>
      </c>
      <c r="BF209" s="5">
        <f t="shared" si="383"/>
        <v>5.4671231303318217E-7</v>
      </c>
      <c r="BG209" s="5">
        <f t="shared" si="384"/>
        <v>3.7063781415692064E-7</v>
      </c>
      <c r="BH209" s="5">
        <f t="shared" si="385"/>
        <v>1.8845248132542368E-7</v>
      </c>
      <c r="BI209" s="5">
        <f t="shared" si="386"/>
        <v>7.6655616585679825E-8</v>
      </c>
      <c r="BJ209" s="8">
        <f t="shared" si="387"/>
        <v>0.76949619998205798</v>
      </c>
      <c r="BK209" s="8">
        <f t="shared" si="388"/>
        <v>0.17435403311461709</v>
      </c>
      <c r="BL209" s="8">
        <f t="shared" si="389"/>
        <v>5.3713781035868664E-2</v>
      </c>
      <c r="BM209" s="8">
        <f t="shared" si="390"/>
        <v>0.42300472541767331</v>
      </c>
      <c r="BN209" s="8">
        <f t="shared" si="391"/>
        <v>0.57204058332103036</v>
      </c>
    </row>
    <row r="210" spans="1:66" x14ac:dyDescent="0.25">
      <c r="A210" t="s">
        <v>342</v>
      </c>
      <c r="B210" t="s">
        <v>343</v>
      </c>
      <c r="C210" t="s">
        <v>396</v>
      </c>
      <c r="D210" s="11">
        <v>44350</v>
      </c>
      <c r="E210">
        <f>VLOOKUP(A210,home!$A$2:$E$405,3,FALSE)</f>
        <v>1.1786833855799399</v>
      </c>
      <c r="F210">
        <f>VLOOKUP(B210,home!$B$2:$E$405,3,FALSE)</f>
        <v>0.67</v>
      </c>
      <c r="G210">
        <f>VLOOKUP(C210,away!$B$2:$E$405,4,FALSE)</f>
        <v>1.02</v>
      </c>
      <c r="H210">
        <f>VLOOKUP(A210,away!$A$2:$E$405,3,FALSE)</f>
        <v>0.84639498432601901</v>
      </c>
      <c r="I210">
        <f>VLOOKUP(C210,away!$B$2:$E$405,3,FALSE)</f>
        <v>0.51</v>
      </c>
      <c r="J210">
        <f>VLOOKUP(B210,home!$B$2:$E$405,4,FALSE)</f>
        <v>1.27</v>
      </c>
      <c r="K210" s="3">
        <f t="shared" si="336"/>
        <v>0.8055122257053311</v>
      </c>
      <c r="L210" s="3">
        <f t="shared" si="337"/>
        <v>0.54821003134796253</v>
      </c>
      <c r="M210" s="5">
        <f t="shared" si="338"/>
        <v>0.2582770954435088</v>
      </c>
      <c r="N210" s="5">
        <f t="shared" si="339"/>
        <v>0.20804535799940901</v>
      </c>
      <c r="O210" s="5">
        <f t="shared" si="340"/>
        <v>0.14159009458954666</v>
      </c>
      <c r="P210" s="5">
        <f t="shared" si="341"/>
        <v>0.11405255223065409</v>
      </c>
      <c r="Q210" s="5">
        <f t="shared" si="342"/>
        <v>8.3791539684883162E-2</v>
      </c>
      <c r="R210" s="5">
        <f t="shared" si="343"/>
        <v>3.8810555096748175E-2</v>
      </c>
      <c r="S210" s="5">
        <f t="shared" si="344"/>
        <v>1.2591113284734947E-2</v>
      </c>
      <c r="T210" s="5">
        <f t="shared" si="345"/>
        <v>4.5935362597343841E-2</v>
      </c>
      <c r="U210" s="5">
        <f t="shared" si="346"/>
        <v>3.126237661684101E-2</v>
      </c>
      <c r="V210" s="5">
        <f t="shared" si="347"/>
        <v>6.1778980400159337E-4</v>
      </c>
      <c r="W210" s="5">
        <f t="shared" si="348"/>
        <v>2.2498369875615608E-2</v>
      </c>
      <c r="X210" s="5">
        <f t="shared" si="349"/>
        <v>1.2333832054789287E-2</v>
      </c>
      <c r="Y210" s="5">
        <f t="shared" si="350"/>
        <v>3.3807652286982699E-3</v>
      </c>
      <c r="Z210" s="5">
        <f t="shared" si="351"/>
        <v>7.0921118754067132E-3</v>
      </c>
      <c r="AA210" s="5">
        <f t="shared" si="352"/>
        <v>5.712782821710072E-3</v>
      </c>
      <c r="AB210" s="5">
        <f t="shared" si="353"/>
        <v>2.3008582028434307E-3</v>
      </c>
      <c r="AC210" s="5">
        <f t="shared" si="354"/>
        <v>1.7050607935119005E-5</v>
      </c>
      <c r="AD210" s="5">
        <f t="shared" si="355"/>
        <v>4.5306779983122249E-3</v>
      </c>
      <c r="AE210" s="5">
        <f t="shared" si="356"/>
        <v>2.4837631274822686E-3</v>
      </c>
      <c r="AF210" s="5">
        <f t="shared" si="357"/>
        <v>6.8081193098898395E-4</v>
      </c>
      <c r="AG210" s="5">
        <f t="shared" si="358"/>
        <v>1.2440931000984591E-4</v>
      </c>
      <c r="AH210" s="5">
        <f t="shared" si="359"/>
        <v>9.7199171838499305E-4</v>
      </c>
      <c r="AI210" s="5">
        <f t="shared" si="360"/>
        <v>7.8295121244344526E-4</v>
      </c>
      <c r="AJ210" s="5">
        <f t="shared" si="361"/>
        <v>3.1533838687700349E-4</v>
      </c>
      <c r="AK210" s="5">
        <f t="shared" si="362"/>
        <v>8.4669641954541295E-5</v>
      </c>
      <c r="AL210" s="5">
        <f t="shared" si="363"/>
        <v>3.0117503818838018E-7</v>
      </c>
      <c r="AM210" s="5">
        <f t="shared" si="364"/>
        <v>7.2990330367493118E-4</v>
      </c>
      <c r="AN210" s="5">
        <f t="shared" si="365"/>
        <v>4.0014031298861539E-4</v>
      </c>
      <c r="AO210" s="5">
        <f t="shared" si="366"/>
        <v>1.0968046676353619E-4</v>
      </c>
      <c r="AP210" s="5">
        <f t="shared" si="367"/>
        <v>2.0042644040899112E-5</v>
      </c>
      <c r="AQ210" s="5">
        <f t="shared" si="368"/>
        <v>2.7468946294893392E-6</v>
      </c>
      <c r="AR210" s="5">
        <f t="shared" si="369"/>
        <v>1.0657112208115942E-4</v>
      </c>
      <c r="AS210" s="5">
        <f t="shared" si="370"/>
        <v>8.5844341743509305E-5</v>
      </c>
      <c r="AT210" s="5">
        <f t="shared" si="371"/>
        <v>3.4574333391011614E-5</v>
      </c>
      <c r="AU210" s="5">
        <f t="shared" si="372"/>
        <v>9.2833494140239706E-6</v>
      </c>
      <c r="AV210" s="5">
        <f t="shared" si="373"/>
        <v>1.8694628621226824E-6</v>
      </c>
      <c r="AW210" s="5">
        <f t="shared" si="374"/>
        <v>3.6943291590853227E-9</v>
      </c>
      <c r="AX210" s="5">
        <f t="shared" si="375"/>
        <v>9.7991005782144611E-5</v>
      </c>
      <c r="AY210" s="5">
        <f t="shared" si="376"/>
        <v>5.3719652351647871E-5</v>
      </c>
      <c r="AZ210" s="5">
        <f t="shared" si="377"/>
        <v>1.4724826149849264E-5</v>
      </c>
      <c r="BA210" s="5">
        <f t="shared" si="378"/>
        <v>2.6907658017340541E-6</v>
      </c>
      <c r="BB210" s="5">
        <f t="shared" si="379"/>
        <v>3.6877620112966283E-7</v>
      </c>
      <c r="BC210" s="5">
        <f t="shared" si="380"/>
        <v>4.043336255633501E-8</v>
      </c>
      <c r="BD210" s="5">
        <f t="shared" si="381"/>
        <v>9.737226362816651E-6</v>
      </c>
      <c r="BE210" s="5">
        <f t="shared" si="382"/>
        <v>7.8434548797090672E-6</v>
      </c>
      <c r="BF210" s="5">
        <f t="shared" si="383"/>
        <v>3.1589993986868949E-6</v>
      </c>
      <c r="BG210" s="5">
        <f t="shared" si="384"/>
        <v>8.4820421221269454E-7</v>
      </c>
      <c r="BH210" s="5">
        <f t="shared" si="385"/>
        <v>1.7080971570802111E-7</v>
      </c>
      <c r="BI210" s="5">
        <f t="shared" si="386"/>
        <v>2.75178628544126E-8</v>
      </c>
      <c r="BJ210" s="8">
        <f t="shared" si="387"/>
        <v>0.38523693888927901</v>
      </c>
      <c r="BK210" s="8">
        <f t="shared" si="388"/>
        <v>0.38560962219822431</v>
      </c>
      <c r="BL210" s="8">
        <f t="shared" si="389"/>
        <v>0.22209154710927309</v>
      </c>
      <c r="BM210" s="8">
        <f t="shared" si="390"/>
        <v>0.15540930906941081</v>
      </c>
      <c r="BN210" s="8">
        <f t="shared" si="391"/>
        <v>0.84456719504474986</v>
      </c>
    </row>
    <row r="211" spans="1:66" x14ac:dyDescent="0.25">
      <c r="A211" t="s">
        <v>40</v>
      </c>
      <c r="B211" t="s">
        <v>316</v>
      </c>
      <c r="C211" t="s">
        <v>318</v>
      </c>
      <c r="D211" s="11">
        <v>44350</v>
      </c>
      <c r="E211">
        <f>VLOOKUP(A211,home!$A$2:$E$405,3,FALSE)</f>
        <v>1.45333333333333</v>
      </c>
      <c r="F211">
        <f>VLOOKUP(B211,home!$B$2:$E$405,3,FALSE)</f>
        <v>0.59</v>
      </c>
      <c r="G211">
        <f>VLOOKUP(C211,away!$B$2:$E$405,4,FALSE)</f>
        <v>1.1299999999999999</v>
      </c>
      <c r="H211">
        <f>VLOOKUP(A211,away!$A$2:$E$405,3,FALSE)</f>
        <v>1.16333333333333</v>
      </c>
      <c r="I211">
        <f>VLOOKUP(C211,away!$B$2:$E$405,3,FALSE)</f>
        <v>0.84</v>
      </c>
      <c r="J211">
        <f>VLOOKUP(B211,home!$B$2:$E$405,4,FALSE)</f>
        <v>1.04</v>
      </c>
      <c r="K211" s="3">
        <f t="shared" si="336"/>
        <v>0.96893733333333099</v>
      </c>
      <c r="L211" s="3">
        <f t="shared" si="337"/>
        <v>1.0162879999999972</v>
      </c>
      <c r="M211" s="5">
        <f t="shared" si="338"/>
        <v>0.13734966117273661</v>
      </c>
      <c r="N211" s="5">
        <f t="shared" si="339"/>
        <v>0.13308321443094798</v>
      </c>
      <c r="O211" s="5">
        <f t="shared" si="340"/>
        <v>0.13958681245391774</v>
      </c>
      <c r="P211" s="5">
        <f t="shared" si="341"/>
        <v>0.13525087382759887</v>
      </c>
      <c r="Q211" s="5">
        <f t="shared" si="342"/>
        <v>6.4474647451075284E-2</v>
      </c>
      <c r="R211" s="5">
        <f t="shared" si="343"/>
        <v>7.0930201227583381E-2</v>
      </c>
      <c r="S211" s="5">
        <f t="shared" si="344"/>
        <v>3.3296039311162338E-2</v>
      </c>
      <c r="T211" s="5">
        <f t="shared" si="345"/>
        <v>6.5524810508758219E-2</v>
      </c>
      <c r="U211" s="5">
        <f t="shared" si="346"/>
        <v>6.8726920030251201E-2</v>
      </c>
      <c r="V211" s="5">
        <f t="shared" si="347"/>
        <v>3.6430283711918398E-3</v>
      </c>
      <c r="W211" s="5">
        <f t="shared" si="348"/>
        <v>2.0823964322950517E-2</v>
      </c>
      <c r="X211" s="5">
        <f t="shared" si="349"/>
        <v>2.1163145053842675E-2</v>
      </c>
      <c r="Y211" s="5">
        <f t="shared" si="350"/>
        <v>1.0753925180239801E-2</v>
      </c>
      <c r="Z211" s="5">
        <f t="shared" si="351"/>
        <v>2.402850411505936E-2</v>
      </c>
      <c r="AA211" s="5">
        <f t="shared" si="352"/>
        <v>2.3282114701234587E-2</v>
      </c>
      <c r="AB211" s="5">
        <f t="shared" si="353"/>
        <v>1.1279455066487488E-2</v>
      </c>
      <c r="AC211" s="5">
        <f t="shared" si="354"/>
        <v>2.2421004098927198E-4</v>
      </c>
      <c r="AD211" s="5">
        <f t="shared" si="355"/>
        <v>5.044279115127023E-3</v>
      </c>
      <c r="AE211" s="5">
        <f t="shared" si="356"/>
        <v>5.126440333354197E-3</v>
      </c>
      <c r="AF211" s="5">
        <f t="shared" si="357"/>
        <v>2.6049698967519279E-3</v>
      </c>
      <c r="AG211" s="5">
        <f t="shared" si="358"/>
        <v>8.8246654881007208E-4</v>
      </c>
      <c r="AH211" s="5">
        <f t="shared" si="359"/>
        <v>6.1049700975213438E-3</v>
      </c>
      <c r="AI211" s="5">
        <f t="shared" si="360"/>
        <v>5.9153334463720566E-3</v>
      </c>
      <c r="AJ211" s="5">
        <f t="shared" si="361"/>
        <v>2.8657937076526007E-3</v>
      </c>
      <c r="AK211" s="5">
        <f t="shared" si="362"/>
        <v>9.2559150432545046E-4</v>
      </c>
      <c r="AL211" s="5">
        <f t="shared" si="363"/>
        <v>8.8313589435312384E-6</v>
      </c>
      <c r="AM211" s="5">
        <f t="shared" si="364"/>
        <v>9.7751807088003874E-4</v>
      </c>
      <c r="AN211" s="5">
        <f t="shared" si="365"/>
        <v>9.9343988521853003E-4</v>
      </c>
      <c r="AO211" s="5">
        <f t="shared" si="366"/>
        <v>5.0481051703448333E-4</v>
      </c>
      <c r="AP211" s="5">
        <f t="shared" si="367"/>
        <v>1.7101095691197986E-4</v>
      </c>
      <c r="AQ211" s="5">
        <f t="shared" si="368"/>
        <v>4.3449095844540424E-5</v>
      </c>
      <c r="AR211" s="5">
        <f t="shared" si="369"/>
        <v>1.2408815700939513E-3</v>
      </c>
      <c r="AS211" s="5">
        <f t="shared" si="370"/>
        <v>1.2023364795093101E-3</v>
      </c>
      <c r="AT211" s="5">
        <f t="shared" si="371"/>
        <v>5.8249435111256797E-4</v>
      </c>
      <c r="AU211" s="5">
        <f t="shared" si="372"/>
        <v>1.8813350774958025E-4</v>
      </c>
      <c r="AV211" s="5">
        <f t="shared" si="373"/>
        <v>4.5572394827380944E-5</v>
      </c>
      <c r="AW211" s="5">
        <f t="shared" si="374"/>
        <v>2.4156695400612746E-7</v>
      </c>
      <c r="AX211" s="5">
        <f t="shared" si="375"/>
        <v>1.5785895881394106E-4</v>
      </c>
      <c r="AY211" s="5">
        <f t="shared" si="376"/>
        <v>1.6043016553510207E-4</v>
      </c>
      <c r="AZ211" s="5">
        <f t="shared" si="377"/>
        <v>8.1521626035668679E-5</v>
      </c>
      <c r="BA211" s="5">
        <f t="shared" si="378"/>
        <v>2.7616483426845814E-5</v>
      </c>
      <c r="BB211" s="5">
        <f t="shared" si="379"/>
        <v>7.0165751772255487E-6</v>
      </c>
      <c r="BC211" s="5">
        <f t="shared" si="380"/>
        <v>1.4261722307424365E-6</v>
      </c>
      <c r="BD211" s="5">
        <f t="shared" si="381"/>
        <v>2.1018217485127295E-4</v>
      </c>
      <c r="BE211" s="5">
        <f t="shared" si="382"/>
        <v>2.036533560145923E-4</v>
      </c>
      <c r="BF211" s="5">
        <f t="shared" si="383"/>
        <v>9.8663669850581254E-5</v>
      </c>
      <c r="BG211" s="5">
        <f t="shared" si="384"/>
        <v>3.1866304387300802E-5</v>
      </c>
      <c r="BH211" s="5">
        <f t="shared" si="385"/>
        <v>7.7191129990548629E-6</v>
      </c>
      <c r="BI211" s="5">
        <f t="shared" si="386"/>
        <v>1.4958673530005745E-6</v>
      </c>
      <c r="BJ211" s="8">
        <f t="shared" si="387"/>
        <v>0.33260796134896675</v>
      </c>
      <c r="BK211" s="8">
        <f t="shared" si="388"/>
        <v>0.30993307424815753</v>
      </c>
      <c r="BL211" s="8">
        <f t="shared" si="389"/>
        <v>0.33343019102409444</v>
      </c>
      <c r="BM211" s="8">
        <f t="shared" si="390"/>
        <v>0.31916413157383711</v>
      </c>
      <c r="BN211" s="8">
        <f t="shared" si="391"/>
        <v>0.68067541056385994</v>
      </c>
    </row>
    <row r="212" spans="1:66" x14ac:dyDescent="0.25">
      <c r="A212" t="s">
        <v>40</v>
      </c>
      <c r="B212" t="s">
        <v>320</v>
      </c>
      <c r="C212" t="s">
        <v>236</v>
      </c>
      <c r="D212" s="11">
        <v>44350</v>
      </c>
      <c r="E212">
        <f>VLOOKUP(A212,home!$A$2:$E$405,3,FALSE)</f>
        <v>1.45333333333333</v>
      </c>
      <c r="F212">
        <f>VLOOKUP(B212,home!$B$2:$E$405,3,FALSE)</f>
        <v>1.57</v>
      </c>
      <c r="G212">
        <f>VLOOKUP(C212,away!$B$2:$E$405,4,FALSE)</f>
        <v>0.93</v>
      </c>
      <c r="H212">
        <f>VLOOKUP(A212,away!$A$2:$E$405,3,FALSE)</f>
        <v>1.16333333333333</v>
      </c>
      <c r="I212">
        <f>VLOOKUP(C212,away!$B$2:$E$405,3,FALSE)</f>
        <v>0.74</v>
      </c>
      <c r="J212">
        <f>VLOOKUP(B212,home!$B$2:$E$405,4,FALSE)</f>
        <v>0.49</v>
      </c>
      <c r="K212" s="3">
        <f t="shared" si="336"/>
        <v>2.1220119999999953</v>
      </c>
      <c r="L212" s="3">
        <f t="shared" si="337"/>
        <v>0.42182466666666546</v>
      </c>
      <c r="M212" s="5">
        <f t="shared" si="338"/>
        <v>7.8564395418990421E-2</v>
      </c>
      <c r="N212" s="5">
        <f t="shared" si="339"/>
        <v>0.16671458985184234</v>
      </c>
      <c r="O212" s="5">
        <f t="shared" si="340"/>
        <v>3.3140399909483732E-2</v>
      </c>
      <c r="P212" s="5">
        <f t="shared" si="341"/>
        <v>7.0324326292723241E-2</v>
      </c>
      <c r="Q212" s="5">
        <f t="shared" si="342"/>
        <v>0.17688518012034346</v>
      </c>
      <c r="R212" s="5">
        <f t="shared" si="343"/>
        <v>6.9897190725089825E-3</v>
      </c>
      <c r="S212" s="5">
        <f t="shared" si="344"/>
        <v>1.5737125074757424E-2</v>
      </c>
      <c r="T212" s="5">
        <f t="shared" si="345"/>
        <v>7.4614532142536966E-2</v>
      </c>
      <c r="U212" s="5">
        <f t="shared" si="346"/>
        <v>1.4832267748492899E-2</v>
      </c>
      <c r="V212" s="5">
        <f t="shared" si="347"/>
        <v>1.565174250816092E-3</v>
      </c>
      <c r="W212" s="5">
        <f t="shared" si="348"/>
        <v>0.12511749161250982</v>
      </c>
      <c r="X212" s="5">
        <f t="shared" si="349"/>
        <v>5.277764419361626E-2</v>
      </c>
      <c r="Y212" s="5">
        <f t="shared" si="350"/>
        <v>1.1131456084712025E-2</v>
      </c>
      <c r="Z212" s="5">
        <f t="shared" si="351"/>
        <v>9.8281197261824538E-4</v>
      </c>
      <c r="AA212" s="5">
        <f t="shared" si="352"/>
        <v>2.0855387996395838E-3</v>
      </c>
      <c r="AB212" s="5">
        <f t="shared" si="353"/>
        <v>2.2127691796503916E-3</v>
      </c>
      <c r="AC212" s="5">
        <f t="shared" si="354"/>
        <v>8.7563380438069355E-5</v>
      </c>
      <c r="AD212" s="5">
        <f t="shared" si="355"/>
        <v>6.6375204652911177E-2</v>
      </c>
      <c r="AE212" s="5">
        <f t="shared" si="356"/>
        <v>2.7998698577645961E-2</v>
      </c>
      <c r="AF212" s="5">
        <f t="shared" si="357"/>
        <v>5.9052708473079736E-3</v>
      </c>
      <c r="AG212" s="5">
        <f t="shared" si="358"/>
        <v>8.3032963558068789E-4</v>
      </c>
      <c r="AH212" s="5">
        <f t="shared" si="359"/>
        <v>1.0364358318642481E-4</v>
      </c>
      <c r="AI212" s="5">
        <f t="shared" si="360"/>
        <v>2.1993292724459122E-4</v>
      </c>
      <c r="AJ212" s="5">
        <f t="shared" si="361"/>
        <v>2.3335015540407427E-4</v>
      </c>
      <c r="AK212" s="5">
        <f t="shared" si="362"/>
        <v>1.6505727665643642E-4</v>
      </c>
      <c r="AL212" s="5">
        <f t="shared" si="363"/>
        <v>3.1351788322842176E-6</v>
      </c>
      <c r="AM212" s="5">
        <f t="shared" si="364"/>
        <v>2.8169796155186597E-2</v>
      </c>
      <c r="AN212" s="5">
        <f t="shared" si="365"/>
        <v>1.1882714873229502E-2</v>
      </c>
      <c r="AO212" s="5">
        <f t="shared" si="366"/>
        <v>2.5062111202475311E-3</v>
      </c>
      <c r="AP212" s="5">
        <f t="shared" si="367"/>
        <v>3.5239389013156839E-4</v>
      </c>
      <c r="AQ212" s="5">
        <f t="shared" si="368"/>
        <v>3.7162108810029584E-5</v>
      </c>
      <c r="AR212" s="5">
        <f t="shared" si="369"/>
        <v>8.7438839859504956E-6</v>
      </c>
      <c r="AS212" s="5">
        <f t="shared" si="370"/>
        <v>1.855462674479474E-5</v>
      </c>
      <c r="AT212" s="5">
        <f t="shared" si="371"/>
        <v>1.968657030398765E-5</v>
      </c>
      <c r="AU212" s="5">
        <f t="shared" si="372"/>
        <v>1.3925046141301781E-5</v>
      </c>
      <c r="AV212" s="5">
        <f t="shared" si="373"/>
        <v>7.387278753099007E-6</v>
      </c>
      <c r="AW212" s="5">
        <f t="shared" si="374"/>
        <v>7.7954219031180816E-8</v>
      </c>
      <c r="AX212" s="5">
        <f t="shared" si="375"/>
        <v>9.9627742464766019E-3</v>
      </c>
      <c r="AY212" s="5">
        <f t="shared" si="376"/>
        <v>4.202543925595232E-3</v>
      </c>
      <c r="AZ212" s="5">
        <f t="shared" si="377"/>
        <v>8.8636834528311428E-4</v>
      </c>
      <c r="BA212" s="5">
        <f t="shared" si="378"/>
        <v>1.2463067726431118E-4</v>
      </c>
      <c r="BB212" s="5">
        <f t="shared" si="379"/>
        <v>1.3143073473364706E-5</v>
      </c>
      <c r="BC212" s="5">
        <f t="shared" si="380"/>
        <v>1.1088145173755125E-6</v>
      </c>
      <c r="BD212" s="5">
        <f t="shared" si="381"/>
        <v>6.147309912909268E-7</v>
      </c>
      <c r="BE212" s="5">
        <f t="shared" si="382"/>
        <v>1.3044665402912393E-6</v>
      </c>
      <c r="BF212" s="5">
        <f t="shared" si="383"/>
        <v>1.3840468260482439E-6</v>
      </c>
      <c r="BG212" s="5">
        <f t="shared" si="384"/>
        <v>9.7898799114542648E-7</v>
      </c>
      <c r="BH212" s="5">
        <f t="shared" si="385"/>
        <v>5.1935606626662123E-7</v>
      </c>
      <c r="BI212" s="5">
        <f t="shared" si="386"/>
        <v>2.2041596097811253E-7</v>
      </c>
      <c r="BJ212" s="8">
        <f t="shared" si="387"/>
        <v>0.76648924494922177</v>
      </c>
      <c r="BK212" s="8">
        <f t="shared" si="388"/>
        <v>0.17048426352215279</v>
      </c>
      <c r="BL212" s="8">
        <f t="shared" si="389"/>
        <v>6.0055998062572273E-2</v>
      </c>
      <c r="BM212" s="8">
        <f t="shared" si="390"/>
        <v>0.46119124186929678</v>
      </c>
      <c r="BN212" s="8">
        <f t="shared" si="391"/>
        <v>0.53261861066589222</v>
      </c>
    </row>
    <row r="213" spans="1:66" x14ac:dyDescent="0.25">
      <c r="A213" t="s">
        <v>10</v>
      </c>
      <c r="B213" t="s">
        <v>45</v>
      </c>
      <c r="C213" t="s">
        <v>243</v>
      </c>
      <c r="D213" s="11">
        <v>44380</v>
      </c>
      <c r="E213">
        <f>VLOOKUP(A213,home!$A$2:$E$405,3,FALSE)</f>
        <v>1.4962962962963</v>
      </c>
      <c r="F213">
        <f>VLOOKUP(B213,home!$B$2:$E$405,3,FALSE)</f>
        <v>0.67</v>
      </c>
      <c r="G213">
        <f>VLOOKUP(C213,away!$B$2:$E$405,4,FALSE)</f>
        <v>0.85</v>
      </c>
      <c r="H213">
        <f>VLOOKUP(A213,away!$A$2:$E$405,3,FALSE)</f>
        <v>1.3888888888888899</v>
      </c>
      <c r="I213">
        <f>VLOOKUP(C213,away!$B$2:$E$405,3,FALSE)</f>
        <v>0.89</v>
      </c>
      <c r="J213">
        <f>VLOOKUP(B213,home!$B$2:$E$405,4,FALSE)</f>
        <v>0.86</v>
      </c>
      <c r="K213" s="3">
        <f t="shared" si="336"/>
        <v>0.85214074074074286</v>
      </c>
      <c r="L213" s="3">
        <f t="shared" si="337"/>
        <v>1.0630555555555563</v>
      </c>
      <c r="M213" s="5">
        <f t="shared" si="338"/>
        <v>0.14731291276865474</v>
      </c>
      <c r="N213" s="5">
        <f t="shared" si="339"/>
        <v>0.12553133460735788</v>
      </c>
      <c r="O213" s="5">
        <f t="shared" si="340"/>
        <v>0.15660181032378945</v>
      </c>
      <c r="P213" s="5">
        <f t="shared" si="341"/>
        <v>0.13344678265065527</v>
      </c>
      <c r="Q213" s="5">
        <f t="shared" si="342"/>
        <v>5.3485182229243991E-2</v>
      </c>
      <c r="R213" s="5">
        <f t="shared" si="343"/>
        <v>8.3238212237380912E-2</v>
      </c>
      <c r="S213" s="5">
        <f t="shared" si="344"/>
        <v>3.0221457618887736E-2</v>
      </c>
      <c r="T213" s="5">
        <f t="shared" si="345"/>
        <v>5.685772010869914E-2</v>
      </c>
      <c r="U213" s="5">
        <f t="shared" si="346"/>
        <v>7.0930671833896938E-2</v>
      </c>
      <c r="V213" s="5">
        <f t="shared" si="347"/>
        <v>3.0418667692214507E-3</v>
      </c>
      <c r="W213" s="5">
        <f t="shared" si="348"/>
        <v>1.5192300934493867E-2</v>
      </c>
      <c r="X213" s="5">
        <f t="shared" si="349"/>
        <v>1.6150259910085573E-2</v>
      </c>
      <c r="Y213" s="5">
        <f t="shared" si="350"/>
        <v>8.5843117605413233E-3</v>
      </c>
      <c r="Z213" s="5">
        <f t="shared" si="351"/>
        <v>2.9495614651153426E-2</v>
      </c>
      <c r="AA213" s="5">
        <f t="shared" si="352"/>
        <v>2.5134414917437387E-2</v>
      </c>
      <c r="AB213" s="5">
        <f t="shared" si="353"/>
        <v>1.0709029472915136E-2</v>
      </c>
      <c r="AC213" s="5">
        <f t="shared" si="354"/>
        <v>1.7222155121002019E-4</v>
      </c>
      <c r="AD213" s="5">
        <f t="shared" si="355"/>
        <v>3.2364946429689701E-3</v>
      </c>
      <c r="AE213" s="5">
        <f t="shared" si="356"/>
        <v>3.4405736107339605E-3</v>
      </c>
      <c r="AF213" s="5">
        <f t="shared" si="357"/>
        <v>1.8287604455942878E-3</v>
      </c>
      <c r="AG213" s="5">
        <f t="shared" si="358"/>
        <v>6.4802465048975427E-4</v>
      </c>
      <c r="AH213" s="5">
        <f t="shared" si="359"/>
        <v>7.8388692548586273E-3</v>
      </c>
      <c r="AI213" s="5">
        <f t="shared" si="360"/>
        <v>6.6798198534050654E-3</v>
      </c>
      <c r="AJ213" s="5">
        <f t="shared" si="361"/>
        <v>2.8460733189476562E-3</v>
      </c>
      <c r="AK213" s="5">
        <f t="shared" si="362"/>
        <v>8.0841834207017349E-4</v>
      </c>
      <c r="AL213" s="5">
        <f t="shared" si="363"/>
        <v>6.2404337760056769E-6</v>
      </c>
      <c r="AM213" s="5">
        <f t="shared" si="364"/>
        <v>5.5158978849260509E-4</v>
      </c>
      <c r="AN213" s="5">
        <f t="shared" si="365"/>
        <v>5.8637058904477803E-4</v>
      </c>
      <c r="AO213" s="5">
        <f t="shared" si="366"/>
        <v>3.1167225614921759E-4</v>
      </c>
      <c r="AP213" s="5">
        <f t="shared" si="367"/>
        <v>1.1044164113732007E-4</v>
      </c>
      <c r="AQ213" s="5">
        <f t="shared" si="368"/>
        <v>2.9351400043925287E-5</v>
      </c>
      <c r="AR213" s="5">
        <f t="shared" si="369"/>
        <v>1.6666307021302221E-3</v>
      </c>
      <c r="AS213" s="5">
        <f t="shared" si="370"/>
        <v>1.4202039210545118E-3</v>
      </c>
      <c r="AT213" s="5">
        <f t="shared" si="371"/>
        <v>6.0510681064514953E-4</v>
      </c>
      <c r="AU213" s="5">
        <f t="shared" si="372"/>
        <v>1.7187872195014209E-4</v>
      </c>
      <c r="AV213" s="5">
        <f t="shared" si="373"/>
        <v>3.6616215360041557E-5</v>
      </c>
      <c r="AW213" s="5">
        <f t="shared" si="374"/>
        <v>1.5702889291560103E-7</v>
      </c>
      <c r="AX213" s="5">
        <f t="shared" si="375"/>
        <v>7.8338688491852988E-5</v>
      </c>
      <c r="AY213" s="5">
        <f t="shared" si="376"/>
        <v>8.3278378016200439E-5</v>
      </c>
      <c r="AZ213" s="5">
        <f t="shared" si="377"/>
        <v>4.4264771203888783E-5</v>
      </c>
      <c r="BA213" s="5">
        <f t="shared" si="378"/>
        <v>1.568530364789653E-5</v>
      </c>
      <c r="BB213" s="5">
        <f t="shared" si="379"/>
        <v>4.1685872958680592E-6</v>
      </c>
      <c r="BC213" s="5">
        <f t="shared" si="380"/>
        <v>8.862879767381711E-7</v>
      </c>
      <c r="BD213" s="5">
        <f t="shared" si="381"/>
        <v>2.9528683782649825E-4</v>
      </c>
      <c r="BE213" s="5">
        <f t="shared" si="382"/>
        <v>2.5162594471646381E-4</v>
      </c>
      <c r="BF213" s="5">
        <f t="shared" si="383"/>
        <v>1.0721035946013834E-4</v>
      </c>
      <c r="BG213" s="5">
        <f t="shared" si="384"/>
        <v>3.0452771708481201E-5</v>
      </c>
      <c r="BH213" s="5">
        <f t="shared" si="385"/>
        <v>6.4875118603184763E-6</v>
      </c>
      <c r="BI213" s="5">
        <f t="shared" si="386"/>
        <v>1.1056546324432284E-6</v>
      </c>
      <c r="BJ213" s="8">
        <f t="shared" si="387"/>
        <v>0.2867710105917089</v>
      </c>
      <c r="BK213" s="8">
        <f t="shared" si="388"/>
        <v>0.3142847601704214</v>
      </c>
      <c r="BL213" s="8">
        <f t="shared" si="389"/>
        <v>0.36937992500604577</v>
      </c>
      <c r="BM213" s="8">
        <f t="shared" si="390"/>
        <v>0.30023195425312393</v>
      </c>
      <c r="BN213" s="8">
        <f t="shared" si="391"/>
        <v>0.69961623481708235</v>
      </c>
    </row>
    <row r="214" spans="1:66" x14ac:dyDescent="0.25">
      <c r="A214" t="s">
        <v>10</v>
      </c>
      <c r="B214" t="s">
        <v>245</v>
      </c>
      <c r="C214" t="s">
        <v>48</v>
      </c>
      <c r="D214" s="11">
        <v>44380</v>
      </c>
      <c r="E214">
        <f>VLOOKUP(A214,home!$A$2:$E$405,3,FALSE)</f>
        <v>1.4962962962963</v>
      </c>
      <c r="F214">
        <f>VLOOKUP(B214,home!$B$2:$E$405,3,FALSE)</f>
        <v>1.34</v>
      </c>
      <c r="G214">
        <f>VLOOKUP(C214,away!$B$2:$E$405,4,FALSE)</f>
        <v>1.02</v>
      </c>
      <c r="H214">
        <f>VLOOKUP(A214,away!$A$2:$E$405,3,FALSE)</f>
        <v>1.3888888888888899</v>
      </c>
      <c r="I214">
        <f>VLOOKUP(C214,away!$B$2:$E$405,3,FALSE)</f>
        <v>1.2</v>
      </c>
      <c r="J214">
        <f>VLOOKUP(B214,home!$B$2:$E$405,4,FALSE)</f>
        <v>0.53</v>
      </c>
      <c r="K214" s="3">
        <f t="shared" si="336"/>
        <v>2.0451377777777831</v>
      </c>
      <c r="L214" s="3">
        <f t="shared" si="337"/>
        <v>0.88333333333333397</v>
      </c>
      <c r="M214" s="5">
        <f t="shared" si="338"/>
        <v>5.3478738723154874E-2</v>
      </c>
      <c r="N214" s="5">
        <f t="shared" si="339"/>
        <v>0.10937138887063165</v>
      </c>
      <c r="O214" s="5">
        <f t="shared" si="340"/>
        <v>4.7239552538786832E-2</v>
      </c>
      <c r="P214" s="5">
        <f t="shared" si="341"/>
        <v>9.6611393502391341E-2</v>
      </c>
      <c r="Q214" s="5">
        <f t="shared" si="342"/>
        <v>0.11183977959367671</v>
      </c>
      <c r="R214" s="5">
        <f t="shared" si="343"/>
        <v>2.0864135704630866E-2</v>
      </c>
      <c r="S214" s="5">
        <f t="shared" si="344"/>
        <v>4.3633047344255313E-2</v>
      </c>
      <c r="T214" s="5">
        <f t="shared" si="345"/>
        <v>9.8791805307747796E-2</v>
      </c>
      <c r="U214" s="5">
        <f t="shared" si="346"/>
        <v>4.2670032130222871E-2</v>
      </c>
      <c r="V214" s="5">
        <f t="shared" si="347"/>
        <v>8.7583082492871615E-3</v>
      </c>
      <c r="W214" s="5">
        <f t="shared" si="348"/>
        <v>7.6242586101789661E-2</v>
      </c>
      <c r="X214" s="5">
        <f t="shared" si="349"/>
        <v>6.7347617723247558E-2</v>
      </c>
      <c r="Y214" s="5">
        <f t="shared" si="350"/>
        <v>2.9745197827767696E-2</v>
      </c>
      <c r="Z214" s="5">
        <f t="shared" si="351"/>
        <v>6.1433288463635374E-3</v>
      </c>
      <c r="AA214" s="5">
        <f t="shared" si="352"/>
        <v>1.2563953905010078E-2</v>
      </c>
      <c r="AB214" s="5">
        <f t="shared" si="353"/>
        <v>1.2847508384697408E-2</v>
      </c>
      <c r="AC214" s="5">
        <f t="shared" si="354"/>
        <v>9.8888874449179118E-4</v>
      </c>
      <c r="AD214" s="5">
        <f t="shared" si="355"/>
        <v>3.8981648278061366E-2</v>
      </c>
      <c r="AE214" s="5">
        <f t="shared" si="356"/>
        <v>3.4433789312287556E-2</v>
      </c>
      <c r="AF214" s="5">
        <f t="shared" si="357"/>
        <v>1.5208256946260349E-2</v>
      </c>
      <c r="AG214" s="5">
        <f t="shared" si="358"/>
        <v>4.4779867675099954E-3</v>
      </c>
      <c r="AH214" s="5">
        <f t="shared" si="359"/>
        <v>1.3566517869052822E-3</v>
      </c>
      <c r="AI214" s="5">
        <f t="shared" si="360"/>
        <v>2.7745398206897275E-3</v>
      </c>
      <c r="AJ214" s="5">
        <f t="shared" si="361"/>
        <v>2.8371581016206795E-3</v>
      </c>
      <c r="AK214" s="5">
        <f t="shared" si="362"/>
        <v>1.9341264050509162E-3</v>
      </c>
      <c r="AL214" s="5">
        <f t="shared" si="363"/>
        <v>7.1458618438072298E-5</v>
      </c>
      <c r="AM214" s="5">
        <f t="shared" si="364"/>
        <v>1.5944568306701906E-2</v>
      </c>
      <c r="AN214" s="5">
        <f t="shared" si="365"/>
        <v>1.4084368670920023E-2</v>
      </c>
      <c r="AO214" s="5">
        <f t="shared" si="366"/>
        <v>6.2205961629896818E-3</v>
      </c>
      <c r="AP214" s="5">
        <f t="shared" si="367"/>
        <v>1.8316199813247409E-3</v>
      </c>
      <c r="AQ214" s="5">
        <f t="shared" si="368"/>
        <v>4.044827458758806E-4</v>
      </c>
      <c r="AR214" s="5">
        <f t="shared" si="369"/>
        <v>2.3967514901993342E-4</v>
      </c>
      <c r="AS214" s="5">
        <f t="shared" si="370"/>
        <v>4.9016870165518569E-4</v>
      </c>
      <c r="AT214" s="5">
        <f t="shared" si="371"/>
        <v>5.0123126461965387E-4</v>
      </c>
      <c r="AU214" s="5">
        <f t="shared" si="372"/>
        <v>3.4169566489232884E-4</v>
      </c>
      <c r="AV214" s="5">
        <f t="shared" si="373"/>
        <v>1.7470367819354997E-4</v>
      </c>
      <c r="AW214" s="5">
        <f t="shared" si="374"/>
        <v>3.5859093361676027E-6</v>
      </c>
      <c r="AX214" s="5">
        <f t="shared" si="375"/>
        <v>5.434806499065737E-3</v>
      </c>
      <c r="AY214" s="5">
        <f t="shared" si="376"/>
        <v>4.8007457408414033E-3</v>
      </c>
      <c r="AZ214" s="5">
        <f t="shared" si="377"/>
        <v>2.1203293688716214E-3</v>
      </c>
      <c r="BA214" s="5">
        <f t="shared" si="378"/>
        <v>6.2431920305664455E-4</v>
      </c>
      <c r="BB214" s="5">
        <f t="shared" si="379"/>
        <v>1.3787049067500909E-4</v>
      </c>
      <c r="BC214" s="5">
        <f t="shared" si="380"/>
        <v>2.4357120019251631E-5</v>
      </c>
      <c r="BD214" s="5">
        <f t="shared" si="381"/>
        <v>3.5285508050156874E-5</v>
      </c>
      <c r="BE214" s="5">
        <f t="shared" si="382"/>
        <v>7.2163725521457914E-5</v>
      </c>
      <c r="BF214" s="5">
        <f t="shared" si="383"/>
        <v>7.3792380624560178E-5</v>
      </c>
      <c r="BG214" s="5">
        <f t="shared" si="384"/>
        <v>5.0305195109148436E-5</v>
      </c>
      <c r="BH214" s="5">
        <f t="shared" si="385"/>
        <v>2.5720263734050418E-5</v>
      </c>
      <c r="BI214" s="5">
        <f t="shared" si="386"/>
        <v>1.052029660338287E-5</v>
      </c>
      <c r="BJ214" s="8">
        <f t="shared" si="387"/>
        <v>0.6380681210193222</v>
      </c>
      <c r="BK214" s="8">
        <f t="shared" si="388"/>
        <v>0.20834258092285995</v>
      </c>
      <c r="BL214" s="8">
        <f t="shared" si="389"/>
        <v>0.14710292060563809</v>
      </c>
      <c r="BM214" s="8">
        <f t="shared" si="390"/>
        <v>0.55545480262940605</v>
      </c>
      <c r="BN214" s="8">
        <f t="shared" si="391"/>
        <v>0.43940498893327223</v>
      </c>
    </row>
    <row r="215" spans="1:66" x14ac:dyDescent="0.25">
      <c r="A215" t="s">
        <v>10</v>
      </c>
      <c r="B215" t="s">
        <v>12</v>
      </c>
      <c r="C215" t="s">
        <v>50</v>
      </c>
      <c r="D215" s="11">
        <v>44380</v>
      </c>
      <c r="E215">
        <f>VLOOKUP(A215,home!$A$2:$E$405,3,FALSE)</f>
        <v>1.4962962962963</v>
      </c>
      <c r="F215">
        <f>VLOOKUP(B215,home!$B$2:$E$405,3,FALSE)</f>
        <v>0.85</v>
      </c>
      <c r="G215">
        <f>VLOOKUP(C215,away!$B$2:$E$405,4,FALSE)</f>
        <v>0.94</v>
      </c>
      <c r="H215">
        <f>VLOOKUP(A215,away!$A$2:$E$405,3,FALSE)</f>
        <v>1.3888888888888899</v>
      </c>
      <c r="I215">
        <f>VLOOKUP(C215,away!$B$2:$E$405,3,FALSE)</f>
        <v>0.89</v>
      </c>
      <c r="J215">
        <f>VLOOKUP(B215,home!$B$2:$E$405,4,FALSE)</f>
        <v>0.43</v>
      </c>
      <c r="K215" s="3">
        <f t="shared" si="336"/>
        <v>1.1955407407407435</v>
      </c>
      <c r="L215" s="3">
        <f t="shared" si="337"/>
        <v>0.53152777777777815</v>
      </c>
      <c r="M215" s="5">
        <f t="shared" si="338"/>
        <v>0.17780487843376705</v>
      </c>
      <c r="N215" s="5">
        <f t="shared" si="339"/>
        <v>0.21257297607002371</v>
      </c>
      <c r="O215" s="5">
        <f t="shared" si="340"/>
        <v>9.4508231911948182E-2</v>
      </c>
      <c r="P215" s="5">
        <f t="shared" si="341"/>
        <v>0.1129884415861085</v>
      </c>
      <c r="Q215" s="5">
        <f t="shared" si="342"/>
        <v>0.12706982663611024</v>
      </c>
      <c r="R215" s="5">
        <f t="shared" si="343"/>
        <v>2.5116875244932352E-2</v>
      </c>
      <c r="S215" s="5">
        <f t="shared" si="344"/>
        <v>1.7949996710597816E-2</v>
      </c>
      <c r="T215" s="5">
        <f t="shared" si="345"/>
        <v>6.7541142574499197E-2</v>
      </c>
      <c r="U215" s="5">
        <f t="shared" si="346"/>
        <v>3.002824763541927E-2</v>
      </c>
      <c r="V215" s="5">
        <f t="shared" si="347"/>
        <v>1.2673956434538765E-3</v>
      </c>
      <c r="W215" s="5">
        <f t="shared" si="348"/>
        <v>5.0639051554111053E-2</v>
      </c>
      <c r="X215" s="5">
        <f t="shared" si="349"/>
        <v>2.6916062541330988E-2</v>
      </c>
      <c r="Y215" s="5">
        <f t="shared" si="350"/>
        <v>7.1533174545606766E-3</v>
      </c>
      <c r="Z215" s="5">
        <f t="shared" si="351"/>
        <v>4.4501056278868608E-3</v>
      </c>
      <c r="AA215" s="5">
        <f t="shared" si="352"/>
        <v>5.3202825787384087E-3</v>
      </c>
      <c r="AB215" s="5">
        <f t="shared" si="353"/>
        <v>3.1803072875674957E-3</v>
      </c>
      <c r="AC215" s="5">
        <f t="shared" si="354"/>
        <v>5.0336448825355063E-5</v>
      </c>
      <c r="AD215" s="5">
        <f t="shared" si="355"/>
        <v>1.5135262301352653E-2</v>
      </c>
      <c r="AE215" s="5">
        <f t="shared" si="356"/>
        <v>8.044812337121756E-3</v>
      </c>
      <c r="AF215" s="5">
        <f t="shared" si="357"/>
        <v>2.1380206120947898E-3</v>
      </c>
      <c r="AG215" s="5">
        <f t="shared" si="358"/>
        <v>3.7880578159660961E-4</v>
      </c>
      <c r="AH215" s="5">
        <f t="shared" si="359"/>
        <v>5.913386888167717E-4</v>
      </c>
      <c r="AI215" s="5">
        <f t="shared" si="360"/>
        <v>7.0696949405666331E-4</v>
      </c>
      <c r="AJ215" s="5">
        <f t="shared" si="361"/>
        <v>4.2260541630280597E-4</v>
      </c>
      <c r="AK215" s="5">
        <f t="shared" si="362"/>
        <v>1.6841399748256902E-4</v>
      </c>
      <c r="AL215" s="5">
        <f t="shared" si="363"/>
        <v>1.2794782590567368E-6</v>
      </c>
      <c r="AM215" s="5">
        <f t="shared" si="364"/>
        <v>3.6189645406129222E-3</v>
      </c>
      <c r="AN215" s="5">
        <f t="shared" si="365"/>
        <v>1.923580180128564E-3</v>
      </c>
      <c r="AO215" s="5">
        <f t="shared" si="366"/>
        <v>5.1121814926055685E-4</v>
      </c>
      <c r="AP215" s="5">
        <f t="shared" si="367"/>
        <v>9.0575548945377428E-5</v>
      </c>
      <c r="AQ215" s="5">
        <f t="shared" si="368"/>
        <v>1.2035855062984709E-5</v>
      </c>
      <c r="AR215" s="5">
        <f t="shared" si="369"/>
        <v>6.2862587836160766E-5</v>
      </c>
      <c r="AS215" s="5">
        <f t="shared" si="370"/>
        <v>7.5154784826523681E-5</v>
      </c>
      <c r="AT215" s="5">
        <f t="shared" si="371"/>
        <v>4.4925303560856662E-5</v>
      </c>
      <c r="AU215" s="5">
        <f t="shared" si="372"/>
        <v>1.7903343565716449E-5</v>
      </c>
      <c r="AV215" s="5">
        <f t="shared" si="373"/>
        <v>5.3510441570731659E-6</v>
      </c>
      <c r="AW215" s="5">
        <f t="shared" si="374"/>
        <v>2.2585034381441513E-8</v>
      </c>
      <c r="AX215" s="5">
        <f t="shared" si="375"/>
        <v>7.2110325793314192E-4</v>
      </c>
      <c r="AY215" s="5">
        <f t="shared" si="376"/>
        <v>3.8328641223751885E-4</v>
      </c>
      <c r="AZ215" s="5">
        <f t="shared" si="377"/>
        <v>1.0186368747451287E-4</v>
      </c>
      <c r="BA215" s="5">
        <f t="shared" si="378"/>
        <v>1.8047793146525978E-5</v>
      </c>
      <c r="BB215" s="5">
        <f t="shared" si="379"/>
        <v>2.3982258462414913E-6</v>
      </c>
      <c r="BC215" s="5">
        <f t="shared" si="380"/>
        <v>2.5494473093239432E-7</v>
      </c>
      <c r="BD215" s="5">
        <f t="shared" si="381"/>
        <v>5.5688686029858172E-6</v>
      </c>
      <c r="BE215" s="5">
        <f t="shared" si="382"/>
        <v>6.6578092947015339E-6</v>
      </c>
      <c r="BF215" s="5">
        <f t="shared" si="383"/>
        <v>3.9798411279490396E-6</v>
      </c>
      <c r="BG215" s="5">
        <f t="shared" si="384"/>
        <v>1.5860207367128906E-6</v>
      </c>
      <c r="BH215" s="5">
        <f t="shared" si="385"/>
        <v>4.7403810159997718E-7</v>
      </c>
      <c r="BI215" s="5">
        <f t="shared" si="386"/>
        <v>1.1334637262523456E-7</v>
      </c>
      <c r="BJ215" s="8">
        <f t="shared" si="387"/>
        <v>0.52497260645818111</v>
      </c>
      <c r="BK215" s="8">
        <f t="shared" si="388"/>
        <v>0.31044561471324916</v>
      </c>
      <c r="BL215" s="8">
        <f t="shared" si="389"/>
        <v>0.16026784924344745</v>
      </c>
      <c r="BM215" s="8">
        <f t="shared" si="390"/>
        <v>0.24969168233267125</v>
      </c>
      <c r="BN215" s="8">
        <f t="shared" si="391"/>
        <v>0.75006122988289003</v>
      </c>
    </row>
    <row r="216" spans="1:66" x14ac:dyDescent="0.25">
      <c r="A216" t="s">
        <v>10</v>
      </c>
      <c r="B216" t="s">
        <v>46</v>
      </c>
      <c r="C216" t="s">
        <v>242</v>
      </c>
      <c r="D216" s="11">
        <v>44380</v>
      </c>
      <c r="E216">
        <f>VLOOKUP(A216,home!$A$2:$E$405,3,FALSE)</f>
        <v>1.4962962962963</v>
      </c>
      <c r="F216">
        <f>VLOOKUP(B216,home!$B$2:$E$405,3,FALSE)</f>
        <v>1.43</v>
      </c>
      <c r="G216">
        <f>VLOOKUP(C216,away!$B$2:$E$405,4,FALSE)</f>
        <v>1.02</v>
      </c>
      <c r="H216">
        <f>VLOOKUP(A216,away!$A$2:$E$405,3,FALSE)</f>
        <v>1.3888888888888899</v>
      </c>
      <c r="I216">
        <f>VLOOKUP(C216,away!$B$2:$E$405,3,FALSE)</f>
        <v>0.62</v>
      </c>
      <c r="J216">
        <f>VLOOKUP(B216,home!$B$2:$E$405,4,FALSE)</f>
        <v>0.86</v>
      </c>
      <c r="K216" s="3">
        <f t="shared" si="336"/>
        <v>2.1824977777777832</v>
      </c>
      <c r="L216" s="3">
        <f t="shared" si="337"/>
        <v>0.74055555555555608</v>
      </c>
      <c r="M216" s="5">
        <f t="shared" si="338"/>
        <v>5.376926092713849E-2</v>
      </c>
      <c r="N216" s="5">
        <f t="shared" si="339"/>
        <v>0.11735129248623355</v>
      </c>
      <c r="O216" s="5">
        <f t="shared" si="340"/>
        <v>3.9819124897708703E-2</v>
      </c>
      <c r="P216" s="5">
        <f t="shared" si="341"/>
        <v>8.6905151602305233E-2</v>
      </c>
      <c r="Q216" s="5">
        <f t="shared" si="342"/>
        <v>0.12805946753527772</v>
      </c>
      <c r="R216" s="5">
        <f t="shared" si="343"/>
        <v>1.4744137080179371E-2</v>
      </c>
      <c r="S216" s="5">
        <f t="shared" si="344"/>
        <v>3.5115348643409316E-2</v>
      </c>
      <c r="T216" s="5">
        <f t="shared" si="345"/>
        <v>9.4835150124736284E-2</v>
      </c>
      <c r="U216" s="5">
        <f t="shared" si="346"/>
        <v>3.2179046412742489E-2</v>
      </c>
      <c r="V216" s="5">
        <f t="shared" si="347"/>
        <v>6.3061737109084727E-3</v>
      </c>
      <c r="W216" s="5">
        <f t="shared" si="348"/>
        <v>9.3163167773049921E-2</v>
      </c>
      <c r="X216" s="5">
        <f t="shared" si="349"/>
        <v>6.8992501467486464E-2</v>
      </c>
      <c r="Y216" s="5">
        <f t="shared" si="350"/>
        <v>2.5546390126710977E-2</v>
      </c>
      <c r="Z216" s="5">
        <f t="shared" si="351"/>
        <v>3.6396175421998357E-3</v>
      </c>
      <c r="AA216" s="5">
        <f t="shared" si="352"/>
        <v>7.9434571978121791E-3</v>
      </c>
      <c r="AB216" s="5">
        <f t="shared" si="353"/>
        <v>8.6682888410490096E-3</v>
      </c>
      <c r="AC216" s="5">
        <f t="shared" si="354"/>
        <v>6.3702635684309463E-4</v>
      </c>
      <c r="AD216" s="5">
        <f t="shared" si="355"/>
        <v>5.0832101658855065E-2</v>
      </c>
      <c r="AE216" s="5">
        <f t="shared" si="356"/>
        <v>3.7643995284029917E-2</v>
      </c>
      <c r="AF216" s="5">
        <f t="shared" si="357"/>
        <v>1.3938734920447754E-2</v>
      </c>
      <c r="AG216" s="5">
        <f t="shared" si="358"/>
        <v>3.4408025275846051E-3</v>
      </c>
      <c r="AH216" s="5">
        <f t="shared" si="359"/>
        <v>6.7383474774338674E-4</v>
      </c>
      <c r="AI216" s="5">
        <f t="shared" si="360"/>
        <v>1.4706428395393947E-3</v>
      </c>
      <c r="AJ216" s="5">
        <f t="shared" si="361"/>
        <v>1.6048373645997692E-3</v>
      </c>
      <c r="AK216" s="5">
        <f t="shared" si="362"/>
        <v>1.1675179939779165E-3</v>
      </c>
      <c r="AL216" s="5">
        <f t="shared" si="363"/>
        <v>4.1184030549448405E-5</v>
      </c>
      <c r="AM216" s="5">
        <f t="shared" si="364"/>
        <v>2.218818978204511E-2</v>
      </c>
      <c r="AN216" s="5">
        <f t="shared" si="365"/>
        <v>1.643158721081453E-2</v>
      </c>
      <c r="AO216" s="5">
        <f t="shared" si="366"/>
        <v>6.084251597782162E-3</v>
      </c>
      <c r="AP216" s="5">
        <f t="shared" si="367"/>
        <v>1.5019087740451161E-3</v>
      </c>
      <c r="AQ216" s="5">
        <f t="shared" si="368"/>
        <v>2.7806172163918625E-4</v>
      </c>
      <c r="AR216" s="5">
        <f t="shared" si="369"/>
        <v>9.9802413193548378E-5</v>
      </c>
      <c r="AS216" s="5">
        <f t="shared" si="370"/>
        <v>2.1781854501177946E-4</v>
      </c>
      <c r="AT216" s="5">
        <f t="shared" si="371"/>
        <v>2.3769424522349938E-4</v>
      </c>
      <c r="AU216" s="5">
        <f t="shared" si="372"/>
        <v>1.7292238733028495E-4</v>
      </c>
      <c r="AV216" s="5">
        <f t="shared" si="373"/>
        <v>9.435068151909401E-5</v>
      </c>
      <c r="AW216" s="5">
        <f t="shared" si="374"/>
        <v>1.849003788895368E-6</v>
      </c>
      <c r="AX216" s="5">
        <f t="shared" si="375"/>
        <v>8.0709458153708519E-3</v>
      </c>
      <c r="AY216" s="5">
        <f t="shared" si="376"/>
        <v>5.9769837621607511E-3</v>
      </c>
      <c r="AZ216" s="5">
        <f t="shared" si="377"/>
        <v>2.2131442652667463E-3</v>
      </c>
      <c r="BA216" s="5">
        <f t="shared" si="378"/>
        <v>5.4631876029640272E-4</v>
      </c>
      <c r="BB216" s="5">
        <f t="shared" si="379"/>
        <v>1.011448482604313E-4</v>
      </c>
      <c r="BC216" s="5">
        <f t="shared" si="380"/>
        <v>1.4980675859017229E-5</v>
      </c>
      <c r="BD216" s="5">
        <f t="shared" si="381"/>
        <v>1.2318205258055559E-5</v>
      </c>
      <c r="BE216" s="5">
        <f t="shared" si="382"/>
        <v>2.6884455601916862E-5</v>
      </c>
      <c r="BF216" s="5">
        <f t="shared" si="383"/>
        <v>2.933763230397452E-5</v>
      </c>
      <c r="BG216" s="5">
        <f t="shared" si="384"/>
        <v>2.1343105769562029E-5</v>
      </c>
      <c r="BH216" s="5">
        <f t="shared" si="385"/>
        <v>1.1645320228236329E-5</v>
      </c>
      <c r="BI216" s="5">
        <f t="shared" si="386"/>
        <v>5.0831771039272914E-6</v>
      </c>
      <c r="BJ216" s="8">
        <f t="shared" si="387"/>
        <v>0.69721112111795247</v>
      </c>
      <c r="BK216" s="8">
        <f t="shared" si="388"/>
        <v>0.18875112903331481</v>
      </c>
      <c r="BL216" s="8">
        <f t="shared" si="389"/>
        <v>0.10920008754389614</v>
      </c>
      <c r="BM216" s="8">
        <f t="shared" si="390"/>
        <v>0.55217838595014801</v>
      </c>
      <c r="BN216" s="8">
        <f t="shared" si="391"/>
        <v>0.440648434528843</v>
      </c>
    </row>
    <row r="217" spans="1:66" x14ac:dyDescent="0.25">
      <c r="A217" t="s">
        <v>13</v>
      </c>
      <c r="B217" t="s">
        <v>53</v>
      </c>
      <c r="C217" t="s">
        <v>57</v>
      </c>
      <c r="D217" s="11">
        <v>44380</v>
      </c>
      <c r="E217">
        <f>VLOOKUP(A217,home!$A$2:$E$405,3,FALSE)</f>
        <v>1.6044444444444399</v>
      </c>
      <c r="F217">
        <f>VLOOKUP(B217,home!$B$2:$E$405,3,FALSE)</f>
        <v>0.62</v>
      </c>
      <c r="G217">
        <f>VLOOKUP(C217,away!$B$2:$E$405,4,FALSE)</f>
        <v>0.91</v>
      </c>
      <c r="H217">
        <f>VLOOKUP(A217,away!$A$2:$E$405,3,FALSE)</f>
        <v>1.4044444444444399</v>
      </c>
      <c r="I217">
        <f>VLOOKUP(C217,away!$B$2:$E$405,3,FALSE)</f>
        <v>0.86</v>
      </c>
      <c r="J217">
        <f>VLOOKUP(B217,home!$B$2:$E$405,4,FALSE)</f>
        <v>1.25</v>
      </c>
      <c r="K217" s="3">
        <f t="shared" si="336"/>
        <v>0.90522755555555301</v>
      </c>
      <c r="L217" s="3">
        <f t="shared" si="337"/>
        <v>1.509777777777773</v>
      </c>
      <c r="M217" s="5">
        <f t="shared" si="338"/>
        <v>8.936686229721727E-2</v>
      </c>
      <c r="N217" s="5">
        <f t="shared" si="339"/>
        <v>8.0897346304979703E-2</v>
      </c>
      <c r="O217" s="5">
        <f t="shared" si="340"/>
        <v>0.13492410276606492</v>
      </c>
      <c r="P217" s="5">
        <f t="shared" si="341"/>
        <v>0.12213701573245118</v>
      </c>
      <c r="Q217" s="5">
        <f t="shared" si="342"/>
        <v>3.6615253523293902E-2</v>
      </c>
      <c r="R217" s="5">
        <f t="shared" si="343"/>
        <v>0.1018527060214047</v>
      </c>
      <c r="S217" s="5">
        <f t="shared" si="344"/>
        <v>4.1730934231573473E-2</v>
      </c>
      <c r="T217" s="5">
        <f t="shared" si="345"/>
        <v>5.5280896097168443E-2</v>
      </c>
      <c r="U217" s="5">
        <f t="shared" si="346"/>
        <v>9.2199876098474534E-2</v>
      </c>
      <c r="V217" s="5">
        <f t="shared" si="347"/>
        <v>6.3370391810336942E-3</v>
      </c>
      <c r="W217" s="5">
        <f t="shared" si="348"/>
        <v>1.1048378814312733E-2</v>
      </c>
      <c r="X217" s="5">
        <f t="shared" si="349"/>
        <v>1.6680596814320103E-2</v>
      </c>
      <c r="Y217" s="5">
        <f t="shared" si="350"/>
        <v>1.2591997195165603E-2</v>
      </c>
      <c r="Z217" s="5">
        <f t="shared" si="351"/>
        <v>5.125831738588308E-2</v>
      </c>
      <c r="AA217" s="5">
        <f t="shared" si="352"/>
        <v>4.6400441349113641E-2</v>
      </c>
      <c r="AB217" s="5">
        <f t="shared" si="353"/>
        <v>2.1001479049578473E-2</v>
      </c>
      <c r="AC217" s="5">
        <f t="shared" si="354"/>
        <v>5.4129897414948477E-4</v>
      </c>
      <c r="AD217" s="5">
        <f t="shared" si="355"/>
        <v>2.5003242367330181E-3</v>
      </c>
      <c r="AE217" s="5">
        <f t="shared" si="356"/>
        <v>3.7749339698586828E-3</v>
      </c>
      <c r="AF217" s="5">
        <f t="shared" si="357"/>
        <v>2.8496557101355346E-3</v>
      </c>
      <c r="AG217" s="5">
        <f t="shared" si="358"/>
        <v>1.4341156218267235E-3</v>
      </c>
      <c r="AH217" s="5">
        <f t="shared" si="359"/>
        <v>1.9347167128871579E-2</v>
      </c>
      <c r="AI217" s="5">
        <f t="shared" si="360"/>
        <v>1.7513588806993167E-2</v>
      </c>
      <c r="AJ217" s="5">
        <f t="shared" si="361"/>
        <v>7.9268915923797582E-3</v>
      </c>
      <c r="AK217" s="5">
        <f t="shared" si="362"/>
        <v>2.3918802331079317E-3</v>
      </c>
      <c r="AL217" s="5">
        <f t="shared" si="363"/>
        <v>2.9591568786102004E-5</v>
      </c>
      <c r="AM217" s="5">
        <f t="shared" si="364"/>
        <v>4.5267247938282688E-4</v>
      </c>
      <c r="AN217" s="5">
        <f t="shared" si="365"/>
        <v>6.8343484998375907E-4</v>
      </c>
      <c r="AO217" s="5">
        <f t="shared" si="366"/>
        <v>5.1591737453218279E-4</v>
      </c>
      <c r="AP217" s="5">
        <f t="shared" si="367"/>
        <v>2.5964019574604741E-4</v>
      </c>
      <c r="AQ217" s="5">
        <f t="shared" si="368"/>
        <v>9.799974943881333E-5</v>
      </c>
      <c r="AR217" s="5">
        <f t="shared" si="369"/>
        <v>5.8419845988245773E-3</v>
      </c>
      <c r="AS217" s="5">
        <f t="shared" si="370"/>
        <v>5.2883254379871595E-3</v>
      </c>
      <c r="AT217" s="5">
        <f t="shared" si="371"/>
        <v>2.3935689546056823E-3</v>
      </c>
      <c r="AU217" s="5">
        <f t="shared" si="372"/>
        <v>7.2224152461045424E-4</v>
      </c>
      <c r="AV217" s="5">
        <f t="shared" si="373"/>
        <v>1.6344823246095932E-4</v>
      </c>
      <c r="AW217" s="5">
        <f t="shared" si="374"/>
        <v>1.1234048211404704E-6</v>
      </c>
      <c r="AX217" s="5">
        <f t="shared" si="375"/>
        <v>6.8295266996497945E-5</v>
      </c>
      <c r="AY217" s="5">
        <f t="shared" si="376"/>
        <v>1.0311067643871234E-4</v>
      </c>
      <c r="AZ217" s="5">
        <f t="shared" si="377"/>
        <v>7.7837103969401062E-5</v>
      </c>
      <c r="BA217" s="5">
        <f t="shared" si="378"/>
        <v>3.9172243286526616E-5</v>
      </c>
      <c r="BB217" s="5">
        <f t="shared" si="379"/>
        <v>1.4785345604925605E-5</v>
      </c>
      <c r="BC217" s="5">
        <f t="shared" si="380"/>
        <v>4.4645172462161843E-6</v>
      </c>
      <c r="BD217" s="5">
        <f t="shared" si="381"/>
        <v>1.470016420904226E-3</v>
      </c>
      <c r="BE217" s="5">
        <f t="shared" si="382"/>
        <v>1.3306993713216554E-3</v>
      </c>
      <c r="BF217" s="5">
        <f t="shared" si="383"/>
        <v>6.0229286954040652E-4</v>
      </c>
      <c r="BG217" s="5">
        <f t="shared" si="384"/>
        <v>1.8173736734086729E-4</v>
      </c>
      <c r="BH217" s="5">
        <f t="shared" si="385"/>
        <v>4.1128418197768722E-5</v>
      </c>
      <c r="BI217" s="5">
        <f t="shared" si="386"/>
        <v>7.4461154938065422E-6</v>
      </c>
      <c r="BJ217" s="8">
        <f t="shared" si="387"/>
        <v>0.22599082809042034</v>
      </c>
      <c r="BK217" s="8">
        <f t="shared" si="388"/>
        <v>0.26024585266164996</v>
      </c>
      <c r="BL217" s="8">
        <f t="shared" si="389"/>
        <v>0.46160102235727624</v>
      </c>
      <c r="BM217" s="8">
        <f t="shared" si="390"/>
        <v>0.43320074657820029</v>
      </c>
      <c r="BN217" s="8">
        <f t="shared" si="391"/>
        <v>0.56579328664541173</v>
      </c>
    </row>
    <row r="218" spans="1:66" x14ac:dyDescent="0.25">
      <c r="A218" t="s">
        <v>13</v>
      </c>
      <c r="B218" t="s">
        <v>56</v>
      </c>
      <c r="C218" t="s">
        <v>14</v>
      </c>
      <c r="D218" s="11">
        <v>44380</v>
      </c>
      <c r="E218">
        <f>VLOOKUP(A218,home!$A$2:$E$405,3,FALSE)</f>
        <v>1.6044444444444399</v>
      </c>
      <c r="F218">
        <f>VLOOKUP(B218,home!$B$2:$E$405,3,FALSE)</f>
        <v>0.48</v>
      </c>
      <c r="G218">
        <f>VLOOKUP(C218,away!$B$2:$E$405,4,FALSE)</f>
        <v>0.68</v>
      </c>
      <c r="H218">
        <f>VLOOKUP(A218,away!$A$2:$E$405,3,FALSE)</f>
        <v>1.4044444444444399</v>
      </c>
      <c r="I218">
        <f>VLOOKUP(C218,away!$B$2:$E$405,3,FALSE)</f>
        <v>0.73</v>
      </c>
      <c r="J218">
        <f>VLOOKUP(B218,home!$B$2:$E$405,4,FALSE)</f>
        <v>1.1499999999999999</v>
      </c>
      <c r="K218" s="3">
        <f t="shared" si="336"/>
        <v>0.52369066666666519</v>
      </c>
      <c r="L218" s="3">
        <f t="shared" si="337"/>
        <v>1.1790311111111071</v>
      </c>
      <c r="M218" s="5">
        <f t="shared" si="338"/>
        <v>0.18218697614966547</v>
      </c>
      <c r="N218" s="5">
        <f t="shared" si="339"/>
        <v>9.5409618997802148E-2</v>
      </c>
      <c r="O218" s="5">
        <f t="shared" si="340"/>
        <v>0.21480411291971285</v>
      </c>
      <c r="P218" s="5">
        <f t="shared" si="341"/>
        <v>0.11249090909766606</v>
      </c>
      <c r="Q218" s="5">
        <f t="shared" si="342"/>
        <v>2.4982563489685763E-2</v>
      </c>
      <c r="R218" s="5">
        <f t="shared" si="343"/>
        <v>0.1266303659634824</v>
      </c>
      <c r="S218" s="5">
        <f t="shared" si="344"/>
        <v>1.7364310140402156E-2</v>
      </c>
      <c r="T218" s="5">
        <f t="shared" si="345"/>
        <v>2.9455219589647981E-2</v>
      </c>
      <c r="U218" s="5">
        <f t="shared" si="346"/>
        <v>6.6315140771659897E-2</v>
      </c>
      <c r="V218" s="5">
        <f t="shared" si="347"/>
        <v>1.1912834915408948E-3</v>
      </c>
      <c r="W218" s="5">
        <f t="shared" si="348"/>
        <v>4.3610451096519438E-3</v>
      </c>
      <c r="X218" s="5">
        <f t="shared" si="349"/>
        <v>5.1418078612385908E-3</v>
      </c>
      <c r="Y218" s="5">
        <f t="shared" si="350"/>
        <v>3.0311757178779811E-3</v>
      </c>
      <c r="Z218" s="5">
        <f t="shared" si="351"/>
        <v>4.9767047027443598E-2</v>
      </c>
      <c r="AA218" s="5">
        <f t="shared" si="352"/>
        <v>2.6062538035833221E-2</v>
      </c>
      <c r="AB218" s="5">
        <f t="shared" si="353"/>
        <v>6.8243539595054083E-3</v>
      </c>
      <c r="AC218" s="5">
        <f t="shared" si="354"/>
        <v>4.5972194949321531E-5</v>
      </c>
      <c r="AD218" s="5">
        <f t="shared" si="355"/>
        <v>5.7095965520925654E-4</v>
      </c>
      <c r="AE218" s="5">
        <f t="shared" si="356"/>
        <v>6.7317919668098431E-4</v>
      </c>
      <c r="AF218" s="5">
        <f t="shared" si="357"/>
        <v>3.9684960811983179E-4</v>
      </c>
      <c r="AG218" s="5">
        <f t="shared" si="358"/>
        <v>1.5596601146851093E-4</v>
      </c>
      <c r="AH218" s="5">
        <f t="shared" si="359"/>
        <v>1.4669224188371386E-2</v>
      </c>
      <c r="AI218" s="5">
        <f t="shared" si="360"/>
        <v>7.6821357946909828E-3</v>
      </c>
      <c r="AJ218" s="5">
        <f t="shared" si="361"/>
        <v>2.0115314078727859E-3</v>
      </c>
      <c r="AK218" s="5">
        <f t="shared" si="362"/>
        <v>3.5114007466994509E-4</v>
      </c>
      <c r="AL218" s="5">
        <f t="shared" si="363"/>
        <v>1.1354168365615744E-6</v>
      </c>
      <c r="AM218" s="5">
        <f t="shared" si="364"/>
        <v>5.9801248495260975E-5</v>
      </c>
      <c r="AN218" s="5">
        <f t="shared" si="365"/>
        <v>7.0507532459198959E-5</v>
      </c>
      <c r="AO218" s="5">
        <f t="shared" si="366"/>
        <v>4.1565287168535912E-5</v>
      </c>
      <c r="AP218" s="5">
        <f t="shared" si="367"/>
        <v>1.633558890465705E-5</v>
      </c>
      <c r="AQ218" s="5">
        <f t="shared" si="368"/>
        <v>4.8150418842280183E-6</v>
      </c>
      <c r="AR218" s="5">
        <f t="shared" si="369"/>
        <v>3.4590943387906845E-3</v>
      </c>
      <c r="AS218" s="5">
        <f t="shared" si="370"/>
        <v>1.8114954203441811E-3</v>
      </c>
      <c r="AT218" s="5">
        <f t="shared" si="371"/>
        <v>4.7433162217182749E-4</v>
      </c>
      <c r="AU218" s="5">
        <f t="shared" si="372"/>
        <v>8.2801014478748382E-5</v>
      </c>
      <c r="AV218" s="5">
        <f t="shared" si="373"/>
        <v>1.0840529618262984E-5</v>
      </c>
      <c r="AW218" s="5">
        <f t="shared" si="374"/>
        <v>1.9473899660808274E-8</v>
      </c>
      <c r="AX218" s="5">
        <f t="shared" si="375"/>
        <v>5.2195592819970213E-6</v>
      </c>
      <c r="AY218" s="5">
        <f t="shared" si="376"/>
        <v>6.1540227797632398E-6</v>
      </c>
      <c r="AZ218" s="5">
        <f t="shared" si="377"/>
        <v>3.6278921579136591E-6</v>
      </c>
      <c r="BA218" s="5">
        <f t="shared" si="378"/>
        <v>1.4257992406454048E-6</v>
      </c>
      <c r="BB218" s="5">
        <f t="shared" si="379"/>
        <v>4.2026541572988107E-7</v>
      </c>
      <c r="BC218" s="5">
        <f t="shared" si="380"/>
        <v>9.9101200013914481E-8</v>
      </c>
      <c r="BD218" s="5">
        <f t="shared" si="381"/>
        <v>6.797299736170867E-4</v>
      </c>
      <c r="BE218" s="5">
        <f t="shared" si="382"/>
        <v>3.5596824303684696E-4</v>
      </c>
      <c r="BF218" s="5">
        <f t="shared" si="383"/>
        <v>9.3208623254063924E-5</v>
      </c>
      <c r="BG218" s="5">
        <f t="shared" si="384"/>
        <v>1.6270828683667593E-5</v>
      </c>
      <c r="BH218" s="5">
        <f t="shared" si="385"/>
        <v>2.130220280142245E-6</v>
      </c>
      <c r="BI218" s="5">
        <f t="shared" si="386"/>
        <v>2.2311529573090852E-7</v>
      </c>
      <c r="BJ218" s="8">
        <f t="shared" si="387"/>
        <v>0.16438835657637088</v>
      </c>
      <c r="BK218" s="8">
        <f t="shared" si="388"/>
        <v>0.31328674051384026</v>
      </c>
      <c r="BL218" s="8">
        <f t="shared" si="389"/>
        <v>0.47233663704537016</v>
      </c>
      <c r="BM218" s="8">
        <f t="shared" si="390"/>
        <v>0.24326809999613</v>
      </c>
      <c r="BN218" s="8">
        <f t="shared" si="391"/>
        <v>0.75650454661801469</v>
      </c>
    </row>
    <row r="219" spans="1:66" x14ac:dyDescent="0.25">
      <c r="A219" t="s">
        <v>16</v>
      </c>
      <c r="B219" t="s">
        <v>20</v>
      </c>
      <c r="C219" t="s">
        <v>257</v>
      </c>
      <c r="D219" s="11">
        <v>44380</v>
      </c>
      <c r="E219">
        <f>VLOOKUP(A219,home!$A$2:$E$405,3,FALSE)</f>
        <v>1.5701357466063299</v>
      </c>
      <c r="F219">
        <f>VLOOKUP(B219,home!$B$2:$E$405,3,FALSE)</f>
        <v>0.73</v>
      </c>
      <c r="G219">
        <f>VLOOKUP(C219,away!$B$2:$E$405,4,FALSE)</f>
        <v>1.43</v>
      </c>
      <c r="H219">
        <f>VLOOKUP(A219,away!$A$2:$E$405,3,FALSE)</f>
        <v>1.2579185520362</v>
      </c>
      <c r="I219">
        <f>VLOOKUP(C219,away!$B$2:$E$405,3,FALSE)</f>
        <v>0.42</v>
      </c>
      <c r="J219">
        <f>VLOOKUP(B219,home!$B$2:$E$405,4,FALSE)</f>
        <v>1.1000000000000001</v>
      </c>
      <c r="K219" s="3">
        <f t="shared" si="336"/>
        <v>1.6390647058823478</v>
      </c>
      <c r="L219" s="3">
        <f t="shared" si="337"/>
        <v>0.58115837104072443</v>
      </c>
      <c r="M219" s="5">
        <f t="shared" si="338"/>
        <v>0.10858488334131734</v>
      </c>
      <c r="N219" s="5">
        <f t="shared" si="339"/>
        <v>0.17797764987710535</v>
      </c>
      <c r="O219" s="5">
        <f t="shared" si="340"/>
        <v>6.3105013922287068E-2</v>
      </c>
      <c r="P219" s="5">
        <f t="shared" si="341"/>
        <v>0.10343320108423491</v>
      </c>
      <c r="Q219" s="5">
        <f t="shared" si="342"/>
        <v>0.1458584421747246</v>
      </c>
      <c r="R219" s="5">
        <f t="shared" si="343"/>
        <v>1.8337003547789294E-2</v>
      </c>
      <c r="S219" s="5">
        <f t="shared" si="344"/>
        <v>2.463148358529605E-2</v>
      </c>
      <c r="T219" s="5">
        <f t="shared" si="345"/>
        <v>8.476685465680063E-2</v>
      </c>
      <c r="U219" s="5">
        <f t="shared" si="346"/>
        <v>3.0055535326820825E-2</v>
      </c>
      <c r="V219" s="5">
        <f t="shared" si="347"/>
        <v>2.6069857529213382E-3</v>
      </c>
      <c r="W219" s="5">
        <f t="shared" si="348"/>
        <v>7.9690474874524131E-2</v>
      </c>
      <c r="X219" s="5">
        <f t="shared" si="349"/>
        <v>4.6312786565540214E-2</v>
      </c>
      <c r="Y219" s="5">
        <f t="shared" si="350"/>
        <v>1.3457531799393048E-2</v>
      </c>
      <c r="Z219" s="5">
        <f t="shared" si="351"/>
        <v>3.5522343705337378E-3</v>
      </c>
      <c r="AA219" s="5">
        <f t="shared" si="352"/>
        <v>5.8223419837640476E-3</v>
      </c>
      <c r="AB219" s="5">
        <f t="shared" si="353"/>
        <v>4.7715976255823331E-3</v>
      </c>
      <c r="AC219" s="5">
        <f t="shared" si="354"/>
        <v>1.5520627348632342E-4</v>
      </c>
      <c r="AD219" s="5">
        <f t="shared" si="355"/>
        <v>3.2654461190459137E-2</v>
      </c>
      <c r="AE219" s="5">
        <f t="shared" si="356"/>
        <v>1.8977413472659781E-2</v>
      </c>
      <c r="AF219" s="5">
        <f t="shared" si="357"/>
        <v>5.5144413501686277E-3</v>
      </c>
      <c r="AG219" s="5">
        <f t="shared" si="358"/>
        <v>1.0682545840878712E-3</v>
      </c>
      <c r="AH219" s="5">
        <f t="shared" si="359"/>
        <v>5.1610268508356491E-4</v>
      </c>
      <c r="AI219" s="5">
        <f t="shared" si="360"/>
        <v>8.4592569573158321E-4</v>
      </c>
      <c r="AJ219" s="5">
        <f t="shared" si="361"/>
        <v>6.9326347583630412E-4</v>
      </c>
      <c r="AK219" s="5">
        <f t="shared" si="362"/>
        <v>3.7876789837353525E-4</v>
      </c>
      <c r="AL219" s="5">
        <f t="shared" si="363"/>
        <v>5.9137077652270852E-6</v>
      </c>
      <c r="AM219" s="5">
        <f t="shared" si="364"/>
        <v>1.0704554965377278E-2</v>
      </c>
      <c r="AN219" s="5">
        <f t="shared" si="365"/>
        <v>6.2210417263945557E-3</v>
      </c>
      <c r="AO219" s="5">
        <f t="shared" si="366"/>
        <v>1.807705237943918E-3</v>
      </c>
      <c r="AP219" s="5">
        <f t="shared" si="367"/>
        <v>3.5018767713509096E-4</v>
      </c>
      <c r="AQ219" s="5">
        <f t="shared" si="368"/>
        <v>5.0878625000591134E-5</v>
      </c>
      <c r="AR219" s="5">
        <f t="shared" si="369"/>
        <v>5.9987479150581726E-5</v>
      </c>
      <c r="AS219" s="5">
        <f t="shared" si="370"/>
        <v>9.8323359870571697E-5</v>
      </c>
      <c r="AT219" s="5">
        <f t="shared" si="371"/>
        <v>8.0579174463811442E-5</v>
      </c>
      <c r="AU219" s="5">
        <f t="shared" si="372"/>
        <v>4.402482696425649E-5</v>
      </c>
      <c r="AV219" s="5">
        <f t="shared" si="373"/>
        <v>1.8039885014922581E-5</v>
      </c>
      <c r="AW219" s="5">
        <f t="shared" si="374"/>
        <v>1.5647607905447666E-7</v>
      </c>
      <c r="AX219" s="5">
        <f t="shared" si="375"/>
        <v>2.9242430393212598E-3</v>
      </c>
      <c r="AY219" s="5">
        <f t="shared" si="376"/>
        <v>1.6994483212591201E-3</v>
      </c>
      <c r="AZ219" s="5">
        <f t="shared" si="377"/>
        <v>4.9382430902542192E-4</v>
      </c>
      <c r="BA219" s="5">
        <f t="shared" si="378"/>
        <v>9.566337700450854E-5</v>
      </c>
      <c r="BB219" s="5">
        <f t="shared" si="379"/>
        <v>1.3898893087048715E-5</v>
      </c>
      <c r="BC219" s="5">
        <f t="shared" si="380"/>
        <v>1.6154916131476836E-6</v>
      </c>
      <c r="BD219" s="5">
        <f t="shared" si="381"/>
        <v>5.8103709443319157E-6</v>
      </c>
      <c r="BE219" s="5">
        <f t="shared" si="382"/>
        <v>9.5235739429387297E-6</v>
      </c>
      <c r="BF219" s="5">
        <f t="shared" si="383"/>
        <v>7.8048769618658322E-6</v>
      </c>
      <c r="BG219" s="5">
        <f t="shared" si="384"/>
        <v>4.2642327873161773E-6</v>
      </c>
      <c r="BH219" s="5">
        <f t="shared" si="385"/>
        <v>1.7473383648390637E-6</v>
      </c>
      <c r="BI219" s="5">
        <f t="shared" si="386"/>
        <v>5.7280012860837589E-7</v>
      </c>
      <c r="BJ219" s="8">
        <f t="shared" si="387"/>
        <v>0.63064137220862537</v>
      </c>
      <c r="BK219" s="8">
        <f t="shared" si="388"/>
        <v>0.24111712206628033</v>
      </c>
      <c r="BL219" s="8">
        <f t="shared" si="389"/>
        <v>0.12485623007986257</v>
      </c>
      <c r="BM219" s="8">
        <f t="shared" si="390"/>
        <v>0.3811714729326634</v>
      </c>
      <c r="BN219" s="8">
        <f t="shared" si="391"/>
        <v>0.6172961939474586</v>
      </c>
    </row>
    <row r="220" spans="1:66" x14ac:dyDescent="0.25">
      <c r="A220" t="s">
        <v>16</v>
      </c>
      <c r="B220" t="s">
        <v>66</v>
      </c>
      <c r="C220" t="s">
        <v>64</v>
      </c>
      <c r="D220" s="11">
        <v>44380</v>
      </c>
      <c r="E220">
        <f>VLOOKUP(A220,home!$A$2:$E$405,3,FALSE)</f>
        <v>1.5701357466063299</v>
      </c>
      <c r="F220">
        <f>VLOOKUP(B220,home!$B$2:$E$405,3,FALSE)</f>
        <v>1.17</v>
      </c>
      <c r="G220">
        <f>VLOOKUP(C220,away!$B$2:$E$405,4,FALSE)</f>
        <v>1.01</v>
      </c>
      <c r="H220">
        <f>VLOOKUP(A220,away!$A$2:$E$405,3,FALSE)</f>
        <v>1.2579185520362</v>
      </c>
      <c r="I220">
        <f>VLOOKUP(C220,away!$B$2:$E$405,3,FALSE)</f>
        <v>0.85</v>
      </c>
      <c r="J220">
        <f>VLOOKUP(B220,home!$B$2:$E$405,4,FALSE)</f>
        <v>0.86</v>
      </c>
      <c r="K220" s="3">
        <f t="shared" si="336"/>
        <v>1.8554294117646999</v>
      </c>
      <c r="L220" s="3">
        <f t="shared" si="337"/>
        <v>0.91953846153846208</v>
      </c>
      <c r="M220" s="5">
        <f t="shared" si="338"/>
        <v>6.2351479804585601E-2</v>
      </c>
      <c r="N220" s="5">
        <f t="shared" si="339"/>
        <v>0.11568876949648081</v>
      </c>
      <c r="O220" s="5">
        <f t="shared" si="340"/>
        <v>5.7334583814155127E-2</v>
      </c>
      <c r="P220" s="5">
        <f t="shared" si="341"/>
        <v>0.10638027312007171</v>
      </c>
      <c r="Q220" s="5">
        <f t="shared" si="342"/>
        <v>0.10732617276731871</v>
      </c>
      <c r="R220" s="5">
        <f t="shared" si="343"/>
        <v>2.6360677496708104E-2</v>
      </c>
      <c r="S220" s="5">
        <f t="shared" si="344"/>
        <v>4.5374875402190429E-2</v>
      </c>
      <c r="T220" s="5">
        <f t="shared" si="345"/>
        <v>9.8690543789271418E-2</v>
      </c>
      <c r="U220" s="5">
        <f t="shared" si="346"/>
        <v>4.8910376341436079E-2</v>
      </c>
      <c r="V220" s="5">
        <f t="shared" si="347"/>
        <v>8.6017590265921387E-3</v>
      </c>
      <c r="W220" s="5">
        <f t="shared" si="348"/>
        <v>6.6378712534874235E-2</v>
      </c>
      <c r="X220" s="5">
        <f t="shared" si="349"/>
        <v>6.1037779203222085E-2</v>
      </c>
      <c r="Y220" s="5">
        <f t="shared" si="350"/>
        <v>2.8063292792127582E-2</v>
      </c>
      <c r="Z220" s="5">
        <f t="shared" si="351"/>
        <v>8.0798856101448463E-3</v>
      </c>
      <c r="AA220" s="5">
        <f t="shared" si="352"/>
        <v>1.4991657404757113E-2</v>
      </c>
      <c r="AB220" s="5">
        <f t="shared" si="353"/>
        <v>1.3907981039943203E-2</v>
      </c>
      <c r="AC220" s="5">
        <f t="shared" si="354"/>
        <v>9.1723712635788238E-4</v>
      </c>
      <c r="AD220" s="5">
        <f t="shared" si="355"/>
        <v>3.0790253888069965E-2</v>
      </c>
      <c r="AE220" s="5">
        <f t="shared" si="356"/>
        <v>2.8312822690614504E-2</v>
      </c>
      <c r="AF220" s="5">
        <f t="shared" si="357"/>
        <v>1.3017364709369461E-2</v>
      </c>
      <c r="AG220" s="5">
        <f t="shared" si="358"/>
        <v>3.9899891727128893E-3</v>
      </c>
      <c r="AH220" s="5">
        <f t="shared" si="359"/>
        <v>1.8574413958398366E-3</v>
      </c>
      <c r="AI220" s="5">
        <f t="shared" si="360"/>
        <v>3.4463513964705108E-3</v>
      </c>
      <c r="AJ220" s="5">
        <f t="shared" si="361"/>
        <v>3.1972308721438668E-3</v>
      </c>
      <c r="AK220" s="5">
        <f t="shared" si="362"/>
        <v>1.9774120654592778E-3</v>
      </c>
      <c r="AL220" s="5">
        <f t="shared" si="363"/>
        <v>6.2597350583262383E-5</v>
      </c>
      <c r="AM220" s="5">
        <f t="shared" si="364"/>
        <v>1.1425828531925475E-2</v>
      </c>
      <c r="AN220" s="5">
        <f t="shared" si="365"/>
        <v>1.0506488790049015E-2</v>
      </c>
      <c r="AO220" s="5">
        <f t="shared" si="366"/>
        <v>4.8305602690863845E-3</v>
      </c>
      <c r="AP220" s="5">
        <f t="shared" si="367"/>
        <v>1.4806286527348383E-3</v>
      </c>
      <c r="AQ220" s="5">
        <f t="shared" si="368"/>
        <v>3.4037374836138961E-4</v>
      </c>
      <c r="AR220" s="5">
        <f t="shared" si="369"/>
        <v>3.4159776070568352E-4</v>
      </c>
      <c r="AS220" s="5">
        <f t="shared" si="370"/>
        <v>6.3381053220628496E-4</v>
      </c>
      <c r="AT220" s="5">
        <f t="shared" si="371"/>
        <v>5.8799535147088951E-4</v>
      </c>
      <c r="AU220" s="5">
        <f t="shared" si="372"/>
        <v>3.6366128970000356E-4</v>
      </c>
      <c r="AV220" s="5">
        <f t="shared" si="373"/>
        <v>1.6868696320741748E-4</v>
      </c>
      <c r="AW220" s="5">
        <f t="shared" si="374"/>
        <v>2.9666600770122238E-6</v>
      </c>
      <c r="AX220" s="5">
        <f t="shared" si="375"/>
        <v>3.5333030519858E-3</v>
      </c>
      <c r="AY220" s="5">
        <f t="shared" si="376"/>
        <v>3.2490080525721752E-3</v>
      </c>
      <c r="AZ220" s="5">
        <f t="shared" si="377"/>
        <v>1.4937939330941462E-3</v>
      </c>
      <c r="BA220" s="5">
        <f t="shared" si="378"/>
        <v>4.5786699169762671E-4</v>
      </c>
      <c r="BB220" s="5">
        <f t="shared" si="379"/>
        <v>1.0525657728371982E-4</v>
      </c>
      <c r="BC220" s="5">
        <f t="shared" si="380"/>
        <v>1.93574942284552E-5</v>
      </c>
      <c r="BD220" s="5">
        <f t="shared" si="381"/>
        <v>5.2352046557381292E-5</v>
      </c>
      <c r="BE220" s="5">
        <f t="shared" si="382"/>
        <v>9.7135526948640143E-5</v>
      </c>
      <c r="BF220" s="5">
        <f t="shared" si="383"/>
        <v>9.0114056813884785E-5</v>
      </c>
      <c r="BG220" s="5">
        <f t="shared" si="384"/>
        <v>5.5733423808639004E-5</v>
      </c>
      <c r="BH220" s="5">
        <f t="shared" si="385"/>
        <v>2.5852358438223959E-5</v>
      </c>
      <c r="BI220" s="5">
        <f t="shared" si="386"/>
        <v>9.5934452419528015E-6</v>
      </c>
      <c r="BJ220" s="8">
        <f t="shared" si="387"/>
        <v>0.59073816713708061</v>
      </c>
      <c r="BK220" s="8">
        <f t="shared" si="388"/>
        <v>0.22693722988295317</v>
      </c>
      <c r="BL220" s="8">
        <f t="shared" si="389"/>
        <v>0.17441024458201215</v>
      </c>
      <c r="BM220" s="8">
        <f t="shared" si="390"/>
        <v>0.52147752932037561</v>
      </c>
      <c r="BN220" s="8">
        <f t="shared" si="391"/>
        <v>0.47544195649932008</v>
      </c>
    </row>
    <row r="221" spans="1:66" x14ac:dyDescent="0.25">
      <c r="A221" t="s">
        <v>69</v>
      </c>
      <c r="B221" t="s">
        <v>71</v>
      </c>
      <c r="C221" t="s">
        <v>325</v>
      </c>
      <c r="D221" s="11">
        <v>44380</v>
      </c>
      <c r="E221">
        <f>VLOOKUP(A221,home!$A$2:$E$405,3,FALSE)</f>
        <v>1.3216783216783199</v>
      </c>
      <c r="F221">
        <f>VLOOKUP(B221,home!$B$2:$E$405,3,FALSE)</f>
        <v>0.45</v>
      </c>
      <c r="G221">
        <f>VLOOKUP(C221,away!$B$2:$E$405,4,FALSE)</f>
        <v>1.19</v>
      </c>
      <c r="H221">
        <f>VLOOKUP(A221,away!$A$2:$E$405,3,FALSE)</f>
        <v>1.28321678321678</v>
      </c>
      <c r="I221">
        <f>VLOOKUP(C221,away!$B$2:$E$405,3,FALSE)</f>
        <v>0.59</v>
      </c>
      <c r="J221">
        <f>VLOOKUP(B221,home!$B$2:$E$405,4,FALSE)</f>
        <v>1.71</v>
      </c>
      <c r="K221" s="3">
        <f t="shared" si="336"/>
        <v>0.70775874125874028</v>
      </c>
      <c r="L221" s="3">
        <f t="shared" si="337"/>
        <v>1.2946374125874094</v>
      </c>
      <c r="M221" s="5">
        <f t="shared" si="338"/>
        <v>0.13501138728440348</v>
      </c>
      <c r="N221" s="5">
        <f t="shared" si="339"/>
        <v>9.5555489520005713E-2</v>
      </c>
      <c r="O221" s="5">
        <f t="shared" si="340"/>
        <v>0.17479079310371681</v>
      </c>
      <c r="P221" s="5">
        <f t="shared" si="341"/>
        <v>0.12370971171070351</v>
      </c>
      <c r="Q221" s="5">
        <f t="shared" si="342"/>
        <v>3.381511649152099E-2</v>
      </c>
      <c r="R221" s="5">
        <f t="shared" si="343"/>
        <v>0.11314535006394859</v>
      </c>
      <c r="S221" s="5">
        <f t="shared" si="344"/>
        <v>2.8338522178331292E-2</v>
      </c>
      <c r="T221" s="5">
        <f t="shared" si="345"/>
        <v>4.3778314920924578E-2</v>
      </c>
      <c r="U221" s="5">
        <f t="shared" si="346"/>
        <v>8.0079610540539789E-2</v>
      </c>
      <c r="V221" s="5">
        <f t="shared" si="347"/>
        <v>2.8851479201559881E-3</v>
      </c>
      <c r="W221" s="5">
        <f t="shared" si="348"/>
        <v>7.9776480945188567E-3</v>
      </c>
      <c r="X221" s="5">
        <f t="shared" si="349"/>
        <v>1.032816168762077E-2</v>
      </c>
      <c r="Y221" s="5">
        <f t="shared" si="350"/>
        <v>6.6856122620228839E-3</v>
      </c>
      <c r="Z221" s="5">
        <f t="shared" si="351"/>
        <v>4.8827401084362364E-2</v>
      </c>
      <c r="AA221" s="5">
        <f t="shared" si="352"/>
        <v>3.4558019930403958E-2</v>
      </c>
      <c r="AB221" s="5">
        <f t="shared" si="353"/>
        <v>1.222937034316858E-2</v>
      </c>
      <c r="AC221" s="5">
        <f t="shared" si="354"/>
        <v>1.6522718223268E-4</v>
      </c>
      <c r="AD221" s="5">
        <f t="shared" si="355"/>
        <v>1.4115625433954633E-3</v>
      </c>
      <c r="AE221" s="5">
        <f t="shared" si="356"/>
        <v>1.8274616788868056E-3</v>
      </c>
      <c r="AF221" s="5">
        <f t="shared" si="357"/>
        <v>1.1829501297783288E-3</v>
      </c>
      <c r="AG221" s="5">
        <f t="shared" si="358"/>
        <v>5.1049716507871865E-4</v>
      </c>
      <c r="AH221" s="5">
        <f t="shared" si="359"/>
        <v>1.5803445050806643E-2</v>
      </c>
      <c r="AI221" s="5">
        <f t="shared" si="360"/>
        <v>1.1185026376710578E-2</v>
      </c>
      <c r="AJ221" s="5">
        <f t="shared" si="361"/>
        <v>3.9581500946632431E-3</v>
      </c>
      <c r="AK221" s="5">
        <f t="shared" si="362"/>
        <v>9.3380510957067372E-4</v>
      </c>
      <c r="AL221" s="5">
        <f t="shared" si="363"/>
        <v>6.0558468413391237E-6</v>
      </c>
      <c r="AM221" s="5">
        <f t="shared" si="364"/>
        <v>1.9980914578431188E-4</v>
      </c>
      <c r="AN221" s="5">
        <f t="shared" si="365"/>
        <v>2.58680395509502E-4</v>
      </c>
      <c r="AO221" s="5">
        <f t="shared" si="366"/>
        <v>1.6744865896475472E-4</v>
      </c>
      <c r="AP221" s="5">
        <f t="shared" si="367"/>
        <v>7.2261766194453862E-5</v>
      </c>
      <c r="AQ221" s="5">
        <f t="shared" si="368"/>
        <v>2.3388196503746025E-5</v>
      </c>
      <c r="AR221" s="5">
        <f t="shared" si="369"/>
        <v>4.0919462421087176E-3</v>
      </c>
      <c r="AS221" s="5">
        <f t="shared" si="370"/>
        <v>2.896110721613299E-3</v>
      </c>
      <c r="AT221" s="5">
        <f t="shared" si="371"/>
        <v>1.0248738394374852E-3</v>
      </c>
      <c r="AU221" s="5">
        <f t="shared" si="372"/>
        <v>2.4178780618309563E-4</v>
      </c>
      <c r="AV221" s="5">
        <f t="shared" si="373"/>
        <v>4.2781858338964997E-5</v>
      </c>
      <c r="AW221" s="5">
        <f t="shared" si="374"/>
        <v>1.541366007825256E-7</v>
      </c>
      <c r="AX221" s="5">
        <f t="shared" si="375"/>
        <v>2.3569444918714776E-5</v>
      </c>
      <c r="AY221" s="5">
        <f t="shared" si="376"/>
        <v>3.0513885185686364E-5</v>
      </c>
      <c r="AZ221" s="5">
        <f t="shared" si="377"/>
        <v>1.9752208682393143E-5</v>
      </c>
      <c r="BA221" s="5">
        <f t="shared" si="378"/>
        <v>8.5239827804866736E-6</v>
      </c>
      <c r="BB221" s="5">
        <f t="shared" si="379"/>
        <v>2.7588667529672253E-6</v>
      </c>
      <c r="BC221" s="5">
        <f t="shared" si="380"/>
        <v>7.1434642294698244E-7</v>
      </c>
      <c r="BD221" s="5">
        <f t="shared" si="381"/>
        <v>8.8293111588840141E-4</v>
      </c>
      <c r="BE221" s="5">
        <f t="shared" si="382"/>
        <v>6.2490221519934997E-4</v>
      </c>
      <c r="BF221" s="5">
        <f t="shared" si="383"/>
        <v>2.2114000261964518E-4</v>
      </c>
      <c r="BG221" s="5">
        <f t="shared" si="384"/>
        <v>5.2171256632011539E-5</v>
      </c>
      <c r="BH221" s="5">
        <f t="shared" si="385"/>
        <v>9.2311657309397973E-6</v>
      </c>
      <c r="BI221" s="5">
        <f t="shared" si="386"/>
        <v>1.3066876476161543E-6</v>
      </c>
      <c r="BJ221" s="8">
        <f t="shared" si="387"/>
        <v>0.20388023539145309</v>
      </c>
      <c r="BK221" s="8">
        <f t="shared" si="388"/>
        <v>0.29014656600785393</v>
      </c>
      <c r="BL221" s="8">
        <f t="shared" si="389"/>
        <v>0.45677275352492852</v>
      </c>
      <c r="BM221" s="8">
        <f t="shared" si="390"/>
        <v>0.32356874808571401</v>
      </c>
      <c r="BN221" s="8">
        <f t="shared" si="391"/>
        <v>0.67602784817429906</v>
      </c>
    </row>
    <row r="222" spans="1:66" x14ac:dyDescent="0.25">
      <c r="A222" t="s">
        <v>69</v>
      </c>
      <c r="B222" t="s">
        <v>260</v>
      </c>
      <c r="C222" t="s">
        <v>76</v>
      </c>
      <c r="D222" s="11">
        <v>44380</v>
      </c>
      <c r="E222">
        <f>VLOOKUP(A222,home!$A$2:$E$405,3,FALSE)</f>
        <v>1.3216783216783199</v>
      </c>
      <c r="F222">
        <f>VLOOKUP(B222,home!$B$2:$E$405,3,FALSE)</f>
        <v>1.1100000000000001</v>
      </c>
      <c r="G222">
        <f>VLOOKUP(C222,away!$B$2:$E$405,4,FALSE)</f>
        <v>0.81</v>
      </c>
      <c r="H222">
        <f>VLOOKUP(A222,away!$A$2:$E$405,3,FALSE)</f>
        <v>1.28321678321678</v>
      </c>
      <c r="I222">
        <f>VLOOKUP(C222,away!$B$2:$E$405,3,FALSE)</f>
        <v>0.76</v>
      </c>
      <c r="J222">
        <f>VLOOKUP(B222,home!$B$2:$E$405,4,FALSE)</f>
        <v>0.94</v>
      </c>
      <c r="K222" s="3">
        <f t="shared" si="336"/>
        <v>1.1883209790209774</v>
      </c>
      <c r="L222" s="3">
        <f t="shared" si="337"/>
        <v>0.91673006993006767</v>
      </c>
      <c r="M222" s="5">
        <f t="shared" si="338"/>
        <v>0.12183945433398147</v>
      </c>
      <c r="N222" s="5">
        <f t="shared" si="339"/>
        <v>0.14478437965753854</v>
      </c>
      <c r="O222" s="5">
        <f t="shared" si="340"/>
        <v>0.11169389149183212</v>
      </c>
      <c r="P222" s="5">
        <f t="shared" si="341"/>
        <v>0.13272819448823678</v>
      </c>
      <c r="Q222" s="5">
        <f t="shared" si="342"/>
        <v>8.6025157890795567E-2</v>
      </c>
      <c r="R222" s="5">
        <f t="shared" si="343"/>
        <v>5.1196574479034314E-2</v>
      </c>
      <c r="S222" s="5">
        <f t="shared" si="344"/>
        <v>3.6147514178405643E-2</v>
      </c>
      <c r="T222" s="5">
        <f t="shared" si="345"/>
        <v>7.8861849008974139E-2</v>
      </c>
      <c r="U222" s="5">
        <f t="shared" si="346"/>
        <v>6.0837963507446448E-2</v>
      </c>
      <c r="V222" s="5">
        <f t="shared" si="347"/>
        <v>4.3753335698688244E-3</v>
      </c>
      <c r="W222" s="5">
        <f t="shared" si="348"/>
        <v>3.4075166615074766E-2</v>
      </c>
      <c r="X222" s="5">
        <f t="shared" si="349"/>
        <v>3.1237729873916199E-2</v>
      </c>
      <c r="Y222" s="5">
        <f t="shared" si="350"/>
        <v>1.4318283145885877E-2</v>
      </c>
      <c r="Z222" s="5">
        <f t="shared" si="351"/>
        <v>1.5644479767448351E-2</v>
      </c>
      <c r="AA222" s="5">
        <f t="shared" si="352"/>
        <v>1.8590663513528099E-2</v>
      </c>
      <c r="AB222" s="5">
        <f t="shared" si="353"/>
        <v>1.1045837733522641E-2</v>
      </c>
      <c r="AC222" s="5">
        <f t="shared" si="354"/>
        <v>2.9789720424868826E-4</v>
      </c>
      <c r="AD222" s="5">
        <f t="shared" si="355"/>
        <v>1.0123058838082151E-2</v>
      </c>
      <c r="AE222" s="5">
        <f t="shared" si="356"/>
        <v>9.2801124365412407E-3</v>
      </c>
      <c r="AF222" s="5">
        <f t="shared" si="357"/>
        <v>4.2536790614546701E-3</v>
      </c>
      <c r="AG222" s="5">
        <f t="shared" si="358"/>
        <v>1.2998251678224685E-3</v>
      </c>
      <c r="AH222" s="5">
        <f t="shared" si="359"/>
        <v>3.5854412578081129E-3</v>
      </c>
      <c r="AI222" s="5">
        <f t="shared" si="360"/>
        <v>4.2606550657007421E-3</v>
      </c>
      <c r="AJ222" s="5">
        <f t="shared" si="361"/>
        <v>2.5315128994720972E-3</v>
      </c>
      <c r="AK222" s="5">
        <f t="shared" si="362"/>
        <v>1.0027499623683047E-3</v>
      </c>
      <c r="AL222" s="5">
        <f t="shared" si="363"/>
        <v>1.2980806021878E-5</v>
      </c>
      <c r="AM222" s="5">
        <f t="shared" si="364"/>
        <v>2.4058886378313482E-3</v>
      </c>
      <c r="AN222" s="5">
        <f t="shared" si="365"/>
        <v>2.2055504592030867E-3</v>
      </c>
      <c r="AO222" s="5">
        <f t="shared" si="366"/>
        <v>1.0109472133497692E-3</v>
      </c>
      <c r="AP222" s="5">
        <f t="shared" si="367"/>
        <v>3.0892190319658038E-4</v>
      </c>
      <c r="AQ222" s="5">
        <f t="shared" si="368"/>
        <v>7.0799499480082671E-5</v>
      </c>
      <c r="AR222" s="5">
        <f t="shared" si="369"/>
        <v>6.573763630001165E-4</v>
      </c>
      <c r="AS222" s="5">
        <f t="shared" si="370"/>
        <v>7.8117412326554798E-4</v>
      </c>
      <c r="AT222" s="5">
        <f t="shared" si="371"/>
        <v>4.6414279947238496E-4</v>
      </c>
      <c r="AU222" s="5">
        <f t="shared" si="372"/>
        <v>1.8385020862485383E-4</v>
      </c>
      <c r="AV222" s="5">
        <f t="shared" si="373"/>
        <v>5.4618264976574351E-5</v>
      </c>
      <c r="AW222" s="5">
        <f t="shared" si="374"/>
        <v>3.9280264246640347E-7</v>
      </c>
      <c r="AX222" s="5">
        <f t="shared" si="375"/>
        <v>4.7649465692053137E-4</v>
      </c>
      <c r="AY222" s="5">
        <f t="shared" si="376"/>
        <v>4.368169801600623E-4</v>
      </c>
      <c r="AZ222" s="5">
        <f t="shared" si="377"/>
        <v>2.0022163038438742E-4</v>
      </c>
      <c r="BA222" s="5">
        <f t="shared" si="378"/>
        <v>6.1183063074597235E-5</v>
      </c>
      <c r="BB222" s="5">
        <f t="shared" si="379"/>
        <v>1.4022088422727811E-5</v>
      </c>
      <c r="BC222" s="5">
        <f t="shared" si="380"/>
        <v>2.5708940200665727E-6</v>
      </c>
      <c r="BD222" s="5">
        <f t="shared" si="381"/>
        <v>1.0043944653724501E-4</v>
      </c>
      <c r="BE222" s="5">
        <f t="shared" si="382"/>
        <v>1.1935430144146413E-4</v>
      </c>
      <c r="BF222" s="5">
        <f t="shared" si="383"/>
        <v>7.0915610169642779E-5</v>
      </c>
      <c r="BG222" s="5">
        <f t="shared" si="384"/>
        <v>2.8090169101553283E-5</v>
      </c>
      <c r="BH222" s="5">
        <f t="shared" si="385"/>
        <v>8.345034311905658E-6</v>
      </c>
      <c r="BI222" s="5">
        <f t="shared" si="386"/>
        <v>1.9833158686974763E-6</v>
      </c>
      <c r="BJ222" s="8">
        <f t="shared" si="387"/>
        <v>0.42145265872212895</v>
      </c>
      <c r="BK222" s="8">
        <f t="shared" si="388"/>
        <v>0.29583819156092334</v>
      </c>
      <c r="BL222" s="8">
        <f t="shared" si="389"/>
        <v>0.26721557954748287</v>
      </c>
      <c r="BM222" s="8">
        <f t="shared" si="390"/>
        <v>0.35144683307904712</v>
      </c>
      <c r="BN222" s="8">
        <f t="shared" si="391"/>
        <v>0.64826765234141881</v>
      </c>
    </row>
    <row r="223" spans="1:66" x14ac:dyDescent="0.25">
      <c r="A223" t="s">
        <v>69</v>
      </c>
      <c r="B223" t="s">
        <v>262</v>
      </c>
      <c r="C223" t="s">
        <v>261</v>
      </c>
      <c r="D223" s="11">
        <v>44380</v>
      </c>
      <c r="E223">
        <f>VLOOKUP(A223,home!$A$2:$E$405,3,FALSE)</f>
        <v>1.3216783216783199</v>
      </c>
      <c r="F223">
        <f>VLOOKUP(B223,home!$B$2:$E$405,3,FALSE)</f>
        <v>1.7</v>
      </c>
      <c r="G223">
        <f>VLOOKUP(C223,away!$B$2:$E$405,4,FALSE)</f>
        <v>0.66</v>
      </c>
      <c r="H223">
        <f>VLOOKUP(A223,away!$A$2:$E$405,3,FALSE)</f>
        <v>1.28321678321678</v>
      </c>
      <c r="I223">
        <f>VLOOKUP(C223,away!$B$2:$E$405,3,FALSE)</f>
        <v>1.36</v>
      </c>
      <c r="J223">
        <f>VLOOKUP(B223,home!$B$2:$E$405,4,FALSE)</f>
        <v>0.63</v>
      </c>
      <c r="K223" s="3">
        <f t="shared" si="336"/>
        <v>1.4829230769230748</v>
      </c>
      <c r="L223" s="3">
        <f t="shared" si="337"/>
        <v>1.0994601398601371</v>
      </c>
      <c r="M223" s="5">
        <f t="shared" si="338"/>
        <v>7.5593633161530366E-2</v>
      </c>
      <c r="N223" s="5">
        <f t="shared" si="339"/>
        <v>0.11209954308369079</v>
      </c>
      <c r="O223" s="5">
        <f t="shared" si="340"/>
        <v>8.311218648831209E-2</v>
      </c>
      <c r="P223" s="5">
        <f t="shared" si="341"/>
        <v>0.12324897931705214</v>
      </c>
      <c r="Q223" s="5">
        <f t="shared" si="342"/>
        <v>8.3117499675668782E-2</v>
      </c>
      <c r="R223" s="5">
        <f t="shared" si="343"/>
        <v>4.56892680902607E-2</v>
      </c>
      <c r="S223" s="5">
        <f t="shared" si="344"/>
        <v>5.0236740408534521E-2</v>
      </c>
      <c r="T223" s="5">
        <f t="shared" si="345"/>
        <v>9.1384377818235704E-2</v>
      </c>
      <c r="U223" s="5">
        <f t="shared" si="346"/>
        <v>6.7753670018772652E-2</v>
      </c>
      <c r="V223" s="5">
        <f t="shared" si="347"/>
        <v>9.1007473052028207E-3</v>
      </c>
      <c r="W223" s="5">
        <f t="shared" si="348"/>
        <v>4.1085619455065156E-2</v>
      </c>
      <c r="X223" s="5">
        <f t="shared" si="349"/>
        <v>4.5172000912306311E-2</v>
      </c>
      <c r="Y223" s="5">
        <f t="shared" si="350"/>
        <v>2.4832407220403269E-2</v>
      </c>
      <c r="Z223" s="5">
        <f t="shared" si="351"/>
        <v>1.6744509694875113E-2</v>
      </c>
      <c r="AA223" s="5">
        <f t="shared" si="352"/>
        <v>2.4830819838292457E-2</v>
      </c>
      <c r="AB223" s="5">
        <f t="shared" si="353"/>
        <v>1.8411097878561593E-2</v>
      </c>
      <c r="AC223" s="5">
        <f t="shared" si="354"/>
        <v>9.2737457630184448E-4</v>
      </c>
      <c r="AD223" s="5">
        <f t="shared" si="355"/>
        <v>1.5231703304898946E-2</v>
      </c>
      <c r="AE223" s="5">
        <f t="shared" si="356"/>
        <v>1.6746650645912308E-2</v>
      </c>
      <c r="AF223" s="5">
        <f t="shared" si="357"/>
        <v>9.2061374306718E-3</v>
      </c>
      <c r="AG223" s="5">
        <f t="shared" si="358"/>
        <v>3.3739270490326877E-3</v>
      </c>
      <c r="AH223" s="5">
        <f t="shared" si="359"/>
        <v>4.6024802427542021E-3</v>
      </c>
      <c r="AI223" s="5">
        <f t="shared" si="360"/>
        <v>6.8251241630627214E-3</v>
      </c>
      <c r="AJ223" s="5">
        <f t="shared" si="361"/>
        <v>5.0605670621355001E-3</v>
      </c>
      <c r="AK223" s="5">
        <f t="shared" si="362"/>
        <v>2.5014772262525143E-3</v>
      </c>
      <c r="AL223" s="5">
        <f t="shared" si="363"/>
        <v>6.0480209876697541E-5</v>
      </c>
      <c r="AM223" s="5">
        <f t="shared" si="364"/>
        <v>4.5174888663360186E-3</v>
      </c>
      <c r="AN223" s="5">
        <f t="shared" si="365"/>
        <v>4.966798940798412E-3</v>
      </c>
      <c r="AO223" s="5">
        <f t="shared" si="366"/>
        <v>2.7303987290537013E-3</v>
      </c>
      <c r="AP223" s="5">
        <f t="shared" si="367"/>
        <v>1.000654856173108E-3</v>
      </c>
      <c r="AQ223" s="5">
        <f t="shared" si="368"/>
        <v>2.750450320299526E-4</v>
      </c>
      <c r="AR223" s="5">
        <f t="shared" si="369"/>
        <v>1.0120487142804111E-3</v>
      </c>
      <c r="AS223" s="5">
        <f t="shared" si="370"/>
        <v>1.5007903933767488E-3</v>
      </c>
      <c r="AT223" s="5">
        <f t="shared" si="371"/>
        <v>1.1127783539814204E-3</v>
      </c>
      <c r="AU223" s="5">
        <f t="shared" si="372"/>
        <v>5.5005490020650766E-4</v>
      </c>
      <c r="AV223" s="5">
        <f t="shared" si="373"/>
        <v>2.0392227627271235E-4</v>
      </c>
      <c r="AW223" s="5">
        <f t="shared" si="374"/>
        <v>2.7391063919423197E-6</v>
      </c>
      <c r="AX223" s="5">
        <f t="shared" si="375"/>
        <v>1.1165147482721243E-3</v>
      </c>
      <c r="AY223" s="5">
        <f t="shared" si="376"/>
        <v>1.2275634612911755E-3</v>
      </c>
      <c r="AZ223" s="5">
        <f t="shared" si="377"/>
        <v>6.7482854741919497E-4</v>
      </c>
      <c r="BA223" s="5">
        <f t="shared" si="378"/>
        <v>2.4731569637570711E-4</v>
      </c>
      <c r="BB223" s="5">
        <f t="shared" si="379"/>
        <v>6.7978437531710534E-5</v>
      </c>
      <c r="BC223" s="5">
        <f t="shared" si="380"/>
        <v>1.4947916487217617E-5</v>
      </c>
      <c r="BD223" s="5">
        <f t="shared" si="381"/>
        <v>1.8545120349133532E-4</v>
      </c>
      <c r="BE223" s="5">
        <f t="shared" si="382"/>
        <v>2.7500986930045822E-4</v>
      </c>
      <c r="BF223" s="5">
        <f t="shared" si="383"/>
        <v>2.0390924078362413E-4</v>
      </c>
      <c r="BG223" s="5">
        <f t="shared" si="384"/>
        <v>1.0079390625196671E-4</v>
      </c>
      <c r="BH223" s="5">
        <f t="shared" si="385"/>
        <v>3.7367402398565617E-5</v>
      </c>
      <c r="BI223" s="5">
        <f t="shared" si="386"/>
        <v>1.1082596668300713E-5</v>
      </c>
      <c r="BJ223" s="8">
        <f t="shared" si="387"/>
        <v>0.45908940182765406</v>
      </c>
      <c r="BK223" s="8">
        <f t="shared" si="388"/>
        <v>0.26039551843978953</v>
      </c>
      <c r="BL223" s="8">
        <f t="shared" si="389"/>
        <v>0.26397989986541642</v>
      </c>
      <c r="BM223" s="8">
        <f t="shared" si="390"/>
        <v>0.47612339565632106</v>
      </c>
      <c r="BN223" s="8">
        <f t="shared" si="391"/>
        <v>0.5228611098165149</v>
      </c>
    </row>
    <row r="224" spans="1:66" x14ac:dyDescent="0.25">
      <c r="A224" t="s">
        <v>69</v>
      </c>
      <c r="B224" t="s">
        <v>259</v>
      </c>
      <c r="C224" t="s">
        <v>263</v>
      </c>
      <c r="D224" s="11">
        <v>44380</v>
      </c>
      <c r="E224">
        <f>VLOOKUP(A224,home!$A$2:$E$405,3,FALSE)</f>
        <v>1.3216783216783199</v>
      </c>
      <c r="F224">
        <f>VLOOKUP(B224,home!$B$2:$E$405,3,FALSE)</f>
        <v>1.35</v>
      </c>
      <c r="G224">
        <f>VLOOKUP(C224,away!$B$2:$E$405,4,FALSE)</f>
        <v>1.41</v>
      </c>
      <c r="H224">
        <f>VLOOKUP(A224,away!$A$2:$E$405,3,FALSE)</f>
        <v>1.28321678321678</v>
      </c>
      <c r="I224">
        <f>VLOOKUP(C224,away!$B$2:$E$405,3,FALSE)</f>
        <v>0.86</v>
      </c>
      <c r="J224">
        <f>VLOOKUP(B224,home!$B$2:$E$405,4,FALSE)</f>
        <v>0.78</v>
      </c>
      <c r="K224" s="3">
        <f t="shared" si="336"/>
        <v>2.5158146853146821</v>
      </c>
      <c r="L224" s="3">
        <f t="shared" si="337"/>
        <v>0.86078181818181609</v>
      </c>
      <c r="M224" s="5">
        <f t="shared" si="338"/>
        <v>3.4163532550910945E-2</v>
      </c>
      <c r="N224" s="5">
        <f t="shared" si="339"/>
        <v>8.5949116893807923E-2</v>
      </c>
      <c r="O224" s="5">
        <f t="shared" si="340"/>
        <v>2.9407347664686775E-2</v>
      </c>
      <c r="P224" s="5">
        <f t="shared" si="341"/>
        <v>7.398343711097341E-2</v>
      </c>
      <c r="Q224" s="5">
        <f t="shared" si="342"/>
        <v>0.10811602523563511</v>
      </c>
      <c r="R224" s="5">
        <f t="shared" si="343"/>
        <v>1.2656655095356932E-2</v>
      </c>
      <c r="S224" s="5">
        <f t="shared" si="344"/>
        <v>4.0054032458416038E-2</v>
      </c>
      <c r="T224" s="5">
        <f t="shared" si="345"/>
        <v>9.3064308776921095E-2</v>
      </c>
      <c r="U224" s="5">
        <f t="shared" si="346"/>
        <v>3.1841798755861871E-2</v>
      </c>
      <c r="V224" s="5">
        <f t="shared" si="347"/>
        <v>9.6377458332608228E-3</v>
      </c>
      <c r="W224" s="5">
        <f t="shared" si="348"/>
        <v>9.066662800188785E-2</v>
      </c>
      <c r="X224" s="5">
        <f t="shared" si="349"/>
        <v>7.8044184899879368E-2</v>
      </c>
      <c r="Y224" s="5">
        <f t="shared" si="350"/>
        <v>3.3589507688317997E-2</v>
      </c>
      <c r="Z224" s="5">
        <f t="shared" si="351"/>
        <v>3.6315395283604969E-3</v>
      </c>
      <c r="AA224" s="5">
        <f t="shared" si="352"/>
        <v>9.1362804757500922E-3</v>
      </c>
      <c r="AB224" s="5">
        <f t="shared" si="353"/>
        <v>1.1492594295022949E-2</v>
      </c>
      <c r="AC224" s="5">
        <f t="shared" si="354"/>
        <v>1.3044493453729245E-3</v>
      </c>
      <c r="AD224" s="5">
        <f t="shared" si="355"/>
        <v>5.7025108548778215E-2</v>
      </c>
      <c r="AE224" s="5">
        <f t="shared" si="356"/>
        <v>4.9086176618632731E-2</v>
      </c>
      <c r="AF224" s="5">
        <f t="shared" si="357"/>
        <v>2.1126244178690214E-2</v>
      </c>
      <c r="AG224" s="5">
        <f t="shared" si="358"/>
        <v>6.0616956251619922E-3</v>
      </c>
      <c r="AH224" s="5">
        <f t="shared" si="359"/>
        <v>7.8149079950532048E-4</v>
      </c>
      <c r="AI224" s="5">
        <f t="shared" si="360"/>
        <v>1.9660860298337975E-3</v>
      </c>
      <c r="AJ224" s="5">
        <f t="shared" si="361"/>
        <v>2.4731540532239543E-3</v>
      </c>
      <c r="AK224" s="5">
        <f t="shared" si="362"/>
        <v>2.0739990953821176E-3</v>
      </c>
      <c r="AL224" s="5">
        <f t="shared" si="363"/>
        <v>1.129949263461339E-4</v>
      </c>
      <c r="AM224" s="5">
        <f t="shared" si="364"/>
        <v>2.8692921103736016E-2</v>
      </c>
      <c r="AN224" s="5">
        <f t="shared" si="365"/>
        <v>2.4698344796621283E-2</v>
      </c>
      <c r="AO224" s="5">
        <f t="shared" si="366"/>
        <v>1.0629943070058533E-2</v>
      </c>
      <c r="AP224" s="5">
        <f t="shared" si="367"/>
        <v>3.0500205743380611E-3</v>
      </c>
      <c r="AQ224" s="5">
        <f t="shared" si="368"/>
        <v>6.5635056386766544E-4</v>
      </c>
      <c r="AR224" s="5">
        <f t="shared" si="369"/>
        <v>1.3453861425811022E-4</v>
      </c>
      <c r="AS224" s="5">
        <f t="shared" si="370"/>
        <v>3.3847422149244099E-4</v>
      </c>
      <c r="AT224" s="5">
        <f t="shared" si="371"/>
        <v>4.2576920851556879E-4</v>
      </c>
      <c r="AU224" s="5">
        <f t="shared" si="372"/>
        <v>3.5705214244609231E-4</v>
      </c>
      <c r="AV224" s="5">
        <f t="shared" si="373"/>
        <v>2.2456925584723723E-4</v>
      </c>
      <c r="AW224" s="5">
        <f t="shared" si="374"/>
        <v>6.797170682519155E-6</v>
      </c>
      <c r="AX224" s="5">
        <f t="shared" si="375"/>
        <v>1.2031012046225767E-2</v>
      </c>
      <c r="AY224" s="5">
        <f t="shared" si="376"/>
        <v>1.0356076423717546E-2</v>
      </c>
      <c r="AZ224" s="5">
        <f t="shared" si="377"/>
        <v>4.457161146618714E-3</v>
      </c>
      <c r="BA224" s="5">
        <f t="shared" si="378"/>
        <v>1.2788810919052687E-3</v>
      </c>
      <c r="BB224" s="5">
        <f t="shared" si="379"/>
        <v>2.7520939788214076E-4</v>
      </c>
      <c r="BC224" s="5">
        <f t="shared" si="380"/>
        <v>4.7379049177942407E-5</v>
      </c>
      <c r="BD224" s="5">
        <f t="shared" si="381"/>
        <v>1.9301398832793015E-5</v>
      </c>
      <c r="BE224" s="5">
        <f t="shared" si="382"/>
        <v>4.8558742630656329E-5</v>
      </c>
      <c r="BF224" s="5">
        <f t="shared" si="383"/>
        <v>6.1082398905310662E-5</v>
      </c>
      <c r="BG224" s="5">
        <f t="shared" si="384"/>
        <v>5.1223998726743336E-5</v>
      </c>
      <c r="BH224" s="5">
        <f t="shared" si="385"/>
        <v>3.2217522059320368E-5</v>
      </c>
      <c r="BI224" s="5">
        <f t="shared" si="386"/>
        <v>1.6210663024257583E-5</v>
      </c>
      <c r="BJ224" s="8">
        <f t="shared" si="387"/>
        <v>0.71890229573186126</v>
      </c>
      <c r="BK224" s="8">
        <f t="shared" si="388"/>
        <v>0.16961226864899787</v>
      </c>
      <c r="BL224" s="8">
        <f t="shared" si="389"/>
        <v>0.10353840443136234</v>
      </c>
      <c r="BM224" s="8">
        <f t="shared" si="390"/>
        <v>0.64105911453617581</v>
      </c>
      <c r="BN224" s="8">
        <f t="shared" si="391"/>
        <v>0.34427611455137108</v>
      </c>
    </row>
    <row r="225" spans="1:66" x14ac:dyDescent="0.25">
      <c r="A225" t="s">
        <v>175</v>
      </c>
      <c r="B225" t="s">
        <v>276</v>
      </c>
      <c r="C225" t="s">
        <v>281</v>
      </c>
      <c r="D225" s="11">
        <v>44380</v>
      </c>
      <c r="E225">
        <f>VLOOKUP(A225,home!$A$2:$E$405,3,FALSE)</f>
        <v>1.2032967032966999</v>
      </c>
      <c r="F225">
        <f>VLOOKUP(B225,home!$B$2:$E$405,3,FALSE)</f>
        <v>2.2400000000000002</v>
      </c>
      <c r="G225">
        <f>VLOOKUP(C225,away!$B$2:$E$405,4,FALSE)</f>
        <v>1.28</v>
      </c>
      <c r="H225">
        <f>VLOOKUP(A225,away!$A$2:$E$405,3,FALSE)</f>
        <v>1.0549450549450601</v>
      </c>
      <c r="I225">
        <f>VLOOKUP(C225,away!$B$2:$E$405,3,FALSE)</f>
        <v>0.32</v>
      </c>
      <c r="J225">
        <f>VLOOKUP(B225,home!$B$2:$E$405,4,FALSE)</f>
        <v>0.22</v>
      </c>
      <c r="K225" s="3">
        <f t="shared" si="336"/>
        <v>3.450092307692298</v>
      </c>
      <c r="L225" s="3">
        <f t="shared" si="337"/>
        <v>7.4268131868132234E-2</v>
      </c>
      <c r="M225" s="5">
        <f t="shared" si="338"/>
        <v>2.9470649604706377E-2</v>
      </c>
      <c r="N225" s="5">
        <f t="shared" si="339"/>
        <v>0.10167646150389252</v>
      </c>
      <c r="O225" s="5">
        <f t="shared" si="340"/>
        <v>2.188730091081852E-3</v>
      </c>
      <c r="P225" s="5">
        <f t="shared" si="341"/>
        <v>7.5513208508561584E-3</v>
      </c>
      <c r="Q225" s="5">
        <f t="shared" si="342"/>
        <v>0.17539658885397588</v>
      </c>
      <c r="R225" s="5">
        <f t="shared" si="343"/>
        <v>8.1276447514108004E-5</v>
      </c>
      <c r="S225" s="5">
        <f t="shared" si="344"/>
        <v>4.8372234203711528E-4</v>
      </c>
      <c r="T225" s="5">
        <f t="shared" si="345"/>
        <v>1.3026376990227651E-2</v>
      </c>
      <c r="U225" s="5">
        <f t="shared" si="346"/>
        <v>2.8041124636498082E-4</v>
      </c>
      <c r="V225" s="5">
        <f t="shared" si="347"/>
        <v>1.3771677759415064E-5</v>
      </c>
      <c r="W225" s="5">
        <f t="shared" si="348"/>
        <v>0.20171147400019027</v>
      </c>
      <c r="X225" s="5">
        <f t="shared" si="349"/>
        <v>1.4980734350361454E-2</v>
      </c>
      <c r="Y225" s="5">
        <f t="shared" si="350"/>
        <v>5.5629557710705133E-4</v>
      </c>
      <c r="Z225" s="5">
        <f t="shared" si="351"/>
        <v>2.0120833072503667E-6</v>
      </c>
      <c r="AA225" s="5">
        <f t="shared" si="352"/>
        <v>6.9418731407805671E-6</v>
      </c>
      <c r="AB225" s="5">
        <f t="shared" si="353"/>
        <v>1.197505156199141E-5</v>
      </c>
      <c r="AC225" s="5">
        <f t="shared" si="354"/>
        <v>2.2054645641263595E-7</v>
      </c>
      <c r="AD225" s="5">
        <f t="shared" si="355"/>
        <v>0.17398080120533282</v>
      </c>
      <c r="AE225" s="5">
        <f t="shared" si="356"/>
        <v>1.2921229086440956E-2</v>
      </c>
      <c r="AF225" s="5">
        <f t="shared" si="357"/>
        <v>4.7981777284507131E-4</v>
      </c>
      <c r="AG225" s="5">
        <f t="shared" si="358"/>
        <v>1.1878389875443753E-5</v>
      </c>
      <c r="AH225" s="5">
        <f t="shared" si="359"/>
        <v>3.7358417098134478E-8</v>
      </c>
      <c r="AI225" s="5">
        <f t="shared" si="360"/>
        <v>1.2888998745783416E-7</v>
      </c>
      <c r="AJ225" s="5">
        <f t="shared" si="361"/>
        <v>2.2234117713341529E-7</v>
      </c>
      <c r="AK225" s="5">
        <f t="shared" si="362"/>
        <v>2.5569919497041556E-7</v>
      </c>
      <c r="AL225" s="5">
        <f t="shared" si="363"/>
        <v>2.2604415949151196E-9</v>
      </c>
      <c r="AM225" s="5">
        <f t="shared" si="364"/>
        <v>0.12004996478493231</v>
      </c>
      <c r="AN225" s="5">
        <f t="shared" si="365"/>
        <v>8.9158866154119831E-3</v>
      </c>
      <c r="AO225" s="5">
        <f t="shared" si="366"/>
        <v>3.310831214373661E-4</v>
      </c>
      <c r="AP225" s="5">
        <f t="shared" si="367"/>
        <v>8.1963083074077112E-6</v>
      </c>
      <c r="AQ225" s="5">
        <f t="shared" si="368"/>
        <v>1.5218112655160595E-7</v>
      </c>
      <c r="AR225" s="5">
        <f t="shared" si="369"/>
        <v>5.5490796948578778E-10</v>
      </c>
      <c r="AS225" s="5">
        <f t="shared" si="370"/>
        <v>1.9144837170000684E-9</v>
      </c>
      <c r="AT225" s="5">
        <f t="shared" si="371"/>
        <v>3.3025727726120488E-9</v>
      </c>
      <c r="AU225" s="5">
        <f t="shared" si="372"/>
        <v>3.798060306127618E-9</v>
      </c>
      <c r="AV225" s="5">
        <f t="shared" si="373"/>
        <v>3.2759146615805868E-9</v>
      </c>
      <c r="AW225" s="5">
        <f t="shared" si="374"/>
        <v>1.6088813009985313E-11</v>
      </c>
      <c r="AX225" s="5">
        <f t="shared" si="375"/>
        <v>6.9030576673871039E-2</v>
      </c>
      <c r="AY225" s="5">
        <f t="shared" si="376"/>
        <v>5.126771971348267E-3</v>
      </c>
      <c r="AZ225" s="5">
        <f t="shared" si="377"/>
        <v>1.9037788841296864E-4</v>
      </c>
      <c r="BA225" s="5">
        <f t="shared" si="378"/>
        <v>4.7130033738103046E-6</v>
      </c>
      <c r="BB225" s="5">
        <f t="shared" si="379"/>
        <v>8.7506489015273979E-8</v>
      </c>
      <c r="BC225" s="5">
        <f t="shared" si="380"/>
        <v>1.2997886931007273E-9</v>
      </c>
      <c r="BD225" s="5">
        <f t="shared" si="381"/>
        <v>6.868663042074651E-12</v>
      </c>
      <c r="BE225" s="5">
        <f t="shared" si="382"/>
        <v>2.3697521525592128E-11</v>
      </c>
      <c r="BF225" s="5">
        <f t="shared" si="383"/>
        <v>4.0879318363409045E-11</v>
      </c>
      <c r="BG225" s="5">
        <f t="shared" si="384"/>
        <v>4.7012473943100677E-11</v>
      </c>
      <c r="BH225" s="5">
        <f t="shared" si="385"/>
        <v>4.0549343679169056E-11</v>
      </c>
      <c r="BI225" s="5">
        <f t="shared" si="386"/>
        <v>2.7979795741894486E-11</v>
      </c>
      <c r="BJ225" s="8">
        <f t="shared" si="387"/>
        <v>0.89839946908474855</v>
      </c>
      <c r="BK225" s="8">
        <f t="shared" si="388"/>
        <v>4.2646459253605336E-2</v>
      </c>
      <c r="BL225" s="8">
        <f t="shared" si="389"/>
        <v>2.5699920313669144E-3</v>
      </c>
      <c r="BM225" s="8">
        <f t="shared" si="390"/>
        <v>0.62212613314574161</v>
      </c>
      <c r="BN225" s="8">
        <f t="shared" si="391"/>
        <v>0.31636502735202687</v>
      </c>
    </row>
    <row r="226" spans="1:66" x14ac:dyDescent="0.25">
      <c r="A226" t="s">
        <v>175</v>
      </c>
      <c r="B226" t="s">
        <v>177</v>
      </c>
      <c r="C226" t="s">
        <v>280</v>
      </c>
      <c r="D226" s="11">
        <v>44380</v>
      </c>
      <c r="E226">
        <f>VLOOKUP(A226,home!$A$2:$E$405,3,FALSE)</f>
        <v>1.2032967032966999</v>
      </c>
      <c r="F226">
        <f>VLOOKUP(B226,home!$B$2:$E$405,3,FALSE)</f>
        <v>0.7</v>
      </c>
      <c r="G226">
        <f>VLOOKUP(C226,away!$B$2:$E$405,4,FALSE)</f>
        <v>1.21</v>
      </c>
      <c r="H226">
        <f>VLOOKUP(A226,away!$A$2:$E$405,3,FALSE)</f>
        <v>1.0549450549450601</v>
      </c>
      <c r="I226">
        <f>VLOOKUP(C226,away!$B$2:$E$405,3,FALSE)</f>
        <v>1.02</v>
      </c>
      <c r="J226">
        <f>VLOOKUP(B226,home!$B$2:$E$405,4,FALSE)</f>
        <v>1.0900000000000001</v>
      </c>
      <c r="K226" s="3">
        <f t="shared" si="336"/>
        <v>1.0191923076923046</v>
      </c>
      <c r="L226" s="3">
        <f t="shared" si="337"/>
        <v>1.1728879120879179</v>
      </c>
      <c r="M226" s="5">
        <f t="shared" si="338"/>
        <v>0.11168417916477141</v>
      </c>
      <c r="N226" s="5">
        <f t="shared" si="339"/>
        <v>0.11382765629566419</v>
      </c>
      <c r="O226" s="5">
        <f t="shared" si="340"/>
        <v>0.13099302371382168</v>
      </c>
      <c r="P226" s="5">
        <f t="shared" si="341"/>
        <v>0.13350708213048271</v>
      </c>
      <c r="Q226" s="5">
        <f t="shared" si="342"/>
        <v>5.8006135849592223E-2</v>
      </c>
      <c r="R226" s="5">
        <f t="shared" si="343"/>
        <v>7.6820067040893725E-2</v>
      </c>
      <c r="S226" s="5">
        <f t="shared" si="344"/>
        <v>3.9898536015335925E-2</v>
      </c>
      <c r="T226" s="5">
        <f t="shared" si="345"/>
        <v>6.8034695564916342E-2</v>
      </c>
      <c r="U226" s="5">
        <f t="shared" si="346"/>
        <v>7.8294421404486017E-2</v>
      </c>
      <c r="V226" s="5">
        <f t="shared" si="347"/>
        <v>5.2994048480888055E-3</v>
      </c>
      <c r="W226" s="5">
        <f t="shared" si="348"/>
        <v>1.970646915228641E-2</v>
      </c>
      <c r="X226" s="5">
        <f t="shared" si="349"/>
        <v>2.3113479458650166E-2</v>
      </c>
      <c r="Y226" s="5">
        <f t="shared" si="350"/>
        <v>1.3554760331671587E-2</v>
      </c>
      <c r="Z226" s="5">
        <f t="shared" si="351"/>
        <v>3.0033776012682565E-2</v>
      </c>
      <c r="AA226" s="5">
        <f t="shared" si="352"/>
        <v>3.0610193483079723E-2</v>
      </c>
      <c r="AB226" s="5">
        <f t="shared" si="353"/>
        <v>1.559883686746398E-2</v>
      </c>
      <c r="AC226" s="5">
        <f t="shared" si="354"/>
        <v>3.9593123416604303E-4</v>
      </c>
      <c r="AD226" s="5">
        <f t="shared" si="355"/>
        <v>5.0211704429464991E-3</v>
      </c>
      <c r="AE226" s="5">
        <f t="shared" si="356"/>
        <v>5.8892701170650853E-3</v>
      </c>
      <c r="AF226" s="5">
        <f t="shared" si="357"/>
        <v>3.4537268656631179E-3</v>
      </c>
      <c r="AG226" s="5">
        <f t="shared" si="358"/>
        <v>1.3502781641298541E-3</v>
      </c>
      <c r="AH226" s="5">
        <f t="shared" si="359"/>
        <v>8.8065632099078653E-3</v>
      </c>
      <c r="AI226" s="5">
        <f t="shared" si="360"/>
        <v>8.9755814807441457E-3</v>
      </c>
      <c r="AJ226" s="5">
        <f t="shared" si="361"/>
        <v>4.573921801119968E-3</v>
      </c>
      <c r="AK226" s="5">
        <f t="shared" si="362"/>
        <v>1.5539019718958679E-3</v>
      </c>
      <c r="AL226" s="5">
        <f t="shared" si="363"/>
        <v>1.8931821567974708E-5</v>
      </c>
      <c r="AM226" s="5">
        <f t="shared" si="364"/>
        <v>1.0235076582126071E-3</v>
      </c>
      <c r="AN226" s="5">
        <f t="shared" si="365"/>
        <v>1.2004597602469789E-3</v>
      </c>
      <c r="AO226" s="5">
        <f t="shared" si="366"/>
        <v>7.0400237087082083E-4</v>
      </c>
      <c r="AP226" s="5">
        <f t="shared" si="367"/>
        <v>2.7523862362520695E-4</v>
      </c>
      <c r="AQ226" s="5">
        <f t="shared" si="368"/>
        <v>8.070601364743035E-5</v>
      </c>
      <c r="AR226" s="5">
        <f t="shared" si="369"/>
        <v>2.0658223071878205E-3</v>
      </c>
      <c r="AS226" s="5">
        <f t="shared" si="370"/>
        <v>2.1054702045449959E-3</v>
      </c>
      <c r="AT226" s="5">
        <f t="shared" si="371"/>
        <v>1.0729395182738012E-3</v>
      </c>
      <c r="AU226" s="5">
        <f t="shared" si="372"/>
        <v>3.6451056788124845E-4</v>
      </c>
      <c r="AV226" s="5">
        <f t="shared" si="373"/>
        <v>9.2876591714280502E-5</v>
      </c>
      <c r="AW226" s="5">
        <f t="shared" si="374"/>
        <v>6.2864077871124204E-7</v>
      </c>
      <c r="AX226" s="5">
        <f t="shared" si="375"/>
        <v>1.738585220190755E-4</v>
      </c>
      <c r="AY226" s="5">
        <f t="shared" si="376"/>
        <v>2.0391655888964475E-4</v>
      </c>
      <c r="AZ226" s="5">
        <f t="shared" si="377"/>
        <v>1.195856334981142E-4</v>
      </c>
      <c r="BA226" s="5">
        <f t="shared" si="378"/>
        <v>4.67535146631047E-5</v>
      </c>
      <c r="BB226" s="5">
        <f t="shared" si="379"/>
        <v>1.3709158048995187E-5</v>
      </c>
      <c r="BC226" s="5">
        <f t="shared" si="380"/>
        <v>3.2158611521138464E-6</v>
      </c>
      <c r="BD226" s="5">
        <f t="shared" si="381"/>
        <v>4.0382966877036106E-4</v>
      </c>
      <c r="BE226" s="5">
        <f t="shared" si="382"/>
        <v>4.1158009202868327E-4</v>
      </c>
      <c r="BF226" s="5">
        <f t="shared" si="383"/>
        <v>2.0973963189746235E-4</v>
      </c>
      <c r="BG226" s="5">
        <f t="shared" si="384"/>
        <v>7.1255006482703068E-5</v>
      </c>
      <c r="BH226" s="5">
        <f t="shared" si="385"/>
        <v>1.8155638622934064E-5</v>
      </c>
      <c r="BI226" s="5">
        <f t="shared" si="386"/>
        <v>3.7008174451471418E-6</v>
      </c>
      <c r="BJ226" s="8">
        <f t="shared" si="387"/>
        <v>0.31580259591745952</v>
      </c>
      <c r="BK226" s="8">
        <f t="shared" si="388"/>
        <v>0.2910079817733025</v>
      </c>
      <c r="BL226" s="8">
        <f t="shared" si="389"/>
        <v>0.36304639101826247</v>
      </c>
      <c r="BM226" s="8">
        <f t="shared" si="390"/>
        <v>0.37484931260837018</v>
      </c>
      <c r="BN226" s="8">
        <f t="shared" si="391"/>
        <v>0.62483814419522599</v>
      </c>
    </row>
    <row r="227" spans="1:66" x14ac:dyDescent="0.25">
      <c r="A227" t="s">
        <v>175</v>
      </c>
      <c r="B227" t="s">
        <v>279</v>
      </c>
      <c r="C227" t="s">
        <v>282</v>
      </c>
      <c r="D227" s="11">
        <v>44380</v>
      </c>
      <c r="E227">
        <f>VLOOKUP(A227,home!$A$2:$E$405,3,FALSE)</f>
        <v>1.2032967032966999</v>
      </c>
      <c r="F227">
        <f>VLOOKUP(B227,home!$B$2:$E$405,3,FALSE)</f>
        <v>1.92</v>
      </c>
      <c r="G227">
        <f>VLOOKUP(C227,away!$B$2:$E$405,4,FALSE)</f>
        <v>0.57999999999999996</v>
      </c>
      <c r="H227">
        <f>VLOOKUP(A227,away!$A$2:$E$405,3,FALSE)</f>
        <v>1.0549450549450601</v>
      </c>
      <c r="I227">
        <f>VLOOKUP(C227,away!$B$2:$E$405,3,FALSE)</f>
        <v>1.1499999999999999</v>
      </c>
      <c r="J227">
        <f>VLOOKUP(B227,home!$B$2:$E$405,4,FALSE)</f>
        <v>0.8</v>
      </c>
      <c r="K227" s="3">
        <f t="shared" si="336"/>
        <v>1.3399912087912049</v>
      </c>
      <c r="L227" s="3">
        <f t="shared" si="337"/>
        <v>0.97054945054945529</v>
      </c>
      <c r="M227" s="5">
        <f t="shared" si="338"/>
        <v>9.9207599541863506E-2</v>
      </c>
      <c r="N227" s="5">
        <f t="shared" si="339"/>
        <v>0.1329373112313755</v>
      </c>
      <c r="O227" s="5">
        <f t="shared" si="340"/>
        <v>9.6285881225686029E-2</v>
      </c>
      <c r="P227" s="5">
        <f t="shared" si="341"/>
        <v>0.12902223437313343</v>
      </c>
      <c r="Q227" s="5">
        <f t="shared" si="342"/>
        <v>8.9067414185191734E-2</v>
      </c>
      <c r="R227" s="5">
        <f t="shared" si="343"/>
        <v>4.6725104559629832E-2</v>
      </c>
      <c r="S227" s="5">
        <f t="shared" si="344"/>
        <v>4.194924844344005E-2</v>
      </c>
      <c r="T227" s="5">
        <f t="shared" si="345"/>
        <v>8.6444329899298608E-2</v>
      </c>
      <c r="U227" s="5">
        <f t="shared" si="346"/>
        <v>6.2611229339753827E-2</v>
      </c>
      <c r="V227" s="5">
        <f t="shared" si="347"/>
        <v>6.0617956570537066E-3</v>
      </c>
      <c r="W227" s="5">
        <f t="shared" si="348"/>
        <v>3.9783183999307324E-2</v>
      </c>
      <c r="X227" s="5">
        <f t="shared" si="349"/>
        <v>3.8611547371635607E-2</v>
      </c>
      <c r="Y227" s="5">
        <f t="shared" si="350"/>
        <v>1.8737208043202599E-2</v>
      </c>
      <c r="Z227" s="5">
        <f t="shared" si="351"/>
        <v>1.5116341519071531E-2</v>
      </c>
      <c r="AA227" s="5">
        <f t="shared" si="352"/>
        <v>2.0255764744641341E-2</v>
      </c>
      <c r="AB227" s="5">
        <f t="shared" si="353"/>
        <v>1.3571273342581113E-2</v>
      </c>
      <c r="AC227" s="5">
        <f t="shared" si="354"/>
        <v>4.927208346425572E-4</v>
      </c>
      <c r="AD227" s="5">
        <f t="shared" si="355"/>
        <v>1.3327279204198681E-2</v>
      </c>
      <c r="AE227" s="5">
        <f t="shared" si="356"/>
        <v>1.2934783508954212E-2</v>
      </c>
      <c r="AF227" s="5">
        <f t="shared" si="357"/>
        <v>6.2769235137958316E-3</v>
      </c>
      <c r="AG227" s="5">
        <f t="shared" si="358"/>
        <v>2.0306882224851671E-3</v>
      </c>
      <c r="AH227" s="5">
        <f t="shared" si="359"/>
        <v>3.6677892389131977E-3</v>
      </c>
      <c r="AI227" s="5">
        <f t="shared" si="360"/>
        <v>4.91480533584267E-3</v>
      </c>
      <c r="AJ227" s="5">
        <f t="shared" si="361"/>
        <v>3.2928979714746415E-3</v>
      </c>
      <c r="AK227" s="5">
        <f t="shared" si="362"/>
        <v>1.4708181110741371E-3</v>
      </c>
      <c r="AL227" s="5">
        <f t="shared" si="363"/>
        <v>2.5631884372306346E-5</v>
      </c>
      <c r="AM227" s="5">
        <f t="shared" si="364"/>
        <v>3.5716873941464161E-3</v>
      </c>
      <c r="AN227" s="5">
        <f t="shared" si="365"/>
        <v>3.4664992379232198E-3</v>
      </c>
      <c r="AO227" s="5">
        <f t="shared" si="366"/>
        <v>1.6822044653482431E-3</v>
      </c>
      <c r="AP227" s="5">
        <f t="shared" si="367"/>
        <v>5.4422087318519254E-4</v>
      </c>
      <c r="AQ227" s="5">
        <f t="shared" si="368"/>
        <v>1.3204831736185834E-4</v>
      </c>
      <c r="AR227" s="5">
        <f t="shared" si="369"/>
        <v>7.1195416611168191E-4</v>
      </c>
      <c r="AS227" s="5">
        <f t="shared" si="370"/>
        <v>9.5401232365192705E-4</v>
      </c>
      <c r="AT227" s="5">
        <f t="shared" si="371"/>
        <v>6.3918406338602603E-4</v>
      </c>
      <c r="AU227" s="5">
        <f t="shared" si="372"/>
        <v>2.8550034191223838E-4</v>
      </c>
      <c r="AV227" s="5">
        <f t="shared" si="373"/>
        <v>9.5641987067320608E-5</v>
      </c>
      <c r="AW227" s="5">
        <f t="shared" si="374"/>
        <v>9.2597156764107963E-7</v>
      </c>
      <c r="AX227" s="5">
        <f t="shared" si="375"/>
        <v>7.9767161811776001E-4</v>
      </c>
      <c r="AY227" s="5">
        <f t="shared" si="376"/>
        <v>7.7417975068308693E-4</v>
      </c>
      <c r="AZ227" s="5">
        <f t="shared" si="377"/>
        <v>3.7568986582599208E-4</v>
      </c>
      <c r="BA227" s="5">
        <f t="shared" si="378"/>
        <v>1.215418642848051E-4</v>
      </c>
      <c r="BB227" s="5">
        <f t="shared" si="379"/>
        <v>2.9490597400093509E-5</v>
      </c>
      <c r="BC227" s="5">
        <f t="shared" si="380"/>
        <v>5.7244166206071908E-6</v>
      </c>
      <c r="BD227" s="5">
        <f t="shared" si="381"/>
        <v>1.1516445412268139E-4</v>
      </c>
      <c r="BE227" s="5">
        <f t="shared" si="382"/>
        <v>1.5431935608963113E-4</v>
      </c>
      <c r="BF227" s="5">
        <f t="shared" si="383"/>
        <v>1.0339329025321261E-4</v>
      </c>
      <c r="BG227" s="5">
        <f t="shared" si="384"/>
        <v>4.618203332910075E-5</v>
      </c>
      <c r="BH227" s="5">
        <f t="shared" si="385"/>
        <v>1.5470879666274352E-5</v>
      </c>
      <c r="BI227" s="5">
        <f t="shared" si="386"/>
        <v>4.1461685490148489E-6</v>
      </c>
      <c r="BJ227" s="8">
        <f t="shared" si="387"/>
        <v>0.4516516275803425</v>
      </c>
      <c r="BK227" s="8">
        <f t="shared" si="388"/>
        <v>0.2775334104851887</v>
      </c>
      <c r="BL227" s="8">
        <f t="shared" si="389"/>
        <v>0.2559205329337359</v>
      </c>
      <c r="BM227" s="8">
        <f t="shared" si="390"/>
        <v>0.40620311362234318</v>
      </c>
      <c r="BN227" s="8">
        <f t="shared" si="391"/>
        <v>0.5932455451168801</v>
      </c>
    </row>
    <row r="228" spans="1:66" x14ac:dyDescent="0.25">
      <c r="A228" t="s">
        <v>24</v>
      </c>
      <c r="B228" t="s">
        <v>26</v>
      </c>
      <c r="C228" t="s">
        <v>293</v>
      </c>
      <c r="D228" s="11">
        <v>44380</v>
      </c>
      <c r="E228">
        <f>VLOOKUP(A228,home!$A$2:$E$405,3,FALSE)</f>
        <v>1.6104868913857699</v>
      </c>
      <c r="F228">
        <f>VLOOKUP(B228,home!$B$2:$E$405,3,FALSE)</f>
        <v>1.46</v>
      </c>
      <c r="G228">
        <f>VLOOKUP(C228,away!$B$2:$E$405,4,FALSE)</f>
        <v>0.86</v>
      </c>
      <c r="H228">
        <f>VLOOKUP(A228,away!$A$2:$E$405,3,FALSE)</f>
        <v>1.3970037453183499</v>
      </c>
      <c r="I228">
        <f>VLOOKUP(C228,away!$B$2:$E$405,3,FALSE)</f>
        <v>0.38</v>
      </c>
      <c r="J228">
        <f>VLOOKUP(B228,home!$B$2:$E$405,4,FALSE)</f>
        <v>0.77</v>
      </c>
      <c r="K228" s="3">
        <f t="shared" si="336"/>
        <v>2.0221273408239728</v>
      </c>
      <c r="L228" s="3">
        <f t="shared" si="337"/>
        <v>0.4087632958801492</v>
      </c>
      <c r="M228" s="5">
        <f t="shared" si="338"/>
        <v>8.7958458654489202E-2</v>
      </c>
      <c r="N228" s="5">
        <f t="shared" si="339"/>
        <v>0.17786320410197762</v>
      </c>
      <c r="O228" s="5">
        <f t="shared" si="340"/>
        <v>3.5954189460146835E-2</v>
      </c>
      <c r="P228" s="5">
        <f t="shared" si="341"/>
        <v>7.2703949524528022E-2</v>
      </c>
      <c r="Q228" s="5">
        <f t="shared" si="342"/>
        <v>0.17983102397058179</v>
      </c>
      <c r="R228" s="5">
        <f t="shared" si="343"/>
        <v>7.3483764922144699E-3</v>
      </c>
      <c r="S228" s="5">
        <f t="shared" si="344"/>
        <v>1.5023751999874721E-2</v>
      </c>
      <c r="T228" s="5">
        <f t="shared" si="345"/>
        <v>7.3508322059717121E-2</v>
      </c>
      <c r="U228" s="5">
        <f t="shared" si="346"/>
        <v>1.485935301557504E-2</v>
      </c>
      <c r="V228" s="5">
        <f t="shared" si="347"/>
        <v>1.3798004747250343E-3</v>
      </c>
      <c r="W228" s="5">
        <f t="shared" si="348"/>
        <v>0.12121374343309486</v>
      </c>
      <c r="X228" s="5">
        <f t="shared" si="349"/>
        <v>4.9547729271682633E-2</v>
      </c>
      <c r="Y228" s="5">
        <f t="shared" si="350"/>
        <v>1.0126646560235169E-2</v>
      </c>
      <c r="Z228" s="5">
        <f t="shared" si="351"/>
        <v>1.0012488647752654E-3</v>
      </c>
      <c r="AA228" s="5">
        <f t="shared" si="352"/>
        <v>2.0246527044310287E-3</v>
      </c>
      <c r="AB228" s="5">
        <f t="shared" si="353"/>
        <v>2.0470527946515912E-3</v>
      </c>
      <c r="AC228" s="5">
        <f t="shared" si="354"/>
        <v>7.1281478781922146E-5</v>
      </c>
      <c r="AD228" s="5">
        <f t="shared" si="355"/>
        <v>6.1277406169920889E-2</v>
      </c>
      <c r="AE228" s="5">
        <f t="shared" si="356"/>
        <v>2.5047954509003448E-2</v>
      </c>
      <c r="AF228" s="5">
        <f t="shared" si="357"/>
        <v>5.1193422200781456E-3</v>
      </c>
      <c r="AG228" s="5">
        <f t="shared" si="358"/>
        <v>6.9753306620584763E-4</v>
      </c>
      <c r="AH228" s="5">
        <f t="shared" si="359"/>
        <v>1.0231844649044881E-4</v>
      </c>
      <c r="AI228" s="5">
        <f t="shared" si="360"/>
        <v>2.069009281189712E-4</v>
      </c>
      <c r="AJ228" s="5">
        <f t="shared" si="361"/>
        <v>2.0919001179561363E-4</v>
      </c>
      <c r="AK228" s="5">
        <f t="shared" si="362"/>
        <v>1.4100294742639988E-4</v>
      </c>
      <c r="AL228" s="5">
        <f t="shared" si="363"/>
        <v>2.3567693725747579E-6</v>
      </c>
      <c r="AM228" s="5">
        <f t="shared" si="364"/>
        <v>2.4782143678194507E-2</v>
      </c>
      <c r="AN228" s="5">
        <f t="shared" si="365"/>
        <v>1.0130030728874188E-2</v>
      </c>
      <c r="AO228" s="5">
        <f t="shared" si="366"/>
        <v>2.0703923740509013E-3</v>
      </c>
      <c r="AP228" s="5">
        <f t="shared" si="367"/>
        <v>2.8210013686072439E-4</v>
      </c>
      <c r="AQ228" s="5">
        <f t="shared" si="368"/>
        <v>2.8828045427857713E-5</v>
      </c>
      <c r="AR228" s="5">
        <f t="shared" si="369"/>
        <v>8.3648050833545119E-6</v>
      </c>
      <c r="AS228" s="5">
        <f t="shared" si="370"/>
        <v>1.691470105971451E-5</v>
      </c>
      <c r="AT228" s="5">
        <f t="shared" si="371"/>
        <v>1.7101839737356471E-5</v>
      </c>
      <c r="AU228" s="5">
        <f t="shared" si="372"/>
        <v>1.1527365903766128E-5</v>
      </c>
      <c r="AV228" s="5">
        <f t="shared" si="373"/>
        <v>5.8274504404218863E-6</v>
      </c>
      <c r="AW228" s="5">
        <f t="shared" si="374"/>
        <v>5.4112173495728429E-8</v>
      </c>
      <c r="AX228" s="5">
        <f t="shared" si="375"/>
        <v>8.3521083826508524E-3</v>
      </c>
      <c r="AY228" s="5">
        <f t="shared" si="376"/>
        <v>3.4140353500405839E-3</v>
      </c>
      <c r="AZ228" s="5">
        <f t="shared" si="377"/>
        <v>6.9776617096696384E-4</v>
      </c>
      <c r="BA228" s="5">
        <f t="shared" si="378"/>
        <v>9.5073733266042601E-5</v>
      </c>
      <c r="BB228" s="5">
        <f t="shared" si="379"/>
        <v>9.7156631403644382E-6</v>
      </c>
      <c r="BC228" s="5">
        <f t="shared" si="380"/>
        <v>7.9428129738333004E-7</v>
      </c>
      <c r="BD228" s="5">
        <f t="shared" si="381"/>
        <v>5.6987088254450219E-7</v>
      </c>
      <c r="BE228" s="5">
        <f t="shared" si="382"/>
        <v>1.1523514923327247E-6</v>
      </c>
      <c r="BF228" s="5">
        <f t="shared" si="383"/>
        <v>1.1651007294426548E-6</v>
      </c>
      <c r="BG228" s="5">
        <f t="shared" si="384"/>
        <v>7.8532734660664872E-7</v>
      </c>
      <c r="BH228" s="5">
        <f t="shared" si="385"/>
        <v>3.9700797476751248E-7</v>
      </c>
      <c r="BI228" s="5">
        <f t="shared" si="386"/>
        <v>1.6056013606050806E-7</v>
      </c>
      <c r="BJ228" s="8">
        <f t="shared" si="387"/>
        <v>0.75409589390726783</v>
      </c>
      <c r="BK228" s="8">
        <f t="shared" si="388"/>
        <v>0.18055363425181203</v>
      </c>
      <c r="BL228" s="8">
        <f t="shared" si="389"/>
        <v>6.2957003181636773E-2</v>
      </c>
      <c r="BM228" s="8">
        <f t="shared" si="390"/>
        <v>0.43353459676368694</v>
      </c>
      <c r="BN228" s="8">
        <f t="shared" si="391"/>
        <v>0.56165920220393784</v>
      </c>
    </row>
    <row r="229" spans="1:66" x14ac:dyDescent="0.25">
      <c r="A229" t="s">
        <v>24</v>
      </c>
      <c r="B229" t="s">
        <v>288</v>
      </c>
      <c r="C229" t="s">
        <v>182</v>
      </c>
      <c r="D229" s="11">
        <v>44380</v>
      </c>
      <c r="E229">
        <f>VLOOKUP(A229,home!$A$2:$E$405,3,FALSE)</f>
        <v>1.6104868913857699</v>
      </c>
      <c r="F229">
        <f>VLOOKUP(B229,home!$B$2:$E$405,3,FALSE)</f>
        <v>0.86</v>
      </c>
      <c r="G229">
        <f>VLOOKUP(C229,away!$B$2:$E$405,4,FALSE)</f>
        <v>1.24</v>
      </c>
      <c r="H229">
        <f>VLOOKUP(A229,away!$A$2:$E$405,3,FALSE)</f>
        <v>1.3970037453183499</v>
      </c>
      <c r="I229">
        <f>VLOOKUP(C229,away!$B$2:$E$405,3,FALSE)</f>
        <v>1</v>
      </c>
      <c r="J229">
        <f>VLOOKUP(B229,home!$B$2:$E$405,4,FALSE)</f>
        <v>1.43</v>
      </c>
      <c r="K229" s="3">
        <f t="shared" si="336"/>
        <v>1.7174232209737852</v>
      </c>
      <c r="L229" s="3">
        <f t="shared" si="337"/>
        <v>1.9977153558052403</v>
      </c>
      <c r="M229" s="5">
        <f t="shared" si="338"/>
        <v>2.4352066250286578E-2</v>
      </c>
      <c r="N229" s="5">
        <f t="shared" si="339"/>
        <v>4.1822804056934185E-2</v>
      </c>
      <c r="O229" s="5">
        <f t="shared" si="340"/>
        <v>4.8648496693784037E-2</v>
      </c>
      <c r="P229" s="5">
        <f t="shared" si="341"/>
        <v>8.3550057887371132E-2</v>
      </c>
      <c r="Q229" s="5">
        <f t="shared" si="342"/>
        <v>3.59137274268077E-2</v>
      </c>
      <c r="R229" s="5">
        <f t="shared" si="343"/>
        <v>4.8592924441006428E-2</v>
      </c>
      <c r="S229" s="5">
        <f t="shared" si="344"/>
        <v>7.1663448403489358E-2</v>
      </c>
      <c r="T229" s="5">
        <f t="shared" si="345"/>
        <v>7.1745404764737564E-2</v>
      </c>
      <c r="U229" s="5">
        <f t="shared" si="346"/>
        <v>8.3454616810009027E-2</v>
      </c>
      <c r="V229" s="5">
        <f t="shared" si="347"/>
        <v>2.7319083869205146E-2</v>
      </c>
      <c r="W229" s="5">
        <f t="shared" si="348"/>
        <v>2.0559689811507558E-2</v>
      </c>
      <c r="X229" s="5">
        <f t="shared" si="349"/>
        <v>4.1072408047041195E-2</v>
      </c>
      <c r="Y229" s="5">
        <f t="shared" si="350"/>
        <v>4.1025490127736465E-2</v>
      </c>
      <c r="Z229" s="5">
        <f t="shared" si="351"/>
        <v>3.2358277113094108E-2</v>
      </c>
      <c r="AA229" s="5">
        <f t="shared" si="352"/>
        <v>5.5572856504732399E-2</v>
      </c>
      <c r="AB229" s="5">
        <f t="shared" si="353"/>
        <v>4.7721057108535747E-2</v>
      </c>
      <c r="AC229" s="5">
        <f t="shared" si="354"/>
        <v>5.8581041318084637E-3</v>
      </c>
      <c r="AD229" s="5">
        <f t="shared" si="355"/>
        <v>8.8274221745753036E-3</v>
      </c>
      <c r="AE229" s="5">
        <f t="shared" si="356"/>
        <v>1.7634676830324773E-2</v>
      </c>
      <c r="AF229" s="5">
        <f t="shared" si="357"/>
        <v>1.7614532349301344E-2</v>
      </c>
      <c r="AG229" s="5">
        <f t="shared" si="358"/>
        <v>1.1729607253175817E-2</v>
      </c>
      <c r="AH229" s="5">
        <f t="shared" si="359"/>
        <v>1.6160656769057341E-2</v>
      </c>
      <c r="AI229" s="5">
        <f t="shared" si="360"/>
        <v>2.7754687201366264E-2</v>
      </c>
      <c r="AJ229" s="5">
        <f t="shared" si="361"/>
        <v>2.3833272145245173E-2</v>
      </c>
      <c r="AK229" s="5">
        <f t="shared" si="362"/>
        <v>1.3643938338010591E-2</v>
      </c>
      <c r="AL229" s="5">
        <f t="shared" si="363"/>
        <v>8.0394810738835664E-4</v>
      </c>
      <c r="AM229" s="5">
        <f t="shared" si="364"/>
        <v>3.0320839647909035E-3</v>
      </c>
      <c r="AN229" s="5">
        <f t="shared" si="365"/>
        <v>6.057240696553624E-3</v>
      </c>
      <c r="AO229" s="5">
        <f t="shared" si="366"/>
        <v>6.050321376656803E-3</v>
      </c>
      <c r="AP229" s="5">
        <f t="shared" si="367"/>
        <v>4.0289399739013325E-3</v>
      </c>
      <c r="AQ229" s="5">
        <f t="shared" si="368"/>
        <v>2.0121688133700644E-3</v>
      </c>
      <c r="AR229" s="5">
        <f t="shared" si="369"/>
        <v>6.456878437488745E-3</v>
      </c>
      <c r="AS229" s="5">
        <f t="shared" si="370"/>
        <v>1.1089192963548104E-2</v>
      </c>
      <c r="AT229" s="5">
        <f t="shared" si="371"/>
        <v>9.5224187487283098E-3</v>
      </c>
      <c r="AU229" s="5">
        <f t="shared" si="372"/>
        <v>5.4513410263007135E-3</v>
      </c>
      <c r="AV229" s="5">
        <f t="shared" si="373"/>
        <v>2.3405649160039769E-3</v>
      </c>
      <c r="AW229" s="5">
        <f t="shared" si="374"/>
        <v>7.6618995671864283E-5</v>
      </c>
      <c r="AX229" s="5">
        <f t="shared" si="375"/>
        <v>8.6789523484569393E-4</v>
      </c>
      <c r="AY229" s="5">
        <f t="shared" si="376"/>
        <v>1.733807637881438E-3</v>
      </c>
      <c r="AZ229" s="5">
        <f t="shared" si="377"/>
        <v>1.7318270711040803E-3</v>
      </c>
      <c r="BA229" s="5">
        <f t="shared" si="378"/>
        <v>1.1532325111812784E-3</v>
      </c>
      <c r="BB229" s="5">
        <f t="shared" si="379"/>
        <v>5.7595757410016963E-4</v>
      </c>
      <c r="BC229" s="5">
        <f t="shared" si="380"/>
        <v>2.3011985801444854E-4</v>
      </c>
      <c r="BD229" s="5">
        <f t="shared" si="381"/>
        <v>2.1498342008565035E-3</v>
      </c>
      <c r="BE229" s="5">
        <f t="shared" si="382"/>
        <v>3.6921751777945801E-3</v>
      </c>
      <c r="BF229" s="5">
        <f t="shared" si="383"/>
        <v>3.1705136931237127E-3</v>
      </c>
      <c r="BG229" s="5">
        <f t="shared" si="384"/>
        <v>1.8150379463286734E-3</v>
      </c>
      <c r="BH229" s="5">
        <f t="shared" si="385"/>
        <v>7.7929707899335838E-4</v>
      </c>
      <c r="BI229" s="5">
        <f t="shared" si="386"/>
        <v>2.6767657990004688E-4</v>
      </c>
      <c r="BJ229" s="8">
        <f t="shared" si="387"/>
        <v>0.33541935755454177</v>
      </c>
      <c r="BK229" s="8">
        <f t="shared" si="388"/>
        <v>0.21528051628743047</v>
      </c>
      <c r="BL229" s="8">
        <f t="shared" si="389"/>
        <v>0.41211743678081375</v>
      </c>
      <c r="BM229" s="8">
        <f t="shared" si="390"/>
        <v>0.71063832233748081</v>
      </c>
      <c r="BN229" s="8">
        <f t="shared" si="391"/>
        <v>0.28288007675619004</v>
      </c>
    </row>
    <row r="230" spans="1:66" s="10" customFormat="1" x14ac:dyDescent="0.25">
      <c r="A230" t="s">
        <v>24</v>
      </c>
      <c r="B230" t="s">
        <v>287</v>
      </c>
      <c r="C230" t="s">
        <v>291</v>
      </c>
      <c r="D230" s="11">
        <v>44380</v>
      </c>
      <c r="E230">
        <f>VLOOKUP(A230,home!$A$2:$E$405,3,FALSE)</f>
        <v>1.6104868913857699</v>
      </c>
      <c r="F230">
        <f>VLOOKUP(B230,home!$B$2:$E$405,3,FALSE)</f>
        <v>0.8</v>
      </c>
      <c r="G230">
        <f>VLOOKUP(C230,away!$B$2:$E$405,4,FALSE)</f>
        <v>1.43</v>
      </c>
      <c r="H230">
        <f>VLOOKUP(A230,away!$A$2:$E$405,3,FALSE)</f>
        <v>1.3970037453183499</v>
      </c>
      <c r="I230">
        <f>VLOOKUP(C230,away!$B$2:$E$405,3,FALSE)</f>
        <v>0.81</v>
      </c>
      <c r="J230">
        <f>VLOOKUP(B230,home!$B$2:$E$405,4,FALSE)</f>
        <v>0.82</v>
      </c>
      <c r="K230" s="3">
        <f t="shared" si="336"/>
        <v>1.8423970037453208</v>
      </c>
      <c r="L230" s="3">
        <f t="shared" si="337"/>
        <v>0.92788988764044811</v>
      </c>
      <c r="M230" s="5">
        <f t="shared" si="338"/>
        <v>6.264403013128142E-2</v>
      </c>
      <c r="N230" s="5">
        <f t="shared" si="339"/>
        <v>0.11541517341640449</v>
      </c>
      <c r="O230" s="5">
        <f t="shared" si="340"/>
        <v>5.8126762079859562E-2</v>
      </c>
      <c r="P230" s="5">
        <f t="shared" si="341"/>
        <v>0.10709257229335038</v>
      </c>
      <c r="Q230" s="5">
        <f t="shared" si="342"/>
        <v>0.10632028484456511</v>
      </c>
      <c r="R230" s="5">
        <f t="shared" si="343"/>
        <v>2.6967617367591967E-2</v>
      </c>
      <c r="S230" s="5">
        <f t="shared" si="344"/>
        <v>4.5769800475686108E-2</v>
      </c>
      <c r="T230" s="5">
        <f t="shared" si="345"/>
        <v>9.8653517158323961E-2</v>
      </c>
      <c r="U230" s="5">
        <f t="shared" si="346"/>
        <v>4.9685057436201718E-2</v>
      </c>
      <c r="V230" s="5">
        <f t="shared" si="347"/>
        <v>8.6939306214680635E-3</v>
      </c>
      <c r="W230" s="5">
        <f t="shared" si="348"/>
        <v>6.5294724744991955E-2</v>
      </c>
      <c r="X230" s="5">
        <f t="shared" si="349"/>
        <v>6.0586314807144569E-2</v>
      </c>
      <c r="Y230" s="5">
        <f t="shared" si="350"/>
        <v>2.8108714419475087E-2</v>
      </c>
      <c r="Z230" s="5">
        <f t="shared" si="351"/>
        <v>8.3409931497151705E-3</v>
      </c>
      <c r="AA230" s="5">
        <f t="shared" si="352"/>
        <v>1.5367420787295477E-2</v>
      </c>
      <c r="AB230" s="5">
        <f t="shared" si="353"/>
        <v>1.4156445006903374E-2</v>
      </c>
      <c r="AC230" s="5">
        <f t="shared" si="354"/>
        <v>9.2891472623344228E-4</v>
      </c>
      <c r="AD230" s="5">
        <f t="shared" si="355"/>
        <v>3.0074701307637144E-2</v>
      </c>
      <c r="AE230" s="5">
        <f t="shared" si="356"/>
        <v>2.7906011217163466E-2</v>
      </c>
      <c r="AF230" s="5">
        <f t="shared" si="357"/>
        <v>1.2946852806393443E-2</v>
      </c>
      <c r="AG230" s="5">
        <f t="shared" si="358"/>
        <v>4.0044179319406121E-3</v>
      </c>
      <c r="AH230" s="5">
        <f t="shared" si="359"/>
        <v>1.9348807991247392E-3</v>
      </c>
      <c r="AI230" s="5">
        <f t="shared" si="360"/>
        <v>3.5648185869117713E-3</v>
      </c>
      <c r="AJ230" s="5">
        <f t="shared" si="361"/>
        <v>3.283905541710938E-3</v>
      </c>
      <c r="AK230" s="5">
        <f t="shared" si="362"/>
        <v>2.016752576876963E-3</v>
      </c>
      <c r="AL230" s="5">
        <f t="shared" si="363"/>
        <v>6.3520732791319746E-5</v>
      </c>
      <c r="AM230" s="5">
        <f t="shared" si="364"/>
        <v>1.1081907915545232E-2</v>
      </c>
      <c r="AN230" s="5">
        <f t="shared" si="365"/>
        <v>1.0282790290597059E-2</v>
      </c>
      <c r="AO230" s="5">
        <f t="shared" si="366"/>
        <v>4.7706485636861964E-3</v>
      </c>
      <c r="AP230" s="5">
        <f t="shared" si="367"/>
        <v>1.4755455199102836E-3</v>
      </c>
      <c r="AQ230" s="5">
        <f t="shared" si="368"/>
        <v>3.4228594166947987E-4</v>
      </c>
      <c r="AR230" s="5">
        <f t="shared" si="369"/>
        <v>3.5907126545950299E-4</v>
      </c>
      <c r="AS230" s="5">
        <f t="shared" si="370"/>
        <v>6.6155182361362903E-4</v>
      </c>
      <c r="AT230" s="5">
        <f t="shared" si="371"/>
        <v>6.094205488240016E-4</v>
      </c>
      <c r="AU230" s="5">
        <f t="shared" si="372"/>
        <v>3.7426486439138992E-4</v>
      </c>
      <c r="AV230" s="5">
        <f t="shared" si="373"/>
        <v>1.7238611619046132E-4</v>
      </c>
      <c r="AW230" s="5">
        <f t="shared" si="374"/>
        <v>3.016425886572904E-6</v>
      </c>
      <c r="AX230" s="5">
        <f t="shared" si="375"/>
        <v>3.4028789898970196E-3</v>
      </c>
      <c r="AY230" s="5">
        <f t="shared" si="376"/>
        <v>3.157497003589587E-3</v>
      </c>
      <c r="AZ230" s="5">
        <f t="shared" si="377"/>
        <v>1.4649047699428963E-3</v>
      </c>
      <c r="BA230" s="5">
        <f t="shared" si="378"/>
        <v>4.5309010746209029E-4</v>
      </c>
      <c r="BB230" s="5">
        <f t="shared" si="379"/>
        <v>1.0510443222599936E-4</v>
      </c>
      <c r="BC230" s="5">
        <f t="shared" si="380"/>
        <v>1.9505067961739135E-5</v>
      </c>
      <c r="BD230" s="5">
        <f t="shared" si="381"/>
        <v>5.5529766027021942E-5</v>
      </c>
      <c r="BE230" s="5">
        <f t="shared" si="382"/>
        <v>1.0230787454686393E-4</v>
      </c>
      <c r="BF230" s="5">
        <f t="shared" si="383"/>
        <v>9.4245860762347144E-5</v>
      </c>
      <c r="BG230" s="5">
        <f t="shared" si="384"/>
        <v>5.7879430494649042E-5</v>
      </c>
      <c r="BH230" s="5">
        <f t="shared" si="385"/>
        <v>2.6659222330456722E-5</v>
      </c>
      <c r="BI230" s="5">
        <f t="shared" si="386"/>
        <v>9.8233742687627651E-6</v>
      </c>
      <c r="BJ230" s="8">
        <f t="shared" si="387"/>
        <v>0.58586687125652737</v>
      </c>
      <c r="BK230" s="8">
        <f t="shared" si="388"/>
        <v>0.22835026598440028</v>
      </c>
      <c r="BL230" s="8">
        <f t="shared" si="389"/>
        <v>0.1776268003293856</v>
      </c>
      <c r="BM230" s="8">
        <f t="shared" si="390"/>
        <v>0.52046401000927256</v>
      </c>
      <c r="BN230" s="8">
        <f t="shared" si="391"/>
        <v>0.47656644013305294</v>
      </c>
    </row>
    <row r="231" spans="1:66" x14ac:dyDescent="0.25">
      <c r="A231" t="s">
        <v>24</v>
      </c>
      <c r="B231" t="s">
        <v>181</v>
      </c>
      <c r="C231" t="s">
        <v>327</v>
      </c>
      <c r="D231" s="11">
        <v>44380</v>
      </c>
      <c r="E231">
        <f>VLOOKUP(A231,home!$A$2:$E$405,3,FALSE)</f>
        <v>1.6104868913857699</v>
      </c>
      <c r="F231">
        <f>VLOOKUP(B231,home!$B$2:$E$405,3,FALSE)</f>
        <v>0.72</v>
      </c>
      <c r="G231">
        <f>VLOOKUP(C231,away!$B$2:$E$405,4,FALSE)</f>
        <v>0.53</v>
      </c>
      <c r="H231">
        <f>VLOOKUP(A231,away!$A$2:$E$405,3,FALSE)</f>
        <v>1.3970037453183499</v>
      </c>
      <c r="I231">
        <f>VLOOKUP(C231,away!$B$2:$E$405,3,FALSE)</f>
        <v>1.19</v>
      </c>
      <c r="J231">
        <f>VLOOKUP(B231,home!$B$2:$E$405,4,FALSE)</f>
        <v>0.77</v>
      </c>
      <c r="K231" s="3">
        <f t="shared" si="336"/>
        <v>0.61456179775280984</v>
      </c>
      <c r="L231" s="3">
        <f t="shared" si="337"/>
        <v>1.280074531835204</v>
      </c>
      <c r="M231" s="5">
        <f t="shared" si="338"/>
        <v>0.15037301131870434</v>
      </c>
      <c r="N231" s="5">
        <f t="shared" si="339"/>
        <v>9.2413508169526565E-2</v>
      </c>
      <c r="O231" s="5">
        <f t="shared" si="340"/>
        <v>0.19248866206444026</v>
      </c>
      <c r="P231" s="5">
        <f t="shared" si="341"/>
        <v>0.11829617820535551</v>
      </c>
      <c r="Q231" s="5">
        <f t="shared" si="342"/>
        <v>2.8396905858654113E-2</v>
      </c>
      <c r="R231" s="5">
        <f t="shared" si="343"/>
        <v>0.1231999169878616</v>
      </c>
      <c r="S231" s="5">
        <f t="shared" si="344"/>
        <v>2.3265454444371711E-2</v>
      </c>
      <c r="T231" s="5">
        <f t="shared" si="345"/>
        <v>3.6350155972585022E-2</v>
      </c>
      <c r="U231" s="5">
        <f t="shared" si="346"/>
        <v>7.571396246705718E-2</v>
      </c>
      <c r="V231" s="5">
        <f t="shared" si="347"/>
        <v>2.0336202035519555E-3</v>
      </c>
      <c r="W231" s="5">
        <f t="shared" si="348"/>
        <v>5.8172178383705904E-3</v>
      </c>
      <c r="X231" s="5">
        <f t="shared" si="349"/>
        <v>7.4464724010356292E-3</v>
      </c>
      <c r="Y231" s="5">
        <f t="shared" si="350"/>
        <v>4.7660198362897265E-3</v>
      </c>
      <c r="Z231" s="5">
        <f t="shared" si="351"/>
        <v>5.2568358686790981E-2</v>
      </c>
      <c r="AA231" s="5">
        <f t="shared" si="352"/>
        <v>3.2306505019468808E-2</v>
      </c>
      <c r="AB231" s="5">
        <f t="shared" si="353"/>
        <v>9.9271719019374607E-3</v>
      </c>
      <c r="AC231" s="5">
        <f t="shared" si="354"/>
        <v>9.9988644858752408E-5</v>
      </c>
      <c r="AD231" s="5">
        <f t="shared" si="355"/>
        <v>8.937599631671857E-4</v>
      </c>
      <c r="AE231" s="5">
        <f t="shared" si="356"/>
        <v>1.1440793664242842E-3</v>
      </c>
      <c r="AF231" s="5">
        <f t="shared" si="357"/>
        <v>7.3225342967894139E-4</v>
      </c>
      <c r="AG231" s="5">
        <f t="shared" si="358"/>
        <v>3.1244632206033112E-4</v>
      </c>
      <c r="AH231" s="5">
        <f t="shared" si="359"/>
        <v>1.6822854283834756E-2</v>
      </c>
      <c r="AI231" s="5">
        <f t="shared" si="360"/>
        <v>1.0338683572007047E-2</v>
      </c>
      <c r="AJ231" s="5">
        <f t="shared" si="361"/>
        <v>3.1768799812050461E-3</v>
      </c>
      <c r="AK231" s="5">
        <f t="shared" si="362"/>
        <v>6.5079635749809529E-4</v>
      </c>
      <c r="AL231" s="5">
        <f t="shared" si="363"/>
        <v>3.1463823054401257E-6</v>
      </c>
      <c r="AM231" s="5">
        <f t="shared" si="364"/>
        <v>1.098541459447022E-4</v>
      </c>
      <c r="AN231" s="5">
        <f t="shared" si="365"/>
        <v>1.4062149444032083E-4</v>
      </c>
      <c r="AO231" s="5">
        <f t="shared" si="366"/>
        <v>9.0002996830830225E-5</v>
      </c>
      <c r="AP231" s="5">
        <f t="shared" si="367"/>
        <v>3.8403514677330117E-5</v>
      </c>
      <c r="AQ231" s="5">
        <f t="shared" si="368"/>
        <v>1.2289840267852431E-5</v>
      </c>
      <c r="AR231" s="5">
        <f t="shared" si="369"/>
        <v>4.3069014643023242E-3</v>
      </c>
      <c r="AS231" s="5">
        <f t="shared" si="370"/>
        <v>2.6468571066458457E-3</v>
      </c>
      <c r="AT231" s="5">
        <f t="shared" si="371"/>
        <v>8.1332863092753568E-4</v>
      </c>
      <c r="AU231" s="5">
        <f t="shared" si="372"/>
        <v>1.66613568528886E-4</v>
      </c>
      <c r="AV231" s="5">
        <f t="shared" si="373"/>
        <v>2.5598583551280778E-5</v>
      </c>
      <c r="AW231" s="5">
        <f t="shared" si="374"/>
        <v>6.8755874076525155E-8</v>
      </c>
      <c r="AX231" s="5">
        <f t="shared" si="375"/>
        <v>1.1252026903729285E-5</v>
      </c>
      <c r="AY231" s="5">
        <f t="shared" si="376"/>
        <v>1.4403433070988381E-5</v>
      </c>
      <c r="AZ231" s="5">
        <f t="shared" si="377"/>
        <v>9.2187339225825761E-6</v>
      </c>
      <c r="BA231" s="5">
        <f t="shared" si="378"/>
        <v>3.9335555033544011E-6</v>
      </c>
      <c r="BB231" s="5">
        <f t="shared" si="379"/>
        <v>1.2588110548510436E-6</v>
      </c>
      <c r="BC231" s="5">
        <f t="shared" si="380"/>
        <v>3.2227439434148561E-7</v>
      </c>
      <c r="BD231" s="5">
        <f t="shared" si="381"/>
        <v>9.1885914592952493E-4</v>
      </c>
      <c r="BE231" s="5">
        <f t="shared" si="382"/>
        <v>5.6469572860406037E-4</v>
      </c>
      <c r="BF231" s="5">
        <f t="shared" si="383"/>
        <v>1.7352021107712204E-4</v>
      </c>
      <c r="BG231" s="5">
        <f t="shared" si="384"/>
        <v>3.5546297622001054E-5</v>
      </c>
      <c r="BH231" s="5">
        <f t="shared" si="385"/>
        <v>5.4613491425083471E-6</v>
      </c>
      <c r="BI231" s="5">
        <f t="shared" si="386"/>
        <v>6.7126730943513949E-7</v>
      </c>
      <c r="BJ231" s="8">
        <f t="shared" si="387"/>
        <v>0.17870437998480324</v>
      </c>
      <c r="BK231" s="8">
        <f t="shared" si="388"/>
        <v>0.29408580263221867</v>
      </c>
      <c r="BL231" s="8">
        <f t="shared" si="389"/>
        <v>0.47428348598895087</v>
      </c>
      <c r="BM231" s="8">
        <f t="shared" si="390"/>
        <v>0.29445951001102449</v>
      </c>
      <c r="BN231" s="8">
        <f t="shared" si="391"/>
        <v>0.70516818260454239</v>
      </c>
    </row>
    <row r="232" spans="1:66" x14ac:dyDescent="0.25">
      <c r="A232" t="s">
        <v>24</v>
      </c>
      <c r="B232" t="s">
        <v>184</v>
      </c>
      <c r="C232" t="s">
        <v>326</v>
      </c>
      <c r="D232" s="11">
        <v>44380</v>
      </c>
      <c r="E232">
        <f>VLOOKUP(A232,home!$A$2:$E$405,3,FALSE)</f>
        <v>1.6104868913857699</v>
      </c>
      <c r="F232">
        <f>VLOOKUP(B232,home!$B$2:$E$405,3,FALSE)</f>
        <v>1</v>
      </c>
      <c r="G232">
        <f>VLOOKUP(C232,away!$B$2:$E$405,4,FALSE)</f>
        <v>1.05</v>
      </c>
      <c r="H232">
        <f>VLOOKUP(A232,away!$A$2:$E$405,3,FALSE)</f>
        <v>1.3970037453183499</v>
      </c>
      <c r="I232">
        <f>VLOOKUP(C232,away!$B$2:$E$405,3,FALSE)</f>
        <v>0.72</v>
      </c>
      <c r="J232">
        <f>VLOOKUP(B232,home!$B$2:$E$405,4,FALSE)</f>
        <v>1.1599999999999999</v>
      </c>
      <c r="K232" s="3">
        <f t="shared" si="336"/>
        <v>1.6910112359550584</v>
      </c>
      <c r="L232" s="3">
        <f t="shared" si="337"/>
        <v>1.1667775280898858</v>
      </c>
      <c r="M232" s="5">
        <f t="shared" si="338"/>
        <v>5.7395535120170135E-2</v>
      </c>
      <c r="N232" s="5">
        <f t="shared" si="339"/>
        <v>9.7056494781860875E-2</v>
      </c>
      <c r="O232" s="5">
        <f t="shared" si="340"/>
        <v>6.6967820590908334E-2</v>
      </c>
      <c r="P232" s="5">
        <f t="shared" si="341"/>
        <v>0.11324333706664852</v>
      </c>
      <c r="Q232" s="5">
        <f t="shared" si="342"/>
        <v>8.2061811599270132E-2</v>
      </c>
      <c r="R232" s="5">
        <f t="shared" si="343"/>
        <v>3.9068274085313492E-2</v>
      </c>
      <c r="S232" s="5">
        <f t="shared" si="344"/>
        <v>5.5858236024547057E-2</v>
      </c>
      <c r="T232" s="5">
        <f t="shared" si="345"/>
        <v>9.5747877688374311E-2</v>
      </c>
      <c r="U232" s="5">
        <f t="shared" si="346"/>
        <v>6.6064890447636956E-2</v>
      </c>
      <c r="V232" s="5">
        <f t="shared" si="347"/>
        <v>1.2245577091265251E-2</v>
      </c>
      <c r="W232" s="5">
        <f t="shared" si="348"/>
        <v>4.6255815152397642E-2</v>
      </c>
      <c r="X232" s="5">
        <f t="shared" si="349"/>
        <v>5.3970245663297202E-2</v>
      </c>
      <c r="Y232" s="5">
        <f t="shared" si="350"/>
        <v>3.1485634912712897E-2</v>
      </c>
      <c r="Z232" s="5">
        <f t="shared" si="351"/>
        <v>1.5194661421333406E-2</v>
      </c>
      <c r="AA232" s="5">
        <f t="shared" si="352"/>
        <v>2.5694343190007646E-2</v>
      </c>
      <c r="AB232" s="5">
        <f t="shared" si="353"/>
        <v>2.1724711517394139E-2</v>
      </c>
      <c r="AC232" s="5">
        <f t="shared" si="354"/>
        <v>1.510058677929343E-3</v>
      </c>
      <c r="AD232" s="5">
        <f t="shared" si="355"/>
        <v>1.9554775787741164E-2</v>
      </c>
      <c r="AE232" s="5">
        <f t="shared" si="356"/>
        <v>2.2816072955972582E-2</v>
      </c>
      <c r="AF232" s="5">
        <f t="shared" si="357"/>
        <v>1.3310640602144092E-2</v>
      </c>
      <c r="AG232" s="5">
        <f t="shared" si="358"/>
        <v>5.1768521130208496E-3</v>
      </c>
      <c r="AH232" s="5">
        <f t="shared" si="359"/>
        <v>4.4321973733365367E-3</v>
      </c>
      <c r="AI232" s="5">
        <f t="shared" si="360"/>
        <v>7.4948955582825813E-3</v>
      </c>
      <c r="AJ232" s="5">
        <f t="shared" si="361"/>
        <v>6.3369763006827541E-3</v>
      </c>
      <c r="AK232" s="5">
        <f t="shared" si="362"/>
        <v>3.5719660421451526E-3</v>
      </c>
      <c r="AL232" s="5">
        <f t="shared" si="363"/>
        <v>1.1917587909731E-4</v>
      </c>
      <c r="AM232" s="5">
        <f t="shared" si="364"/>
        <v>6.6134691147304459E-3</v>
      </c>
      <c r="AN232" s="5">
        <f t="shared" si="365"/>
        <v>7.7164471457839955E-3</v>
      </c>
      <c r="AO232" s="5">
        <f t="shared" si="366"/>
        <v>4.5016885631970526E-3</v>
      </c>
      <c r="AP232" s="5">
        <f t="shared" si="367"/>
        <v>1.7508230179991884E-3</v>
      </c>
      <c r="AQ232" s="5">
        <f t="shared" si="368"/>
        <v>5.1070523826599187E-4</v>
      </c>
      <c r="AR232" s="5">
        <f t="shared" si="369"/>
        <v>1.0342776590536176E-3</v>
      </c>
      <c r="AS232" s="5">
        <f t="shared" si="370"/>
        <v>1.7489751425569624E-3</v>
      </c>
      <c r="AT232" s="5">
        <f t="shared" si="371"/>
        <v>1.478768308734962E-3</v>
      </c>
      <c r="AU232" s="5">
        <f t="shared" si="372"/>
        <v>8.3353794181502644E-4</v>
      </c>
      <c r="AV232" s="5">
        <f t="shared" si="373"/>
        <v>3.5238050630101583E-4</v>
      </c>
      <c r="AW232" s="5">
        <f t="shared" si="374"/>
        <v>6.53161251934312E-6</v>
      </c>
      <c r="AX232" s="5">
        <f t="shared" si="375"/>
        <v>1.8639084302751574E-3</v>
      </c>
      <c r="AY232" s="5">
        <f t="shared" si="376"/>
        <v>2.1747664708623472E-3</v>
      </c>
      <c r="AZ232" s="5">
        <f t="shared" si="377"/>
        <v>1.2687343235227673E-3</v>
      </c>
      <c r="BA232" s="5">
        <f t="shared" si="378"/>
        <v>4.9344356593422915E-4</v>
      </c>
      <c r="BB232" s="5">
        <f t="shared" si="379"/>
        <v>1.4393471602814969E-4</v>
      </c>
      <c r="BC232" s="5">
        <f t="shared" si="380"/>
        <v>3.3587958434728821E-5</v>
      </c>
      <c r="BD232" s="5">
        <f t="shared" si="381"/>
        <v>2.0112865506486226E-4</v>
      </c>
      <c r="BE232" s="5">
        <f t="shared" si="382"/>
        <v>3.401108155872114E-4</v>
      </c>
      <c r="BF232" s="5">
        <f t="shared" si="383"/>
        <v>2.8756560531390668E-4</v>
      </c>
      <c r="BG232" s="5">
        <f t="shared" si="384"/>
        <v>1.6209222322001129E-4</v>
      </c>
      <c r="BH232" s="5">
        <f t="shared" si="385"/>
        <v>6.8524942681493612E-5</v>
      </c>
      <c r="BI232" s="5">
        <f t="shared" si="386"/>
        <v>2.3175289603516411E-5</v>
      </c>
      <c r="BJ232" s="8">
        <f t="shared" si="387"/>
        <v>0.49450772980182583</v>
      </c>
      <c r="BK232" s="8">
        <f t="shared" si="388"/>
        <v>0.24254668633051998</v>
      </c>
      <c r="BL232" s="8">
        <f t="shared" si="389"/>
        <v>0.2478866121956402</v>
      </c>
      <c r="BM232" s="8">
        <f t="shared" si="390"/>
        <v>0.54217418164680531</v>
      </c>
      <c r="BN232" s="8">
        <f t="shared" si="391"/>
        <v>0.45579327324417146</v>
      </c>
    </row>
    <row r="233" spans="1:66" x14ac:dyDescent="0.25">
      <c r="A233" t="s">
        <v>24</v>
      </c>
      <c r="B233" t="s">
        <v>286</v>
      </c>
      <c r="C233" t="s">
        <v>180</v>
      </c>
      <c r="D233" s="11">
        <v>44380</v>
      </c>
      <c r="E233">
        <f>VLOOKUP(A233,home!$A$2:$E$405,3,FALSE)</f>
        <v>1.6104868913857699</v>
      </c>
      <c r="F233">
        <f>VLOOKUP(B233,home!$B$2:$E$405,3,FALSE)</f>
        <v>1.58</v>
      </c>
      <c r="G233">
        <f>VLOOKUP(C233,away!$B$2:$E$405,4,FALSE)</f>
        <v>0.93</v>
      </c>
      <c r="H233">
        <f>VLOOKUP(A233,away!$A$2:$E$405,3,FALSE)</f>
        <v>1.3970037453183499</v>
      </c>
      <c r="I233">
        <f>VLOOKUP(C233,away!$B$2:$E$405,3,FALSE)</f>
        <v>0.53</v>
      </c>
      <c r="J233">
        <f>VLOOKUP(B233,home!$B$2:$E$405,4,FALSE)</f>
        <v>0.61</v>
      </c>
      <c r="K233" s="3">
        <f t="shared" si="336"/>
        <v>2.3664494382022507</v>
      </c>
      <c r="L233" s="3">
        <f t="shared" si="337"/>
        <v>0.45165131086142257</v>
      </c>
      <c r="M233" s="5">
        <f t="shared" si="338"/>
        <v>5.971925692344212E-2</v>
      </c>
      <c r="N233" s="5">
        <f t="shared" si="339"/>
        <v>0.14132260199633548</v>
      </c>
      <c r="O233" s="5">
        <f t="shared" si="340"/>
        <v>2.6972280673142716E-2</v>
      </c>
      <c r="P233" s="5">
        <f t="shared" si="341"/>
        <v>6.3828538445991997E-2</v>
      </c>
      <c r="Q233" s="5">
        <f t="shared" si="342"/>
        <v>0.16721639604975422</v>
      </c>
      <c r="R233" s="5">
        <f t="shared" si="343"/>
        <v>6.0910329614735602E-3</v>
      </c>
      <c r="S233" s="5">
        <f t="shared" si="344"/>
        <v>1.7055144898128521E-2</v>
      </c>
      <c r="T233" s="5">
        <f t="shared" si="345"/>
        <v>7.5523504473394287E-2</v>
      </c>
      <c r="U233" s="5">
        <f t="shared" si="346"/>
        <v>1.4414121529750497E-2</v>
      </c>
      <c r="V233" s="5">
        <f t="shared" si="347"/>
        <v>2.0254121402818607E-3</v>
      </c>
      <c r="W233" s="5">
        <f t="shared" si="348"/>
        <v>0.13190304883004864</v>
      </c>
      <c r="X233" s="5">
        <f t="shared" si="349"/>
        <v>5.957418491070969E-2</v>
      </c>
      <c r="Y233" s="5">
        <f t="shared" si="350"/>
        <v>1.3453379354211405E-2</v>
      </c>
      <c r="Z233" s="5">
        <f t="shared" si="351"/>
        <v>9.1700767384988893E-4</v>
      </c>
      <c r="AA233" s="5">
        <f t="shared" si="352"/>
        <v>2.1700522946092224E-3</v>
      </c>
      <c r="AB233" s="5">
        <f t="shared" si="353"/>
        <v>2.5676595167237505E-3</v>
      </c>
      <c r="AC233" s="5">
        <f t="shared" si="354"/>
        <v>1.3529879569530091E-4</v>
      </c>
      <c r="AD233" s="5">
        <f t="shared" si="355"/>
        <v>7.8035473950258186E-2</v>
      </c>
      <c r="AE233" s="5">
        <f t="shared" si="356"/>
        <v>3.5244824103326494E-2</v>
      </c>
      <c r="AF233" s="5">
        <f t="shared" si="357"/>
        <v>7.9591855036738376E-3</v>
      </c>
      <c r="AG233" s="5">
        <f t="shared" si="358"/>
        <v>1.1982588553745071E-3</v>
      </c>
      <c r="AH233" s="5">
        <f t="shared" si="359"/>
        <v>1.0354192949107152E-4</v>
      </c>
      <c r="AI233" s="5">
        <f t="shared" si="360"/>
        <v>2.4502674087452321E-4</v>
      </c>
      <c r="AJ233" s="5">
        <f t="shared" si="361"/>
        <v>2.8992169664352206E-4</v>
      </c>
      <c r="AK233" s="5">
        <f t="shared" si="362"/>
        <v>2.2869501204823538E-4</v>
      </c>
      <c r="AL233" s="5">
        <f t="shared" si="363"/>
        <v>5.7843481835715895E-6</v>
      </c>
      <c r="AM233" s="5">
        <f t="shared" si="364"/>
        <v>3.6933400697886982E-2</v>
      </c>
      <c r="AN233" s="5">
        <f t="shared" si="365"/>
        <v>1.6681018839770832E-2</v>
      </c>
      <c r="AO233" s="5">
        <f t="shared" si="366"/>
        <v>3.7670020127432914E-3</v>
      </c>
      <c r="AP233" s="5">
        <f t="shared" si="367"/>
        <v>5.6712379902437509E-4</v>
      </c>
      <c r="AQ233" s="5">
        <f t="shared" si="368"/>
        <v>6.4035551812517222E-5</v>
      </c>
      <c r="AR233" s="5">
        <f t="shared" si="369"/>
        <v>9.3529696367526866E-6</v>
      </c>
      <c r="AS233" s="5">
        <f t="shared" si="370"/>
        <v>2.2133329742416104E-5</v>
      </c>
      <c r="AT233" s="5">
        <f t="shared" si="371"/>
        <v>2.6188702867242887E-5</v>
      </c>
      <c r="AU233" s="5">
        <f t="shared" si="372"/>
        <v>2.0658080395810866E-5</v>
      </c>
      <c r="AV233" s="5">
        <f t="shared" si="373"/>
        <v>1.2221575686750891E-5</v>
      </c>
      <c r="AW233" s="5">
        <f t="shared" si="374"/>
        <v>1.717324758101117E-7</v>
      </c>
      <c r="AX233" s="5">
        <f t="shared" si="375"/>
        <v>1.4566837555402211E-2</v>
      </c>
      <c r="AY233" s="5">
        <f t="shared" si="376"/>
        <v>6.5791312770028081E-3</v>
      </c>
      <c r="AZ233" s="5">
        <f t="shared" si="377"/>
        <v>1.4857366327938515E-3</v>
      </c>
      <c r="BA233" s="5">
        <f t="shared" si="378"/>
        <v>2.2367829926539309E-4</v>
      </c>
      <c r="BB233" s="5">
        <f t="shared" si="379"/>
        <v>2.5256149268617079E-5</v>
      </c>
      <c r="BC233" s="5">
        <f t="shared" si="380"/>
        <v>2.2813945848965328E-6</v>
      </c>
      <c r="BD233" s="5">
        <f t="shared" si="381"/>
        <v>7.0404683281440598E-7</v>
      </c>
      <c r="BE233" s="5">
        <f t="shared" si="382"/>
        <v>1.6660912319817248E-6</v>
      </c>
      <c r="BF233" s="5">
        <f t="shared" si="383"/>
        <v>1.9713603299584248E-6</v>
      </c>
      <c r="BG233" s="5">
        <f t="shared" si="384"/>
        <v>1.555041515108106E-6</v>
      </c>
      <c r="BH233" s="5">
        <f t="shared" si="385"/>
        <v>9.1998177995218876E-7</v>
      </c>
      <c r="BI233" s="5">
        <f t="shared" si="386"/>
        <v>4.3541807326483291E-7</v>
      </c>
      <c r="BJ233" s="8">
        <f t="shared" si="387"/>
        <v>0.79232636023664249</v>
      </c>
      <c r="BK233" s="8">
        <f t="shared" si="388"/>
        <v>0.14934856682872616</v>
      </c>
      <c r="BL233" s="8">
        <f t="shared" si="389"/>
        <v>5.3180138952849142E-2</v>
      </c>
      <c r="BM233" s="8">
        <f t="shared" si="390"/>
        <v>0.52404300709740081</v>
      </c>
      <c r="BN233" s="8">
        <f t="shared" si="391"/>
        <v>0.46515010705014009</v>
      </c>
    </row>
    <row r="234" spans="1:66" x14ac:dyDescent="0.25">
      <c r="A234" t="s">
        <v>27</v>
      </c>
      <c r="B234" t="s">
        <v>298</v>
      </c>
      <c r="C234" t="s">
        <v>186</v>
      </c>
      <c r="D234" s="11">
        <v>44380</v>
      </c>
      <c r="E234">
        <f>VLOOKUP(A234,home!$A$2:$E$405,3,FALSE)</f>
        <v>1.2562277580071199</v>
      </c>
      <c r="F234">
        <f>VLOOKUP(B234,home!$B$2:$E$405,3,FALSE)</f>
        <v>1.47</v>
      </c>
      <c r="G234">
        <f>VLOOKUP(C234,away!$B$2:$E$405,4,FALSE)</f>
        <v>0.85</v>
      </c>
      <c r="H234">
        <f>VLOOKUP(A234,away!$A$2:$E$405,3,FALSE)</f>
        <v>1.09964412811388</v>
      </c>
      <c r="I234">
        <f>VLOOKUP(C234,away!$B$2:$E$405,3,FALSE)</f>
        <v>1.08</v>
      </c>
      <c r="J234">
        <f>VLOOKUP(B234,home!$B$2:$E$405,4,FALSE)</f>
        <v>0.7</v>
      </c>
      <c r="K234" s="3">
        <f t="shared" si="336"/>
        <v>1.5696565836298964</v>
      </c>
      <c r="L234" s="3">
        <f t="shared" si="337"/>
        <v>0.8313309608540933</v>
      </c>
      <c r="M234" s="5">
        <f t="shared" si="338"/>
        <v>9.0628409496559315E-2</v>
      </c>
      <c r="N234" s="5">
        <f t="shared" si="339"/>
        <v>0.14225547963018054</v>
      </c>
      <c r="O234" s="5">
        <f t="shared" si="340"/>
        <v>7.5342202747452902E-2</v>
      </c>
      <c r="P234" s="5">
        <f t="shared" si="341"/>
        <v>0.1182613845677179</v>
      </c>
      <c r="Q234" s="5">
        <f t="shared" si="342"/>
        <v>0.11164612507947079</v>
      </c>
      <c r="R234" s="5">
        <f t="shared" si="343"/>
        <v>3.1317152901451963E-2</v>
      </c>
      <c r="S234" s="5">
        <f t="shared" si="344"/>
        <v>3.8579941868020516E-2</v>
      </c>
      <c r="T234" s="5">
        <f t="shared" si="345"/>
        <v>9.2814880437952746E-2</v>
      </c>
      <c r="U234" s="5">
        <f t="shared" si="346"/>
        <v>4.9157175232308177E-2</v>
      </c>
      <c r="V234" s="5">
        <f t="shared" si="347"/>
        <v>5.5936805482212134E-3</v>
      </c>
      <c r="W234" s="5">
        <f t="shared" si="348"/>
        <v>5.8415358422586064E-2</v>
      </c>
      <c r="X234" s="5">
        <f t="shared" si="349"/>
        <v>4.8562496046084723E-2</v>
      </c>
      <c r="Y234" s="5">
        <f t="shared" si="350"/>
        <v>2.0185753249732361E-2</v>
      </c>
      <c r="Z234" s="5">
        <f t="shared" si="351"/>
        <v>8.6783062709262053E-3</v>
      </c>
      <c r="AA234" s="5">
        <f t="shared" si="352"/>
        <v>1.3621960572915932E-2</v>
      </c>
      <c r="AB234" s="5">
        <f t="shared" si="353"/>
        <v>1.0690900047612188E-2</v>
      </c>
      <c r="AC234" s="5">
        <f t="shared" si="354"/>
        <v>4.5620104814323304E-4</v>
      </c>
      <c r="AD234" s="5">
        <f t="shared" si="355"/>
        <v>2.2923012983278084E-2</v>
      </c>
      <c r="AE234" s="5">
        <f t="shared" si="356"/>
        <v>1.9056610409059427E-2</v>
      </c>
      <c r="AF234" s="5">
        <f t="shared" si="357"/>
        <v>7.9211751209927444E-3</v>
      </c>
      <c r="AG234" s="5">
        <f t="shared" si="358"/>
        <v>2.1950393748094788E-3</v>
      </c>
      <c r="AH234" s="5">
        <f t="shared" si="359"/>
        <v>1.8036361726987962E-3</v>
      </c>
      <c r="AI234" s="5">
        <f t="shared" si="360"/>
        <v>2.8310893929496938E-3</v>
      </c>
      <c r="AJ234" s="5">
        <f t="shared" si="361"/>
        <v>2.2219190522441276E-3</v>
      </c>
      <c r="AK234" s="5">
        <f t="shared" si="362"/>
        <v>1.162549956215898E-3</v>
      </c>
      <c r="AL234" s="5">
        <f t="shared" si="363"/>
        <v>2.3811945015634895E-5</v>
      </c>
      <c r="AM234" s="5">
        <f t="shared" si="364"/>
        <v>7.1962516491672008E-3</v>
      </c>
      <c r="AN234" s="5">
        <f t="shared" si="365"/>
        <v>5.9824667980500233E-3</v>
      </c>
      <c r="AO234" s="5">
        <f t="shared" si="366"/>
        <v>2.4867049357503181E-3</v>
      </c>
      <c r="AP234" s="5">
        <f t="shared" si="367"/>
        <v>6.8909160119930949E-4</v>
      </c>
      <c r="AQ234" s="5">
        <f t="shared" si="368"/>
        <v>1.432157957353769E-4</v>
      </c>
      <c r="AR234" s="5">
        <f t="shared" si="369"/>
        <v>2.9988371849617806E-4</v>
      </c>
      <c r="AS234" s="5">
        <f t="shared" si="370"/>
        <v>4.7071445306094033E-4</v>
      </c>
      <c r="AT234" s="5">
        <f t="shared" si="371"/>
        <v>3.6943002012842553E-4</v>
      </c>
      <c r="AU234" s="5">
        <f t="shared" si="372"/>
        <v>1.932927544283694E-4</v>
      </c>
      <c r="AV234" s="5">
        <f t="shared" si="373"/>
        <v>7.5850811139111703E-5</v>
      </c>
      <c r="AW234" s="5">
        <f t="shared" si="374"/>
        <v>8.6311958494472564E-7</v>
      </c>
      <c r="AX234" s="5">
        <f t="shared" si="375"/>
        <v>1.8826072964288011E-3</v>
      </c>
      <c r="AY234" s="5">
        <f t="shared" si="376"/>
        <v>1.5650697326510823E-3</v>
      </c>
      <c r="AZ234" s="5">
        <f t="shared" si="377"/>
        <v>6.5054546232424148E-4</v>
      </c>
      <c r="BA234" s="5">
        <f t="shared" si="378"/>
        <v>1.8027286142442735E-4</v>
      </c>
      <c r="BB234" s="5">
        <f t="shared" si="379"/>
        <v>3.7466602775971494E-5</v>
      </c>
      <c r="BC234" s="5">
        <f t="shared" si="380"/>
        <v>6.2294293771374067E-6</v>
      </c>
      <c r="BD234" s="5">
        <f t="shared" si="381"/>
        <v>4.1550436640321E-5</v>
      </c>
      <c r="BE234" s="5">
        <f t="shared" si="382"/>
        <v>6.5219916425176725E-5</v>
      </c>
      <c r="BF234" s="5">
        <f t="shared" si="383"/>
        <v>5.1186435600285146E-5</v>
      </c>
      <c r="BG234" s="5">
        <f t="shared" si="384"/>
        <v>2.6781708544178424E-5</v>
      </c>
      <c r="BH234" s="5">
        <f t="shared" si="385"/>
        <v>1.0509521284306679E-5</v>
      </c>
      <c r="BI234" s="5">
        <f t="shared" si="386"/>
        <v>3.2992678549420975E-6</v>
      </c>
      <c r="BJ234" s="8">
        <f t="shared" si="387"/>
        <v>0.54679585291903077</v>
      </c>
      <c r="BK234" s="8">
        <f t="shared" si="388"/>
        <v>0.25510849920632894</v>
      </c>
      <c r="BL234" s="8">
        <f t="shared" si="389"/>
        <v>0.18975630511945185</v>
      </c>
      <c r="BM234" s="8">
        <f t="shared" si="390"/>
        <v>0.42932400247983821</v>
      </c>
      <c r="BN234" s="8">
        <f t="shared" si="391"/>
        <v>0.56945075442283344</v>
      </c>
    </row>
    <row r="235" spans="1:66" x14ac:dyDescent="0.25">
      <c r="A235" t="s">
        <v>27</v>
      </c>
      <c r="B235" t="s">
        <v>329</v>
      </c>
      <c r="C235" t="s">
        <v>195</v>
      </c>
      <c r="D235" s="11">
        <v>44380</v>
      </c>
      <c r="E235">
        <f>VLOOKUP(A235,home!$A$2:$E$405,3,FALSE)</f>
        <v>1.2562277580071199</v>
      </c>
      <c r="F235">
        <f>VLOOKUP(B235,home!$B$2:$E$405,3,FALSE)</f>
        <v>0.8</v>
      </c>
      <c r="G235">
        <f>VLOOKUP(C235,away!$B$2:$E$405,4,FALSE)</f>
        <v>0.8</v>
      </c>
      <c r="H235">
        <f>VLOOKUP(A235,away!$A$2:$E$405,3,FALSE)</f>
        <v>1.09964412811388</v>
      </c>
      <c r="I235">
        <f>VLOOKUP(C235,away!$B$2:$E$405,3,FALSE)</f>
        <v>1.35</v>
      </c>
      <c r="J235">
        <f>VLOOKUP(B235,home!$B$2:$E$405,4,FALSE)</f>
        <v>1.1000000000000001</v>
      </c>
      <c r="K235" s="3">
        <f t="shared" si="336"/>
        <v>0.80398576512455677</v>
      </c>
      <c r="L235" s="3">
        <f t="shared" si="337"/>
        <v>1.6329715302491121</v>
      </c>
      <c r="M235" s="5">
        <f t="shared" si="338"/>
        <v>8.7426460067307588E-2</v>
      </c>
      <c r="N235" s="5">
        <f t="shared" si="339"/>
        <v>7.0289629389345798E-2</v>
      </c>
      <c r="O235" s="5">
        <f t="shared" si="340"/>
        <v>0.14276492028037416</v>
      </c>
      <c r="P235" s="5">
        <f t="shared" si="341"/>
        <v>0.11478096366456297</v>
      </c>
      <c r="Q235" s="5">
        <f t="shared" si="342"/>
        <v>2.8255930732457357E-2</v>
      </c>
      <c r="R235" s="5">
        <f t="shared" si="343"/>
        <v>0.11656552516806758</v>
      </c>
      <c r="S235" s="5">
        <f t="shared" si="344"/>
        <v>3.7673576196562399E-2</v>
      </c>
      <c r="T235" s="5">
        <f t="shared" si="345"/>
        <v>4.6141130446793806E-2</v>
      </c>
      <c r="U235" s="5">
        <f t="shared" si="346"/>
        <v>9.3717022939394587E-2</v>
      </c>
      <c r="V235" s="5">
        <f t="shared" si="347"/>
        <v>5.4956784087800649E-3</v>
      </c>
      <c r="W235" s="5">
        <f t="shared" si="348"/>
        <v>7.5724553630804013E-3</v>
      </c>
      <c r="X235" s="5">
        <f t="shared" si="349"/>
        <v>1.2365604021992499E-2</v>
      </c>
      <c r="Y235" s="5">
        <f t="shared" si="350"/>
        <v>1.0096339661123836E-2</v>
      </c>
      <c r="Z235" s="5">
        <f t="shared" si="351"/>
        <v>6.3449394669330236E-2</v>
      </c>
      <c r="AA235" s="5">
        <f t="shared" si="352"/>
        <v>5.101241011991145E-2</v>
      </c>
      <c r="AB235" s="5">
        <f t="shared" si="353"/>
        <v>2.0506625790552343E-2</v>
      </c>
      <c r="AC235" s="5">
        <f t="shared" si="354"/>
        <v>4.5094990640181344E-4</v>
      </c>
      <c r="AD235" s="5">
        <f t="shared" si="355"/>
        <v>1.5220365797394375E-3</v>
      </c>
      <c r="AE235" s="5">
        <f t="shared" si="356"/>
        <v>2.4854424027122338E-3</v>
      </c>
      <c r="AF235" s="5">
        <f t="shared" si="357"/>
        <v>2.0293283418515136E-3</v>
      </c>
      <c r="AG235" s="5">
        <f t="shared" si="358"/>
        <v>1.1046118025903866E-3</v>
      </c>
      <c r="AH235" s="5">
        <f t="shared" si="359"/>
        <v>2.5902763776639016E-2</v>
      </c>
      <c r="AI235" s="5">
        <f t="shared" si="360"/>
        <v>2.0825453353801773E-2</v>
      </c>
      <c r="AJ235" s="5">
        <f t="shared" si="361"/>
        <v>8.3716840243610417E-3</v>
      </c>
      <c r="AK235" s="5">
        <f t="shared" si="362"/>
        <v>2.2435715952356466E-3</v>
      </c>
      <c r="AL235" s="5">
        <f t="shared" si="363"/>
        <v>2.3681830320658284E-5</v>
      </c>
      <c r="AM235" s="5">
        <f t="shared" si="364"/>
        <v>2.4473914882187507E-4</v>
      </c>
      <c r="AN235" s="5">
        <f t="shared" si="365"/>
        <v>3.9965206236352256E-4</v>
      </c>
      <c r="AO235" s="5">
        <f t="shared" si="366"/>
        <v>3.2631021992248757E-4</v>
      </c>
      <c r="AP235" s="5">
        <f t="shared" si="367"/>
        <v>1.7761843305424965E-4</v>
      </c>
      <c r="AQ235" s="5">
        <f t="shared" si="368"/>
        <v>7.2511461106261881E-5</v>
      </c>
      <c r="AR235" s="5">
        <f t="shared" si="369"/>
        <v>8.4596951604038965E-3</v>
      </c>
      <c r="AS235" s="5">
        <f t="shared" si="370"/>
        <v>6.8014744862578361E-3</v>
      </c>
      <c r="AT235" s="5">
        <f t="shared" si="371"/>
        <v>2.7341443344045791E-3</v>
      </c>
      <c r="AU235" s="5">
        <f t="shared" si="372"/>
        <v>7.327377082190791E-4</v>
      </c>
      <c r="AV235" s="5">
        <f t="shared" si="373"/>
        <v>1.4727767174453263E-4</v>
      </c>
      <c r="AW235" s="5">
        <f t="shared" si="374"/>
        <v>8.6365389692889342E-7</v>
      </c>
      <c r="AX235" s="5">
        <f t="shared" si="375"/>
        <v>3.2794465303581321E-5</v>
      </c>
      <c r="AY235" s="5">
        <f t="shared" si="376"/>
        <v>5.3552428190490611E-5</v>
      </c>
      <c r="AZ235" s="5">
        <f t="shared" si="377"/>
        <v>4.3724795305390578E-5</v>
      </c>
      <c r="BA235" s="5">
        <f t="shared" si="378"/>
        <v>2.3800448633224286E-5</v>
      </c>
      <c r="BB235" s="5">
        <f t="shared" si="379"/>
        <v>9.7163637563029126E-6</v>
      </c>
      <c r="BC235" s="5">
        <f t="shared" si="380"/>
        <v>3.1733090783173954E-6</v>
      </c>
      <c r="BD235" s="5">
        <f t="shared" si="381"/>
        <v>2.3024068919209615E-3</v>
      </c>
      <c r="BE235" s="5">
        <f t="shared" si="382"/>
        <v>1.8511023666291269E-3</v>
      </c>
      <c r="BF235" s="5">
        <f t="shared" si="383"/>
        <v>7.441299762790982E-4</v>
      </c>
      <c r="BG235" s="5">
        <f t="shared" si="384"/>
        <v>1.9942330277695632E-4</v>
      </c>
      <c r="BH235" s="5">
        <f t="shared" si="385"/>
        <v>4.0083374166699342E-5</v>
      </c>
      <c r="BI235" s="5">
        <f t="shared" si="386"/>
        <v>6.4452924496375354E-6</v>
      </c>
      <c r="BJ235" s="8">
        <f t="shared" si="387"/>
        <v>0.18325010187722296</v>
      </c>
      <c r="BK235" s="8">
        <f t="shared" si="388"/>
        <v>0.24590486250212601</v>
      </c>
      <c r="BL235" s="8">
        <f t="shared" si="389"/>
        <v>0.50592889761359017</v>
      </c>
      <c r="BM235" s="8">
        <f t="shared" si="390"/>
        <v>0.43839713858586021</v>
      </c>
      <c r="BN235" s="8">
        <f t="shared" si="391"/>
        <v>0.56008342930211541</v>
      </c>
    </row>
    <row r="236" spans="1:66" x14ac:dyDescent="0.25">
      <c r="A236" t="s">
        <v>196</v>
      </c>
      <c r="B236" t="s">
        <v>306</v>
      </c>
      <c r="C236" t="s">
        <v>302</v>
      </c>
      <c r="D236" s="11">
        <v>44380</v>
      </c>
      <c r="E236">
        <f>VLOOKUP(A236,home!$A$2:$E$405,3,FALSE)</f>
        <v>1.6266094420600901</v>
      </c>
      <c r="F236">
        <f>VLOOKUP(B236,home!$B$2:$E$405,3,FALSE)</f>
        <v>1.95</v>
      </c>
      <c r="G236">
        <f>VLOOKUP(C236,away!$B$2:$E$405,4,FALSE)</f>
        <v>0.97</v>
      </c>
      <c r="H236">
        <f>VLOOKUP(A236,away!$A$2:$E$405,3,FALSE)</f>
        <v>1.4549356223176</v>
      </c>
      <c r="I236">
        <f>VLOOKUP(C236,away!$B$2:$E$405,3,FALSE)</f>
        <v>0.87</v>
      </c>
      <c r="J236">
        <f>VLOOKUP(B236,home!$B$2:$E$405,4,FALSE)</f>
        <v>0.69</v>
      </c>
      <c r="K236" s="3">
        <f t="shared" si="336"/>
        <v>3.0767317596566603</v>
      </c>
      <c r="L236" s="3">
        <f t="shared" si="337"/>
        <v>0.87339785407725512</v>
      </c>
      <c r="M236" s="5">
        <f t="shared" si="338"/>
        <v>1.9252206263324197E-2</v>
      </c>
      <c r="N236" s="5">
        <f t="shared" si="339"/>
        <v>5.9233874453830444E-2</v>
      </c>
      <c r="O236" s="5">
        <f t="shared" si="340"/>
        <v>1.6814835636640043E-2</v>
      </c>
      <c r="P236" s="5">
        <f t="shared" si="341"/>
        <v>5.1734738836657045E-2</v>
      </c>
      <c r="Q236" s="5">
        <f t="shared" si="342"/>
        <v>9.1123371389807736E-2</v>
      </c>
      <c r="R236" s="5">
        <f t="shared" si="343"/>
        <v>7.3430206808515848E-3</v>
      </c>
      <c r="S236" s="5">
        <f t="shared" si="344"/>
        <v>3.4755538740459328E-2</v>
      </c>
      <c r="T236" s="5">
        <f t="shared" si="345"/>
        <v>7.9586957028142821E-2</v>
      </c>
      <c r="U236" s="5">
        <f t="shared" si="346"/>
        <v>2.2592504940591746E-2</v>
      </c>
      <c r="V236" s="5">
        <f t="shared" si="347"/>
        <v>1.0377273678961456E-2</v>
      </c>
      <c r="W236" s="5">
        <f t="shared" si="348"/>
        <v>9.3454056934003507E-2</v>
      </c>
      <c r="X236" s="5">
        <f t="shared" si="349"/>
        <v>8.1622572780972277E-2</v>
      </c>
      <c r="Y236" s="5">
        <f t="shared" si="350"/>
        <v>3.5644489955582878E-2</v>
      </c>
      <c r="Z236" s="5">
        <f t="shared" si="351"/>
        <v>2.13779283503356E-3</v>
      </c>
      <c r="AA236" s="5">
        <f t="shared" si="352"/>
        <v>6.577415111114206E-3</v>
      </c>
      <c r="AB236" s="5">
        <f t="shared" si="353"/>
        <v>1.0118470984405362E-2</v>
      </c>
      <c r="AC236" s="5">
        <f t="shared" si="354"/>
        <v>1.7428701945719487E-3</v>
      </c>
      <c r="AD236" s="5">
        <f t="shared" si="355"/>
        <v>7.1883266259402584E-2</v>
      </c>
      <c r="AE236" s="5">
        <f t="shared" si="356"/>
        <v>6.2782690495026175E-2</v>
      </c>
      <c r="AF236" s="5">
        <f t="shared" si="357"/>
        <v>2.741713357577617E-2</v>
      </c>
      <c r="AG236" s="5">
        <f t="shared" si="358"/>
        <v>7.9820218766774569E-3</v>
      </c>
      <c r="AH236" s="5">
        <f t="shared" si="359"/>
        <v>4.6678591864501064E-4</v>
      </c>
      <c r="AI236" s="5">
        <f t="shared" si="360"/>
        <v>1.4361750608556144E-3</v>
      </c>
      <c r="AJ236" s="5">
        <f t="shared" si="361"/>
        <v>2.2093627110806534E-3</v>
      </c>
      <c r="AK236" s="5">
        <f t="shared" si="362"/>
        <v>2.2658721405943291E-3</v>
      </c>
      <c r="AL236" s="5">
        <f t="shared" si="363"/>
        <v>1.8733839251274402E-4</v>
      </c>
      <c r="AM236" s="5">
        <f t="shared" si="364"/>
        <v>4.4233105657631985E-2</v>
      </c>
      <c r="AN236" s="5">
        <f t="shared" si="365"/>
        <v>3.8633099560548272E-2</v>
      </c>
      <c r="AO236" s="5">
        <f t="shared" si="366"/>
        <v>1.6871033126267903E-2</v>
      </c>
      <c r="AP236" s="5">
        <f t="shared" si="367"/>
        <v>4.911708042849558E-3</v>
      </c>
      <c r="AQ236" s="5">
        <f t="shared" si="368"/>
        <v>1.0724688161196994E-3</v>
      </c>
      <c r="AR236" s="5">
        <f t="shared" si="369"/>
        <v>8.153796393160652E-5</v>
      </c>
      <c r="AS236" s="5">
        <f t="shared" si="370"/>
        <v>2.5087044324611303E-4</v>
      </c>
      <c r="AT236" s="5">
        <f t="shared" si="371"/>
        <v>3.8593053014722992E-4</v>
      </c>
      <c r="AU236" s="5">
        <f t="shared" si="372"/>
        <v>3.9580157304170484E-4</v>
      </c>
      <c r="AV236" s="5">
        <f t="shared" si="373"/>
        <v>3.0444381757486967E-4</v>
      </c>
      <c r="AW236" s="5">
        <f t="shared" si="374"/>
        <v>1.3983827039762897E-5</v>
      </c>
      <c r="AX236" s="5">
        <f t="shared" si="375"/>
        <v>2.2682233500847509E-2</v>
      </c>
      <c r="AY236" s="5">
        <f t="shared" si="376"/>
        <v>1.9810614065319442E-2</v>
      </c>
      <c r="AZ236" s="5">
        <f t="shared" si="377"/>
        <v>8.6512739063013423E-3</v>
      </c>
      <c r="BA236" s="5">
        <f t="shared" si="378"/>
        <v>2.518668021599382E-3</v>
      </c>
      <c r="BB236" s="5">
        <f t="shared" si="379"/>
        <v>5.4994981129947637E-4</v>
      </c>
      <c r="BC236" s="5">
        <f t="shared" si="380"/>
        <v>9.6064997007830834E-5</v>
      </c>
      <c r="BD236" s="5">
        <f t="shared" si="381"/>
        <v>1.1869180453948958E-5</v>
      </c>
      <c r="BE236" s="5">
        <f t="shared" si="382"/>
        <v>3.651828446376082E-5</v>
      </c>
      <c r="BF236" s="5">
        <f t="shared" si="383"/>
        <v>5.6178482808914664E-5</v>
      </c>
      <c r="BG236" s="5">
        <f t="shared" si="384"/>
        <v>5.7615374089171149E-5</v>
      </c>
      <c r="BH236" s="5">
        <f t="shared" si="385"/>
        <v>4.4316762826163084E-5</v>
      </c>
      <c r="BI236" s="5">
        <f t="shared" si="386"/>
        <v>2.7270158334485519E-5</v>
      </c>
      <c r="BJ236" s="8">
        <f t="shared" si="387"/>
        <v>0.7707606542550145</v>
      </c>
      <c r="BK236" s="8">
        <f t="shared" si="388"/>
        <v>0.13786058017180616</v>
      </c>
      <c r="BL236" s="8">
        <f t="shared" si="389"/>
        <v>7.1476795755696501E-2</v>
      </c>
      <c r="BM236" s="8">
        <f t="shared" si="390"/>
        <v>0.71693714551816001</v>
      </c>
      <c r="BN236" s="8">
        <f t="shared" si="391"/>
        <v>0.24550204726111102</v>
      </c>
    </row>
    <row r="237" spans="1:66" x14ac:dyDescent="0.25">
      <c r="A237" t="s">
        <v>196</v>
      </c>
      <c r="B237" t="s">
        <v>204</v>
      </c>
      <c r="C237" t="s">
        <v>200</v>
      </c>
      <c r="D237" s="11">
        <v>44380</v>
      </c>
      <c r="E237">
        <f>VLOOKUP(A237,home!$A$2:$E$405,3,FALSE)</f>
        <v>1.6266094420600901</v>
      </c>
      <c r="F237">
        <f>VLOOKUP(B237,home!$B$2:$E$405,3,FALSE)</f>
        <v>0.95</v>
      </c>
      <c r="G237">
        <f>VLOOKUP(C237,away!$B$2:$E$405,4,FALSE)</f>
        <v>0.9</v>
      </c>
      <c r="H237">
        <f>VLOOKUP(A237,away!$A$2:$E$405,3,FALSE)</f>
        <v>1.4549356223176</v>
      </c>
      <c r="I237">
        <f>VLOOKUP(C237,away!$B$2:$E$405,3,FALSE)</f>
        <v>1.42</v>
      </c>
      <c r="J237">
        <f>VLOOKUP(B237,home!$B$2:$E$405,4,FALSE)</f>
        <v>1.37</v>
      </c>
      <c r="K237" s="3">
        <f t="shared" si="336"/>
        <v>1.390751072961377</v>
      </c>
      <c r="L237" s="3">
        <f t="shared" si="337"/>
        <v>2.8304317596566593</v>
      </c>
      <c r="M237" s="5">
        <f t="shared" si="338"/>
        <v>1.4681268747072884E-2</v>
      </c>
      <c r="N237" s="5">
        <f t="shared" si="339"/>
        <v>2.0417990262425939E-2</v>
      </c>
      <c r="O237" s="5">
        <f t="shared" si="340"/>
        <v>4.1554329333769818E-2</v>
      </c>
      <c r="P237" s="5">
        <f t="shared" si="341"/>
        <v>5.7791728107130784E-2</v>
      </c>
      <c r="Q237" s="5">
        <f t="shared" si="342"/>
        <v>1.4198170932591915E-2</v>
      </c>
      <c r="R237" s="5">
        <f t="shared" si="343"/>
        <v>5.8808346748767226E-2</v>
      </c>
      <c r="S237" s="5">
        <f t="shared" si="344"/>
        <v>5.6873215373065611E-2</v>
      </c>
      <c r="T237" s="5">
        <f t="shared" si="345"/>
        <v>4.0186953936642164E-2</v>
      </c>
      <c r="U237" s="5">
        <f t="shared" si="346"/>
        <v>8.1787771339932716E-2</v>
      </c>
      <c r="V237" s="5">
        <f t="shared" si="347"/>
        <v>2.4875244897601709E-2</v>
      </c>
      <c r="W237" s="5">
        <f t="shared" si="348"/>
        <v>6.5820404861970782E-3</v>
      </c>
      <c r="X237" s="5">
        <f t="shared" si="349"/>
        <v>1.863001643547817E-2</v>
      </c>
      <c r="Y237" s="5">
        <f t="shared" si="350"/>
        <v>2.6365495100951482E-2</v>
      </c>
      <c r="Z237" s="5">
        <f t="shared" si="351"/>
        <v>5.548433745687073E-2</v>
      </c>
      <c r="AA237" s="5">
        <f t="shared" si="352"/>
        <v>7.7164901850694079E-2</v>
      </c>
      <c r="AB237" s="5">
        <f t="shared" si="353"/>
        <v>5.3658585021906083E-2</v>
      </c>
      <c r="AC237" s="5">
        <f t="shared" si="354"/>
        <v>6.1199725586008743E-3</v>
      </c>
      <c r="AD237" s="5">
        <f t="shared" si="355"/>
        <v>2.2884949671134525E-3</v>
      </c>
      <c r="AE237" s="5">
        <f t="shared" si="356"/>
        <v>6.4774288367323374E-3</v>
      </c>
      <c r="AF237" s="5">
        <f t="shared" si="357"/>
        <v>9.1669601502015509E-3</v>
      </c>
      <c r="AG237" s="5">
        <f t="shared" si="358"/>
        <v>8.6488183828791493E-3</v>
      </c>
      <c r="AH237" s="5">
        <f t="shared" si="359"/>
        <v>3.9261157725358639E-2</v>
      </c>
      <c r="AI237" s="5">
        <f t="shared" si="360"/>
        <v>5.4602497232248373E-2</v>
      </c>
      <c r="AJ237" s="5">
        <f t="shared" si="361"/>
        <v>3.7969240806060033E-2</v>
      </c>
      <c r="AK237" s="5">
        <f t="shared" si="362"/>
        <v>1.7601920796852293E-2</v>
      </c>
      <c r="AL237" s="5">
        <f t="shared" si="363"/>
        <v>9.6363276559535758E-4</v>
      </c>
      <c r="AM237" s="5">
        <f t="shared" si="364"/>
        <v>6.3654536619594908E-4</v>
      </c>
      <c r="AN237" s="5">
        <f t="shared" si="365"/>
        <v>1.8016982209432925E-3</v>
      </c>
      <c r="AO237" s="5">
        <f t="shared" si="366"/>
        <v>2.5497919329373984E-3</v>
      </c>
      <c r="AP237" s="5">
        <f t="shared" si="367"/>
        <v>2.4056706891674518E-3</v>
      </c>
      <c r="AQ237" s="5">
        <f t="shared" si="368"/>
        <v>1.70227168047367E-3</v>
      </c>
      <c r="AR237" s="5">
        <f t="shared" si="369"/>
        <v>2.2225205549348898E-2</v>
      </c>
      <c r="AS237" s="5">
        <f t="shared" si="370"/>
        <v>3.0909728464544123E-2</v>
      </c>
      <c r="AT237" s="5">
        <f t="shared" si="371"/>
        <v>2.1493869013504783E-2</v>
      </c>
      <c r="AU237" s="5">
        <f t="shared" si="372"/>
        <v>9.964207130874354E-3</v>
      </c>
      <c r="AV237" s="5">
        <f t="shared" si="373"/>
        <v>3.4644329396182278E-3</v>
      </c>
      <c r="AW237" s="5">
        <f t="shared" si="374"/>
        <v>1.0536858553846541E-4</v>
      </c>
      <c r="AX237" s="5">
        <f t="shared" si="375"/>
        <v>1.4754602517093467E-4</v>
      </c>
      <c r="AY237" s="5">
        <f t="shared" si="376"/>
        <v>4.1761895565491433E-4</v>
      </c>
      <c r="AZ237" s="5">
        <f t="shared" si="377"/>
        <v>5.9102097776015793E-4</v>
      </c>
      <c r="BA237" s="5">
        <f t="shared" si="378"/>
        <v>5.5761484869189433E-4</v>
      </c>
      <c r="BB237" s="5">
        <f t="shared" si="379"/>
        <v>3.9457269434842017E-4</v>
      </c>
      <c r="BC237" s="5">
        <f t="shared" si="380"/>
        <v>2.233622171154136E-4</v>
      </c>
      <c r="BD237" s="5">
        <f t="shared" si="381"/>
        <v>1.0484487941962417E-2</v>
      </c>
      <c r="BE237" s="5">
        <f t="shared" si="382"/>
        <v>1.458131285473485E-2</v>
      </c>
      <c r="BF237" s="5">
        <f t="shared" si="383"/>
        <v>1.0139488248954009E-2</v>
      </c>
      <c r="BG237" s="5">
        <f t="shared" si="384"/>
        <v>4.7005013871706854E-3</v>
      </c>
      <c r="BH237" s="5">
        <f t="shared" si="385"/>
        <v>1.6343068369160179E-3</v>
      </c>
      <c r="BI237" s="5">
        <f t="shared" si="386"/>
        <v>4.5458279739781323E-4</v>
      </c>
      <c r="BJ237" s="8">
        <f t="shared" si="387"/>
        <v>0.16439008309967273</v>
      </c>
      <c r="BK237" s="8">
        <f t="shared" si="388"/>
        <v>0.16172268140472212</v>
      </c>
      <c r="BL237" s="8">
        <f t="shared" si="389"/>
        <v>0.59246087402061542</v>
      </c>
      <c r="BM237" s="8">
        <f t="shared" si="390"/>
        <v>0.76629389148000626</v>
      </c>
      <c r="BN237" s="8">
        <f t="shared" si="391"/>
        <v>0.20745183413175855</v>
      </c>
    </row>
    <row r="238" spans="1:66" x14ac:dyDescent="0.25">
      <c r="A238" t="s">
        <v>196</v>
      </c>
      <c r="B238" t="s">
        <v>202</v>
      </c>
      <c r="C238" t="s">
        <v>203</v>
      </c>
      <c r="D238" s="11">
        <v>44380</v>
      </c>
      <c r="E238">
        <f>VLOOKUP(A238,home!$A$2:$E$405,3,FALSE)</f>
        <v>1.6266094420600901</v>
      </c>
      <c r="F238">
        <f>VLOOKUP(B238,home!$B$2:$E$405,3,FALSE)</f>
        <v>0.9</v>
      </c>
      <c r="G238">
        <f>VLOOKUP(C238,away!$B$2:$E$405,4,FALSE)</f>
        <v>1.23</v>
      </c>
      <c r="H238">
        <f>VLOOKUP(A238,away!$A$2:$E$405,3,FALSE)</f>
        <v>1.4549356223176</v>
      </c>
      <c r="I238">
        <f>VLOOKUP(C238,away!$B$2:$E$405,3,FALSE)</f>
        <v>0.85</v>
      </c>
      <c r="J238">
        <f>VLOOKUP(B238,home!$B$2:$E$405,4,FALSE)</f>
        <v>0.74</v>
      </c>
      <c r="K238" s="3">
        <f t="shared" si="336"/>
        <v>1.8006566523605196</v>
      </c>
      <c r="L238" s="3">
        <f t="shared" si="337"/>
        <v>0.9151545064377703</v>
      </c>
      <c r="M238" s="5">
        <f t="shared" si="338"/>
        <v>6.6151272051784171E-2</v>
      </c>
      <c r="N238" s="5">
        <f t="shared" si="339"/>
        <v>0.11911572808215569</v>
      </c>
      <c r="O238" s="5">
        <f t="shared" si="340"/>
        <v>6.0538634724781208E-2</v>
      </c>
      <c r="P238" s="5">
        <f t="shared" si="341"/>
        <v>0.10900929534200084</v>
      </c>
      <c r="Q238" s="5">
        <f t="shared" si="342"/>
        <v>0.10724326408595022</v>
      </c>
      <c r="R238" s="5">
        <f t="shared" si="343"/>
        <v>2.7701102190986805E-2</v>
      </c>
      <c r="S238" s="5">
        <f t="shared" si="344"/>
        <v>4.4908533511106803E-2</v>
      </c>
      <c r="T238" s="5">
        <f t="shared" si="345"/>
        <v>9.8144156413353237E-2</v>
      </c>
      <c r="U238" s="5">
        <f t="shared" si="346"/>
        <v>4.9880173937918951E-2</v>
      </c>
      <c r="V238" s="5">
        <f t="shared" si="347"/>
        <v>8.2226479485721683E-3</v>
      </c>
      <c r="W238" s="5">
        <f t="shared" si="348"/>
        <v>6.4369432299074061E-2</v>
      </c>
      <c r="X238" s="5">
        <f t="shared" si="349"/>
        <v>5.8907976045338602E-2</v>
      </c>
      <c r="Y238" s="5">
        <f t="shared" si="350"/>
        <v>2.6954949871509919E-2</v>
      </c>
      <c r="Z238" s="5">
        <f t="shared" si="351"/>
        <v>8.450262834458256E-3</v>
      </c>
      <c r="AA238" s="5">
        <f t="shared" si="352"/>
        <v>1.5216021987062121E-2</v>
      </c>
      <c r="AB238" s="5">
        <f t="shared" si="353"/>
        <v>1.3699415606733673E-2</v>
      </c>
      <c r="AC238" s="5">
        <f t="shared" si="354"/>
        <v>8.4687058060040868E-4</v>
      </c>
      <c r="AD238" s="5">
        <f t="shared" si="355"/>
        <v>2.8976811619499464E-2</v>
      </c>
      <c r="AE238" s="5">
        <f t="shared" si="356"/>
        <v>2.651825973578328E-2</v>
      </c>
      <c r="AF238" s="5">
        <f t="shared" si="357"/>
        <v>1.213415245004467E-2</v>
      </c>
      <c r="AG238" s="5">
        <f t="shared" si="358"/>
        <v>3.7015414321537651E-3</v>
      </c>
      <c r="AH238" s="5">
        <f t="shared" si="359"/>
        <v>1.9333240283845191E-3</v>
      </c>
      <c r="AI238" s="5">
        <f t="shared" si="360"/>
        <v>3.4812527728790223E-3</v>
      </c>
      <c r="AJ238" s="5">
        <f t="shared" si="361"/>
        <v>3.1342704820165592E-3</v>
      </c>
      <c r="AK238" s="5">
        <f t="shared" si="362"/>
        <v>1.881248331246776E-3</v>
      </c>
      <c r="AL238" s="5">
        <f t="shared" si="363"/>
        <v>5.5821611511781526E-5</v>
      </c>
      <c r="AM238" s="5">
        <f t="shared" si="364"/>
        <v>1.0435457721369858E-2</v>
      </c>
      <c r="AN238" s="5">
        <f t="shared" si="365"/>
        <v>9.5500561604524511E-3</v>
      </c>
      <c r="AO238" s="5">
        <f t="shared" si="366"/>
        <v>4.3698884659859249E-3</v>
      </c>
      <c r="AP238" s="5">
        <f t="shared" si="367"/>
        <v>1.3330410407591518E-3</v>
      </c>
      <c r="AQ238" s="5">
        <f t="shared" si="368"/>
        <v>3.0498462892930816E-4</v>
      </c>
      <c r="AR238" s="5">
        <f t="shared" si="369"/>
        <v>3.5385803939610343E-4</v>
      </c>
      <c r="AS238" s="5">
        <f t="shared" si="370"/>
        <v>6.3717683262984445E-4</v>
      </c>
      <c r="AT238" s="5">
        <f t="shared" si="371"/>
        <v>5.7366835120246755E-4</v>
      </c>
      <c r="AU238" s="5">
        <f t="shared" si="372"/>
        <v>3.4432657761380455E-4</v>
      </c>
      <c r="AV238" s="5">
        <f t="shared" si="373"/>
        <v>1.5500348564120704E-4</v>
      </c>
      <c r="AW238" s="5">
        <f t="shared" si="374"/>
        <v>2.5552017818051367E-6</v>
      </c>
      <c r="AX238" s="5">
        <f t="shared" si="375"/>
        <v>3.1317793944019329E-3</v>
      </c>
      <c r="AY238" s="5">
        <f t="shared" si="376"/>
        <v>2.8660620259558802E-3</v>
      </c>
      <c r="AZ238" s="5">
        <f t="shared" si="377"/>
        <v>1.3114447893918446E-3</v>
      </c>
      <c r="BA238" s="5">
        <f t="shared" si="378"/>
        <v>4.0005820298542649E-4</v>
      </c>
      <c r="BB238" s="5">
        <f t="shared" si="379"/>
        <v>9.1528766824877287E-5</v>
      </c>
      <c r="BC238" s="5">
        <f t="shared" si="380"/>
        <v>1.6752592685695672E-5</v>
      </c>
      <c r="BD238" s="5">
        <f t="shared" si="381"/>
        <v>5.3972463232096329E-5</v>
      </c>
      <c r="BE238" s="5">
        <f t="shared" si="382"/>
        <v>9.7185874963157806E-5</v>
      </c>
      <c r="BF238" s="5">
        <f t="shared" si="383"/>
        <v>8.7499196133943908E-5</v>
      </c>
      <c r="BG238" s="5">
        <f t="shared" si="384"/>
        <v>5.2518669864927966E-5</v>
      </c>
      <c r="BH238" s="5">
        <f t="shared" si="385"/>
        <v>2.3642023066352134E-5</v>
      </c>
      <c r="BI238" s="5">
        <f t="shared" si="386"/>
        <v>8.5142332219375594E-6</v>
      </c>
      <c r="BJ238" s="8">
        <f t="shared" si="387"/>
        <v>0.57987732582460516</v>
      </c>
      <c r="BK238" s="8">
        <f t="shared" si="388"/>
        <v>0.232060503071532</v>
      </c>
      <c r="BL238" s="8">
        <f t="shared" si="389"/>
        <v>0.17985280980897547</v>
      </c>
      <c r="BM238" s="8">
        <f t="shared" si="390"/>
        <v>0.50761809823773796</v>
      </c>
      <c r="BN238" s="8">
        <f t="shared" si="391"/>
        <v>0.48975929647765898</v>
      </c>
    </row>
    <row r="239" spans="1:66" x14ac:dyDescent="0.25">
      <c r="A239" t="s">
        <v>196</v>
      </c>
      <c r="B239" t="s">
        <v>198</v>
      </c>
      <c r="C239" t="s">
        <v>205</v>
      </c>
      <c r="D239" s="11">
        <v>44380</v>
      </c>
      <c r="E239">
        <f>VLOOKUP(A239,home!$A$2:$E$405,3,FALSE)</f>
        <v>1.6266094420600901</v>
      </c>
      <c r="F239">
        <f>VLOOKUP(B239,home!$B$2:$E$405,3,FALSE)</f>
        <v>1.0900000000000001</v>
      </c>
      <c r="G239">
        <f>VLOOKUP(C239,away!$B$2:$E$405,4,FALSE)</f>
        <v>0.95</v>
      </c>
      <c r="H239">
        <f>VLOOKUP(A239,away!$A$2:$E$405,3,FALSE)</f>
        <v>1.4549356223176</v>
      </c>
      <c r="I239">
        <f>VLOOKUP(C239,away!$B$2:$E$405,3,FALSE)</f>
        <v>1.51</v>
      </c>
      <c r="J239">
        <f>VLOOKUP(B239,home!$B$2:$E$405,4,FALSE)</f>
        <v>0.42</v>
      </c>
      <c r="K239" s="3">
        <f t="shared" si="336"/>
        <v>1.6843540772532233</v>
      </c>
      <c r="L239" s="3">
        <f t="shared" si="337"/>
        <v>0.92272017167382192</v>
      </c>
      <c r="M239" s="5">
        <f t="shared" si="338"/>
        <v>7.3750002569093295E-2</v>
      </c>
      <c r="N239" s="5">
        <f t="shared" si="339"/>
        <v>0.12422111752468797</v>
      </c>
      <c r="O239" s="5">
        <f t="shared" si="340"/>
        <v>6.8050615031498576E-2</v>
      </c>
      <c r="P239" s="5">
        <f t="shared" si="341"/>
        <v>0.11462133088789407</v>
      </c>
      <c r="Q239" s="5">
        <f t="shared" si="342"/>
        <v>0.10461617289183003</v>
      </c>
      <c r="R239" s="5">
        <f t="shared" si="343"/>
        <v>3.1395837592186761E-2</v>
      </c>
      <c r="S239" s="5">
        <f t="shared" si="344"/>
        <v>4.4535759446935677E-2</v>
      </c>
      <c r="T239" s="5">
        <f t="shared" si="345"/>
        <v>9.6531453010607643E-2</v>
      </c>
      <c r="U239" s="5">
        <f t="shared" si="346"/>
        <v>5.2881707057179782E-2</v>
      </c>
      <c r="V239" s="5">
        <f t="shared" si="347"/>
        <v>7.690768876965944E-3</v>
      </c>
      <c r="W239" s="5">
        <f t="shared" si="348"/>
        <v>5.8736892452327341E-2</v>
      </c>
      <c r="X239" s="5">
        <f t="shared" si="349"/>
        <v>5.4197715487198296E-2</v>
      </c>
      <c r="Y239" s="5">
        <f t="shared" si="350"/>
        <v>2.5004662669338283E-2</v>
      </c>
      <c r="Z239" s="5">
        <f t="shared" si="351"/>
        <v>9.6565242176353348E-3</v>
      </c>
      <c r="AA239" s="5">
        <f t="shared" si="352"/>
        <v>1.6265005938068566E-2</v>
      </c>
      <c r="AB239" s="5">
        <f t="shared" si="353"/>
        <v>1.3698014534166844E-2</v>
      </c>
      <c r="AC239" s="5">
        <f t="shared" si="354"/>
        <v>7.470560453567153E-4</v>
      </c>
      <c r="AD239" s="5">
        <f t="shared" si="355"/>
        <v>2.4733431071815404E-2</v>
      </c>
      <c r="AE239" s="5">
        <f t="shared" si="356"/>
        <v>2.2822035764668149E-2</v>
      </c>
      <c r="AF239" s="5">
        <f t="shared" si="357"/>
        <v>1.052917637936035E-2</v>
      </c>
      <c r="AG239" s="5">
        <f t="shared" si="358"/>
        <v>3.2384944787824444E-3</v>
      </c>
      <c r="AH239" s="5">
        <f t="shared" si="359"/>
        <v>2.2275674209672235E-3</v>
      </c>
      <c r="AI239" s="5">
        <f t="shared" si="360"/>
        <v>3.7520122678625892E-3</v>
      </c>
      <c r="AJ239" s="5">
        <f t="shared" si="361"/>
        <v>3.1598585806392339E-3</v>
      </c>
      <c r="AK239" s="5">
        <f t="shared" si="362"/>
        <v>1.7741068946144252E-3</v>
      </c>
      <c r="AL239" s="5">
        <f t="shared" si="363"/>
        <v>4.6442606201355389E-5</v>
      </c>
      <c r="AM239" s="5">
        <f t="shared" si="364"/>
        <v>8.3319710940547662E-3</v>
      </c>
      <c r="AN239" s="5">
        <f t="shared" si="365"/>
        <v>7.6880777982875357E-3</v>
      </c>
      <c r="AO239" s="5">
        <f t="shared" si="366"/>
        <v>3.546972232938787E-3</v>
      </c>
      <c r="AP239" s="5">
        <f t="shared" si="367"/>
        <v>1.0909542758998525E-3</v>
      </c>
      <c r="AQ239" s="5">
        <f t="shared" si="368"/>
        <v>2.5166137918665042E-4</v>
      </c>
      <c r="AR239" s="5">
        <f t="shared" si="369"/>
        <v>4.1108427861797796E-4</v>
      </c>
      <c r="AS239" s="5">
        <f t="shared" si="370"/>
        <v>6.9241148078489105E-4</v>
      </c>
      <c r="AT239" s="5">
        <f t="shared" si="371"/>
        <v>5.8313305039848682E-4</v>
      </c>
      <c r="AU239" s="5">
        <f t="shared" si="372"/>
        <v>3.2740084367326682E-4</v>
      </c>
      <c r="AV239" s="5">
        <f t="shared" si="373"/>
        <v>1.3786473648430301E-4</v>
      </c>
      <c r="AW239" s="5">
        <f t="shared" si="374"/>
        <v>2.0050143680840815E-6</v>
      </c>
      <c r="AX239" s="5">
        <f t="shared" si="375"/>
        <v>2.3389982473045251E-3</v>
      </c>
      <c r="AY239" s="5">
        <f t="shared" si="376"/>
        <v>2.1582408642975997E-3</v>
      </c>
      <c r="AZ239" s="5">
        <f t="shared" si="377"/>
        <v>9.9572619040906953E-4</v>
      </c>
      <c r="BA239" s="5">
        <f t="shared" si="378"/>
        <v>3.0625888045145914E-4</v>
      </c>
      <c r="BB239" s="5">
        <f t="shared" si="379"/>
        <v>7.0647811686700711E-5</v>
      </c>
      <c r="BC239" s="5">
        <f t="shared" si="380"/>
        <v>1.3037632185586468E-5</v>
      </c>
      <c r="BD239" s="5">
        <f t="shared" si="381"/>
        <v>6.3219292689798294E-5</v>
      </c>
      <c r="BE239" s="5">
        <f t="shared" si="382"/>
        <v>1.0648367340312663E-4</v>
      </c>
      <c r="BF239" s="5">
        <f t="shared" si="383"/>
        <v>8.9678104728728501E-5</v>
      </c>
      <c r="BG239" s="5">
        <f t="shared" si="384"/>
        <v>5.0349893780058463E-5</v>
      </c>
      <c r="BH239" s="5">
        <f t="shared" si="385"/>
        <v>2.1201762219427043E-5</v>
      </c>
      <c r="BI239" s="5">
        <f t="shared" si="386"/>
        <v>7.1422549278490572E-6</v>
      </c>
      <c r="BJ239" s="8">
        <f t="shared" si="387"/>
        <v>0.55142369813731862</v>
      </c>
      <c r="BK239" s="8">
        <f t="shared" si="388"/>
        <v>0.24354960129674463</v>
      </c>
      <c r="BL239" s="8">
        <f t="shared" si="389"/>
        <v>0.19569469468889192</v>
      </c>
      <c r="BM239" s="8">
        <f t="shared" si="390"/>
        <v>0.48151320599347014</v>
      </c>
      <c r="BN239" s="8">
        <f t="shared" si="391"/>
        <v>0.51665507649719067</v>
      </c>
    </row>
    <row r="240" spans="1:66" x14ac:dyDescent="0.25">
      <c r="A240" t="s">
        <v>32</v>
      </c>
      <c r="B240" t="s">
        <v>313</v>
      </c>
      <c r="C240" t="s">
        <v>309</v>
      </c>
      <c r="D240" s="11">
        <v>44380</v>
      </c>
      <c r="E240">
        <f>VLOOKUP(A240,home!$A$2:$E$405,3,FALSE)</f>
        <v>1.2705314009661799</v>
      </c>
      <c r="F240">
        <f>VLOOKUP(B240,home!$B$2:$E$405,3,FALSE)</f>
        <v>0.5</v>
      </c>
      <c r="G240">
        <f>VLOOKUP(C240,away!$B$2:$E$405,4,FALSE)</f>
        <v>0.79</v>
      </c>
      <c r="H240">
        <f>VLOOKUP(A240,away!$A$2:$E$405,3,FALSE)</f>
        <v>1.10144927536232</v>
      </c>
      <c r="I240">
        <f>VLOOKUP(C240,away!$B$2:$E$405,3,FALSE)</f>
        <v>0.56999999999999995</v>
      </c>
      <c r="J240">
        <f>VLOOKUP(B240,home!$B$2:$E$405,4,FALSE)</f>
        <v>1.32</v>
      </c>
      <c r="K240" s="3">
        <f t="shared" ref="K240:K270" si="392">E240*F240*G240</f>
        <v>0.5018599033816411</v>
      </c>
      <c r="L240" s="3">
        <f t="shared" ref="L240:L270" si="393">H240*I240*J240</f>
        <v>0.82873043478260944</v>
      </c>
      <c r="M240" s="5">
        <f t="shared" ref="M240:M270" si="394">_xlfn.POISSON.DIST(0,K240,FALSE) * _xlfn.POISSON.DIST(0,L240,FALSE)</f>
        <v>0.26432117635488511</v>
      </c>
      <c r="N240" s="5">
        <f t="shared" ref="N240:N270" si="395">_xlfn.POISSON.DIST(1,K240,FALSE) * _xlfn.POISSON.DIST(0,L240,FALSE)</f>
        <v>0.13265220002718434</v>
      </c>
      <c r="O240" s="5">
        <f t="shared" ref="O240:O270" si="396">_xlfn.POISSON.DIST(0,K240,FALSE) * _xlfn.POISSON.DIST(1,L240,FALSE)</f>
        <v>0.21905100340283473</v>
      </c>
      <c r="P240" s="5">
        <f t="shared" ref="P240:P270" si="397">_xlfn.POISSON.DIST(1,K240,FALSE) * _xlfn.POISSON.DIST(1,L240,FALSE)</f>
        <v>0.10993291540339815</v>
      </c>
      <c r="Q240" s="5">
        <f t="shared" ref="Q240:Q270" si="398">_xlfn.POISSON.DIST(2,K240,FALSE) * _xlfn.POISSON.DIST(0,L240,FALSE)</f>
        <v>3.3286410144502433E-2</v>
      </c>
      <c r="R240" s="5">
        <f t="shared" ref="R240:R270" si="399">_xlfn.POISSON.DIST(0,K240,FALSE) * _xlfn.POISSON.DIST(2,L240,FALSE)</f>
        <v>9.0767116644799029E-2</v>
      </c>
      <c r="S240" s="5">
        <f t="shared" ref="S240:S270" si="400">_xlfn.POISSON.DIST(2,K240,FALSE) * _xlfn.POISSON.DIST(2,L240,FALSE)</f>
        <v>1.1430455606841639E-2</v>
      </c>
      <c r="T240" s="5">
        <f t="shared" ref="T240:T270" si="401">_xlfn.POISSON.DIST(2,K240,FALSE) * _xlfn.POISSON.DIST(1,L240,FALSE)</f>
        <v>2.7585461151405762E-2</v>
      </c>
      <c r="U240" s="5">
        <f t="shared" ref="U240:U270" si="402">_xlfn.POISSON.DIST(1,K240,FALSE) * _xlfn.POISSON.DIST(2,L240,FALSE)</f>
        <v>4.5552376389588985E-2</v>
      </c>
      <c r="V240" s="5">
        <f t="shared" ref="V240:V270" si="403">_xlfn.POISSON.DIST(3,K240,FALSE) * _xlfn.POISSON.DIST(3,L240,FALSE)</f>
        <v>5.282224058616459E-4</v>
      </c>
      <c r="W240" s="5">
        <f t="shared" ref="W240:W270" si="404">_xlfn.POISSON.DIST(3,K240,FALSE) * _xlfn.POISSON.DIST(0,L240,FALSE)</f>
        <v>5.5683715263472227E-3</v>
      </c>
      <c r="X240" s="5">
        <f t="shared" ref="X240:X270" si="405">_xlfn.POISSON.DIST(3,K240,FALSE) * _xlfn.POISSON.DIST(1,L240,FALSE)</f>
        <v>4.6146789560608361E-3</v>
      </c>
      <c r="Y240" s="5">
        <f t="shared" ref="Y240:Y270" si="406">_xlfn.POISSON.DIST(3,K240,FALSE) * _xlfn.POISSON.DIST(2,L240,FALSE)</f>
        <v>1.9121624488192275E-3</v>
      </c>
      <c r="Z240" s="5">
        <f t="shared" ref="Z240:Z270" si="407">_xlfn.POISSON.DIST(0,K240,FALSE) * _xlfn.POISSON.DIST(3,L240,FALSE)</f>
        <v>2.507382401366938E-2</v>
      </c>
      <c r="AA240" s="5">
        <f t="shared" ref="AA240:AA270" si="408">_xlfn.POISSON.DIST(1,K240,FALSE) * _xlfn.POISSON.DIST(3,L240,FALSE)</f>
        <v>1.2583546896908385E-2</v>
      </c>
      <c r="AB240" s="5">
        <f t="shared" ref="AB240:AB270" si="409">_xlfn.POISSON.DIST(2,K240,FALSE) * _xlfn.POISSON.DIST(3,L240,FALSE)</f>
        <v>3.1575888149403958E-3</v>
      </c>
      <c r="AC240" s="5">
        <f t="shared" ref="AC240:AC270" si="410">_xlfn.POISSON.DIST(4,K240,FALSE) * _xlfn.POISSON.DIST(4,L240,FALSE)</f>
        <v>1.3730698259445033E-5</v>
      </c>
      <c r="AD240" s="5">
        <f t="shared" ref="AD240:AD270" si="411">_xlfn.POISSON.DIST(4,K240,FALSE) * _xlfn.POISSON.DIST(0,L240,FALSE)</f>
        <v>6.9863559905142464E-4</v>
      </c>
      <c r="AE240" s="5">
        <f t="shared" ref="AE240:AE270" si="412">_xlfn.POISSON.DIST(4,K240,FALSE) * _xlfn.POISSON.DIST(1,L240,FALSE)</f>
        <v>5.7898058375649593E-4</v>
      </c>
      <c r="AF240" s="5">
        <f t="shared" ref="AF240:AF270" si="413">_xlfn.POISSON.DIST(4,K240,FALSE) * _xlfn.POISSON.DIST(2,L240,FALSE)</f>
        <v>2.3990941545360493E-4</v>
      </c>
      <c r="AG240" s="5">
        <f t="shared" ref="AG240:AG270" si="414">_xlfn.POISSON.DIST(4,K240,FALSE) * _xlfn.POISSON.DIST(3,L240,FALSE)</f>
        <v>6.6273411392435899E-5</v>
      </c>
      <c r="AH240" s="5">
        <f t="shared" ref="AH240:AH270" si="415">_xlfn.POISSON.DIST(0,K240,FALSE) * _xlfn.POISSON.DIST(4,L240,FALSE)</f>
        <v>5.1948602691277131E-3</v>
      </c>
      <c r="AI240" s="5">
        <f t="shared" ref="AI240:AI270" si="416">_xlfn.POISSON.DIST(1,K240,FALSE) * _xlfn.POISSON.DIST(4,L240,FALSE)</f>
        <v>2.6070920727455601E-3</v>
      </c>
      <c r="AJ240" s="5">
        <f t="shared" ref="AJ240:AJ270" si="417">_xlfn.POISSON.DIST(2,K240,FALSE) * _xlfn.POISSON.DIST(4,L240,FALSE)</f>
        <v>6.5419748786756451E-4</v>
      </c>
      <c r="AK240" s="5">
        <f t="shared" ref="AK240:AK270" si="418">_xlfn.POISSON.DIST(3,K240,FALSE) * _xlfn.POISSON.DIST(4,L240,FALSE)</f>
        <v>1.0943849601790942E-4</v>
      </c>
      <c r="AL240" s="5">
        <f t="shared" ref="AL240:AL270" si="419">_xlfn.POISSON.DIST(5,K240,FALSE) * _xlfn.POISSON.DIST(5,L240,FALSE)</f>
        <v>2.2842750792823662E-7</v>
      </c>
      <c r="AM240" s="5">
        <f t="shared" ref="AM240:AM270" si="420">_xlfn.POISSON.DIST(5,K240,FALSE) * _xlfn.POISSON.DIST(0,L240,FALSE)</f>
        <v>7.0123438847784615E-5</v>
      </c>
      <c r="AN240" s="5">
        <f t="shared" ref="AN240:AN270" si="421">_xlfn.POISSON.DIST(5,K240,FALSE) * _xlfn.POISSON.DIST(1,L240,FALSE)</f>
        <v>5.8113427964776272E-5</v>
      </c>
      <c r="AO240" s="5">
        <f t="shared" ref="AO240:AO270" si="422">_xlfn.POISSON.DIST(5,K240,FALSE) * _xlfn.POISSON.DIST(2,L240,FALSE)</f>
        <v>2.4080183211978445E-5</v>
      </c>
      <c r="AP240" s="5">
        <f t="shared" ref="AP240:AP270" si="423">_xlfn.POISSON.DIST(5,K240,FALSE) * _xlfn.POISSON.DIST(3,L240,FALSE)</f>
        <v>6.6519935676359304E-6</v>
      </c>
      <c r="AQ240" s="5">
        <f t="shared" ref="AQ240:AQ270" si="424">_xlfn.POISSON.DIST(5,K240,FALSE) * _xlfn.POISSON.DIST(4,L240,FALSE)</f>
        <v>1.378177380369511E-6</v>
      </c>
      <c r="AR240" s="5">
        <f t="shared" ref="AR240:AR270" si="425">_xlfn.POISSON.DIST(0,K240,FALSE) * _xlfn.POISSON.DIST(5,L240,FALSE)</f>
        <v>8.6102776189382298E-4</v>
      </c>
      <c r="AS240" s="5">
        <f t="shared" ref="AS240:AS270" si="426">_xlfn.POISSON.DIST(1,K240,FALSE) * _xlfn.POISSON.DIST(5,L240,FALSE)</f>
        <v>4.3211530939294459E-4</v>
      </c>
      <c r="AT240" s="5">
        <f t="shared" ref="AT240:AT270" si="427">_xlfn.POISSON.DIST(2,K240,FALSE) * _xlfn.POISSON.DIST(5,L240,FALSE)</f>
        <v>1.0843067371083556E-4</v>
      </c>
      <c r="AU240" s="5">
        <f t="shared" ref="AU240:AU270" si="428">_xlfn.POISSON.DIST(3,K240,FALSE) * _xlfn.POISSON.DIST(5,L240,FALSE)</f>
        <v>1.8139002477375395E-5</v>
      </c>
      <c r="AV240" s="5">
        <f t="shared" ref="AV240:AV270" si="429">_xlfn.POISSON.DIST(4,K240,FALSE) * _xlfn.POISSON.DIST(5,L240,FALSE)</f>
        <v>2.2758095076837408E-6</v>
      </c>
      <c r="AW240" s="5">
        <f t="shared" ref="AW240:AW270" si="430">_xlfn.POISSON.DIST(6,K240,FALSE) * _xlfn.POISSON.DIST(6,L240,FALSE)</f>
        <v>2.6390139630701257E-9</v>
      </c>
      <c r="AX240" s="5">
        <f t="shared" ref="AX240:AX270" si="431">_xlfn.POISSON.DIST(6,K240,FALSE) * _xlfn.POISSON.DIST(0,L240,FALSE)</f>
        <v>5.8653570408229287E-6</v>
      </c>
      <c r="AY240" s="5">
        <f t="shared" ref="AY240:AY270" si="432">_xlfn.POISSON.DIST(6,K240,FALSE) * _xlfn.POISSON.DIST(1,L240,FALSE)</f>
        <v>4.860799890596425E-6</v>
      </c>
      <c r="AZ240" s="5">
        <f t="shared" ref="AZ240:AZ270" si="433">_xlfn.POISSON.DIST(6,K240,FALSE) * _xlfn.POISSON.DIST(2,L240,FALSE)</f>
        <v>2.014146403362618E-6</v>
      </c>
      <c r="BA240" s="5">
        <f t="shared" ref="BA240:BA270" si="434">_xlfn.POISSON.DIST(6,K240,FALSE) * _xlfn.POISSON.DIST(3,L240,FALSE)</f>
        <v>5.5639480819151044E-7</v>
      </c>
      <c r="BB240" s="5">
        <f t="shared" ref="BB240:BB270" si="435">_xlfn.POISSON.DIST(6,K240,FALSE) * _xlfn.POISSON.DIST(4,L240,FALSE)</f>
        <v>1.1527532782583424E-7</v>
      </c>
      <c r="BC240" s="5">
        <f t="shared" ref="BC240:BC270" si="436">_xlfn.POISSON.DIST(6,K240,FALSE) * _xlfn.POISSON.DIST(5,L240,FALSE)</f>
        <v>1.9106434509762297E-8</v>
      </c>
      <c r="BD240" s="5">
        <f t="shared" ref="BD240:BD270" si="437">_xlfn.POISSON.DIST(0,K240,FALSE) * _xlfn.POISSON.DIST(6,L240,FALSE)</f>
        <v>1.189266519123608E-4</v>
      </c>
      <c r="BE240" s="5">
        <f t="shared" ref="BE240:BE270" si="438">_xlfn.POISSON.DIST(1,K240,FALSE) * _xlfn.POISSON.DIST(6,L240,FALSE)</f>
        <v>5.9684518038239441E-5</v>
      </c>
      <c r="BF240" s="5">
        <f t="shared" ref="BF240:BF270" si="439">_xlfn.POISSON.DIST(2,K240,FALSE) * _xlfn.POISSON.DIST(6,L240,FALSE)</f>
        <v>1.4976633228025332E-5</v>
      </c>
      <c r="BG240" s="5">
        <f t="shared" ref="BG240:BG270" si="440">_xlfn.POISSON.DIST(3,K240,FALSE) * _xlfn.POISSON.DIST(6,L240,FALSE)</f>
        <v>2.5053905682663561E-6</v>
      </c>
      <c r="BH240" s="5">
        <f t="shared" ref="BH240:BH270" si="441">_xlfn.POISSON.DIST(4,K240,FALSE) * _xlfn.POISSON.DIST(6,L240,FALSE)</f>
        <v>3.1433876713085708E-7</v>
      </c>
      <c r="BI240" s="5">
        <f t="shared" ref="BI240:BI270" si="442">_xlfn.POISSON.DIST(5,K240,FALSE) * _xlfn.POISSON.DIST(6,L240,FALSE)</f>
        <v>3.1550804660279235E-8</v>
      </c>
      <c r="BJ240" s="8">
        <f t="shared" ref="BJ240:BJ270" si="443">SUM(N240,Q240,T240,W240,X240,Y240,AD240,AE240,AF240,AG240,AM240,AN240,AO240,AP240,AQ240,AX240,AY240,AZ240,BA240,BB240,BC240)</f>
        <v>0.20737686156485163</v>
      </c>
      <c r="BK240" s="8">
        <f t="shared" ref="BK240:BK270" si="444">SUM(M240,P240,S240,V240,AC240,AL240,AY240)</f>
        <v>0.38623158969664451</v>
      </c>
      <c r="BL240" s="8">
        <f t="shared" ref="BL240:BL270" si="445">SUM(O240,R240,U240,AA240,AB240,AH240,AI240,AJ240,AK240,AR240,AS240,AT240,AU240,AV240,BD240,BE240,BF240,BG240,BH240,BI240)</f>
        <v>0.38129564811513161</v>
      </c>
      <c r="BM240" s="8">
        <f t="shared" ref="BM240:BM270" si="446">SUM(S240:BI240)</f>
        <v>0.1499622432518167</v>
      </c>
      <c r="BN240" s="8">
        <f t="shared" ref="BN240:BN270" si="447">SUM(M240:R240)</f>
        <v>0.85001082197760369</v>
      </c>
    </row>
    <row r="241" spans="1:66" x14ac:dyDescent="0.25">
      <c r="A241" t="s">
        <v>32</v>
      </c>
      <c r="B241" t="s">
        <v>34</v>
      </c>
      <c r="C241" t="s">
        <v>210</v>
      </c>
      <c r="D241" s="11">
        <v>44380</v>
      </c>
      <c r="E241">
        <f>VLOOKUP(A241,home!$A$2:$E$405,3,FALSE)</f>
        <v>1.2705314009661799</v>
      </c>
      <c r="F241">
        <f>VLOOKUP(B241,home!$B$2:$E$405,3,FALSE)</f>
        <v>0.79</v>
      </c>
      <c r="G241">
        <f>VLOOKUP(C241,away!$B$2:$E$405,4,FALSE)</f>
        <v>1.29</v>
      </c>
      <c r="H241">
        <f>VLOOKUP(A241,away!$A$2:$E$405,3,FALSE)</f>
        <v>1.10144927536232</v>
      </c>
      <c r="I241">
        <f>VLOOKUP(C241,away!$B$2:$E$405,3,FALSE)</f>
        <v>0.56999999999999995</v>
      </c>
      <c r="J241">
        <f>VLOOKUP(B241,home!$B$2:$E$405,4,FALSE)</f>
        <v>0.83</v>
      </c>
      <c r="K241" s="3">
        <f t="shared" si="392"/>
        <v>1.294798550724634</v>
      </c>
      <c r="L241" s="3">
        <f t="shared" si="393"/>
        <v>0.52109565217391351</v>
      </c>
      <c r="M241" s="5">
        <f t="shared" si="394"/>
        <v>0.16269236334362042</v>
      </c>
      <c r="N241" s="5">
        <f t="shared" si="395"/>
        <v>0.21065383627128531</v>
      </c>
      <c r="O241" s="5">
        <f t="shared" si="396"/>
        <v>8.4778283180259192E-2</v>
      </c>
      <c r="P241" s="5">
        <f t="shared" si="397"/>
        <v>0.10977079819472221</v>
      </c>
      <c r="Q241" s="5">
        <f t="shared" si="398"/>
        <v>0.13637714095432232</v>
      </c>
      <c r="R241" s="5">
        <f t="shared" si="399"/>
        <v>2.2088797382000938E-2</v>
      </c>
      <c r="S241" s="5">
        <f t="shared" si="400"/>
        <v>1.8515970707943693E-2</v>
      </c>
      <c r="T241" s="5">
        <f t="shared" si="401"/>
        <v>7.1065535207206321E-2</v>
      </c>
      <c r="U241" s="5">
        <f t="shared" si="402"/>
        <v>2.860054283746491E-2</v>
      </c>
      <c r="V241" s="5">
        <f t="shared" si="403"/>
        <v>1.3881091911338286E-3</v>
      </c>
      <c r="W241" s="5">
        <f t="shared" si="404"/>
        <v>5.8860308153208557E-2</v>
      </c>
      <c r="X241" s="5">
        <f t="shared" si="405"/>
        <v>3.0671850664253732E-2</v>
      </c>
      <c r="Y241" s="5">
        <f t="shared" si="406"/>
        <v>7.9914840126350892E-3</v>
      </c>
      <c r="Z241" s="5">
        <f t="shared" si="407"/>
        <v>3.8367920925037381E-3</v>
      </c>
      <c r="AA241" s="5">
        <f t="shared" si="408"/>
        <v>4.9678728408055761E-3</v>
      </c>
      <c r="AB241" s="5">
        <f t="shared" si="409"/>
        <v>3.2161972772296659E-3</v>
      </c>
      <c r="AC241" s="5">
        <f t="shared" si="410"/>
        <v>5.8536034959107051E-5</v>
      </c>
      <c r="AD241" s="5">
        <f t="shared" si="411"/>
        <v>1.9053060422994952E-2</v>
      </c>
      <c r="AE241" s="5">
        <f t="shared" si="412"/>
        <v>9.928466947029535E-3</v>
      </c>
      <c r="AF241" s="5">
        <f t="shared" si="413"/>
        <v>2.5868404794247494E-3</v>
      </c>
      <c r="AG241" s="5">
        <f t="shared" si="414"/>
        <v>4.4933044223190638E-4</v>
      </c>
      <c r="AH241" s="5">
        <f t="shared" si="415"/>
        <v>4.9983391942473739E-4</v>
      </c>
      <c r="AI241" s="5">
        <f t="shared" si="416"/>
        <v>6.4718423447416348E-4</v>
      </c>
      <c r="AJ241" s="5">
        <f t="shared" si="417"/>
        <v>4.189866044244894E-4</v>
      </c>
      <c r="AK241" s="5">
        <f t="shared" si="418"/>
        <v>1.8083441606062147E-4</v>
      </c>
      <c r="AL241" s="5">
        <f t="shared" si="419"/>
        <v>1.5798030463283694E-6</v>
      </c>
      <c r="AM241" s="5">
        <f t="shared" si="420"/>
        <v>4.9339750045125415E-3</v>
      </c>
      <c r="AN241" s="5">
        <f t="shared" si="421"/>
        <v>2.5710729227862508E-3</v>
      </c>
      <c r="AO241" s="5">
        <f t="shared" si="422"/>
        <v>6.698874607429956E-4</v>
      </c>
      <c r="AP241" s="5">
        <f t="shared" si="423"/>
        <v>1.1635848107966607E-4</v>
      </c>
      <c r="AQ241" s="5">
        <f t="shared" si="424"/>
        <v>1.5158474646043639E-5</v>
      </c>
      <c r="AR241" s="5">
        <f t="shared" si="425"/>
        <v>5.20922564442554E-5</v>
      </c>
      <c r="AS241" s="5">
        <f t="shared" si="426"/>
        <v>6.744897814799787E-5</v>
      </c>
      <c r="AT241" s="5">
        <f t="shared" si="427"/>
        <v>4.3666419576942585E-5</v>
      </c>
      <c r="AU241" s="5">
        <f t="shared" si="428"/>
        <v>1.8846405594519683E-5</v>
      </c>
      <c r="AV241" s="5">
        <f t="shared" si="429"/>
        <v>6.1005746625381805E-6</v>
      </c>
      <c r="AW241" s="5">
        <f t="shared" si="430"/>
        <v>2.9608751863179672E-8</v>
      </c>
      <c r="AX241" s="5">
        <f t="shared" si="431"/>
        <v>1.0647506141924026E-3</v>
      </c>
      <c r="AY241" s="5">
        <f t="shared" si="432"/>
        <v>5.5483691570516497E-4</v>
      </c>
      <c r="AZ241" s="5">
        <f t="shared" si="433"/>
        <v>1.4456155221977281E-4</v>
      </c>
      <c r="BA241" s="5">
        <f t="shared" si="434"/>
        <v>2.5110132111078589E-5</v>
      </c>
      <c r="BB241" s="5">
        <f t="shared" si="435"/>
        <v>3.2711951671489059E-6</v>
      </c>
      <c r="BC241" s="5">
        <f t="shared" si="436"/>
        <v>3.4092111580272283E-7</v>
      </c>
      <c r="BD241" s="5">
        <f t="shared" si="437"/>
        <v>4.5241747241716665E-6</v>
      </c>
      <c r="BE241" s="5">
        <f t="shared" si="438"/>
        <v>5.857894876082495E-6</v>
      </c>
      <c r="BF241" s="5">
        <f t="shared" si="439"/>
        <v>3.7923968979244382E-6</v>
      </c>
      <c r="BG241" s="5">
        <f t="shared" si="440"/>
        <v>1.6367966690683867E-6</v>
      </c>
      <c r="BH241" s="5">
        <f t="shared" si="441"/>
        <v>5.2983048873516398E-7</v>
      </c>
      <c r="BI241" s="5">
        <f t="shared" si="442"/>
        <v>1.3720474978880275E-7</v>
      </c>
      <c r="BJ241" s="8">
        <f t="shared" si="443"/>
        <v>0.55773717722887128</v>
      </c>
      <c r="BK241" s="8">
        <f t="shared" si="444"/>
        <v>0.2929821941911307</v>
      </c>
      <c r="BL241" s="8">
        <f t="shared" si="445"/>
        <v>0.14560316562497636</v>
      </c>
      <c r="BM241" s="8">
        <f t="shared" si="446"/>
        <v>0.27324330250431844</v>
      </c>
      <c r="BN241" s="8">
        <f t="shared" si="447"/>
        <v>0.72636121932621045</v>
      </c>
    </row>
    <row r="242" spans="1:66" x14ac:dyDescent="0.25">
      <c r="A242" t="s">
        <v>213</v>
      </c>
      <c r="B242" t="s">
        <v>217</v>
      </c>
      <c r="C242" t="s">
        <v>214</v>
      </c>
      <c r="D242" s="11">
        <v>44380</v>
      </c>
      <c r="E242">
        <f>VLOOKUP(A242,home!$A$2:$E$405,3,FALSE)</f>
        <v>1.234375</v>
      </c>
      <c r="F242">
        <f>VLOOKUP(B242,home!$B$2:$E$405,3,FALSE)</f>
        <v>0.91</v>
      </c>
      <c r="G242">
        <f>VLOOKUP(C242,away!$B$2:$E$405,4,FALSE)</f>
        <v>0.66</v>
      </c>
      <c r="H242">
        <f>VLOOKUP(A242,away!$A$2:$E$405,3,FALSE)</f>
        <v>1.171875</v>
      </c>
      <c r="I242">
        <f>VLOOKUP(C242,away!$B$2:$E$405,3,FALSE)</f>
        <v>1.77</v>
      </c>
      <c r="J242">
        <f>VLOOKUP(B242,home!$B$2:$E$405,4,FALSE)</f>
        <v>1.07</v>
      </c>
      <c r="K242" s="3">
        <f t="shared" si="392"/>
        <v>0.74136562500000003</v>
      </c>
      <c r="L242" s="3">
        <f t="shared" si="393"/>
        <v>2.2194140625000003</v>
      </c>
      <c r="M242" s="5">
        <f t="shared" si="394"/>
        <v>5.177853035733624E-2</v>
      </c>
      <c r="N242" s="5">
        <f t="shared" si="395"/>
        <v>3.8386822519948051E-2</v>
      </c>
      <c r="O242" s="5">
        <f t="shared" si="396"/>
        <v>0.11491799841065521</v>
      </c>
      <c r="P242" s="5">
        <f t="shared" si="397"/>
        <v>8.5196253715464396E-2</v>
      </c>
      <c r="Q242" s="5">
        <f t="shared" si="398"/>
        <v>1.4229335334632684E-2</v>
      </c>
      <c r="R242" s="5">
        <f t="shared" si="399"/>
        <v>0.12752531085348046</v>
      </c>
      <c r="S242" s="5">
        <f t="shared" si="400"/>
        <v>3.5045421321625914E-2</v>
      </c>
      <c r="T242" s="5">
        <f t="shared" si="401"/>
        <v>3.1580786941711923E-2</v>
      </c>
      <c r="U242" s="5">
        <f t="shared" si="402"/>
        <v>9.4542881784209803E-2</v>
      </c>
      <c r="V242" s="5">
        <f t="shared" si="403"/>
        <v>6.4070712661047366E-3</v>
      </c>
      <c r="W242" s="5">
        <f t="shared" si="404"/>
        <v>3.5163800278981811E-3</v>
      </c>
      <c r="X242" s="5">
        <f t="shared" si="405"/>
        <v>7.8043032830113664E-3</v>
      </c>
      <c r="Y242" s="5">
        <f t="shared" si="406"/>
        <v>8.6604902271651737E-3</v>
      </c>
      <c r="Z242" s="5">
        <f t="shared" si="407"/>
        <v>9.4343822744299477E-2</v>
      </c>
      <c r="AA242" s="5">
        <f t="shared" si="408"/>
        <v>6.9943267113716776E-2</v>
      </c>
      <c r="AB242" s="5">
        <f t="shared" si="409"/>
        <v>2.5926766969151301E-2</v>
      </c>
      <c r="AC242" s="5">
        <f t="shared" si="410"/>
        <v>6.5888610756357298E-4</v>
      </c>
      <c r="AD242" s="5">
        <f t="shared" si="411"/>
        <v>6.5173081928006327E-4</v>
      </c>
      <c r="AE242" s="5">
        <f t="shared" si="412"/>
        <v>1.4464605452748187E-3</v>
      </c>
      <c r="AF242" s="5">
        <f t="shared" si="413"/>
        <v>1.6051474375171756E-3</v>
      </c>
      <c r="AG242" s="5">
        <f t="shared" si="414"/>
        <v>1.18749559840382E-3</v>
      </c>
      <c r="AH242" s="5">
        <f t="shared" si="415"/>
        <v>5.2347001727176427E-2</v>
      </c>
      <c r="AI242" s="5">
        <f t="shared" si="416"/>
        <v>3.8808267652344228E-2</v>
      </c>
      <c r="AJ242" s="5">
        <f t="shared" si="417"/>
        <v>1.4385557801623733E-2</v>
      </c>
      <c r="AK242" s="5">
        <f t="shared" si="418"/>
        <v>3.5549860168581347E-3</v>
      </c>
      <c r="AL242" s="5">
        <f t="shared" si="419"/>
        <v>4.3365176726478878E-5</v>
      </c>
      <c r="AM242" s="5">
        <f t="shared" si="420"/>
        <v>9.6634165233465267E-5</v>
      </c>
      <c r="AN242" s="5">
        <f t="shared" si="421"/>
        <v>2.1447122523710142E-4</v>
      </c>
      <c r="AO242" s="5">
        <f t="shared" si="422"/>
        <v>2.3800022664641397E-4</v>
      </c>
      <c r="AP242" s="5">
        <f t="shared" si="423"/>
        <v>1.7607368329907946E-4</v>
      </c>
      <c r="AQ242" s="5">
        <f t="shared" si="424"/>
        <v>9.7695102187537138E-5</v>
      </c>
      <c r="AR242" s="5">
        <f t="shared" si="425"/>
        <v>2.3235934352601424E-2</v>
      </c>
      <c r="AS242" s="5">
        <f t="shared" si="426"/>
        <v>1.7226322993775321E-2</v>
      </c>
      <c r="AT242" s="5">
        <f t="shared" si="427"/>
        <v>6.3855018563660571E-3</v>
      </c>
      <c r="AU242" s="5">
        <f t="shared" si="428"/>
        <v>1.5779971915611609E-3</v>
      </c>
      <c r="AV242" s="5">
        <f t="shared" si="429"/>
        <v>2.9246821854249621E-4</v>
      </c>
      <c r="AW242" s="5">
        <f t="shared" si="430"/>
        <v>1.9820262339257715E-6</v>
      </c>
      <c r="AX242" s="5">
        <f t="shared" si="431"/>
        <v>1.1940208050776869E-5</v>
      </c>
      <c r="AY242" s="5">
        <f t="shared" si="432"/>
        <v>2.65002656570699E-5</v>
      </c>
      <c r="AZ242" s="5">
        <f t="shared" si="433"/>
        <v>2.9407531129643377E-5</v>
      </c>
      <c r="BA242" s="5">
        <f t="shared" si="434"/>
        <v>2.1755829377512341E-5</v>
      </c>
      <c r="BB242" s="5">
        <f t="shared" si="435"/>
        <v>1.2071298415450386E-5</v>
      </c>
      <c r="BC242" s="5">
        <f t="shared" si="436"/>
        <v>5.358241891176909E-6</v>
      </c>
      <c r="BD242" s="5">
        <f t="shared" si="437"/>
        <v>8.595026576248407E-3</v>
      </c>
      <c r="BE242" s="5">
        <f t="shared" si="438"/>
        <v>6.3720572495920098E-3</v>
      </c>
      <c r="BF242" s="5">
        <f t="shared" si="439"/>
        <v>2.3620121026897813E-3</v>
      </c>
      <c r="BG242" s="5">
        <f t="shared" si="440"/>
        <v>5.837048595893912E-4</v>
      </c>
      <c r="BH242" s="5">
        <f t="shared" si="441"/>
        <v>1.0818467951125658E-4</v>
      </c>
      <c r="BI242" s="5">
        <f t="shared" si="442"/>
        <v>1.6040880508257491E-5</v>
      </c>
      <c r="BJ242" s="8">
        <f t="shared" si="443"/>
        <v>0.10999886051196847</v>
      </c>
      <c r="BK242" s="8">
        <f t="shared" si="444"/>
        <v>0.17915602821047841</v>
      </c>
      <c r="BL242" s="8">
        <f t="shared" si="445"/>
        <v>0.60870728929020168</v>
      </c>
      <c r="BM242" s="8">
        <f t="shared" si="446"/>
        <v>0.56014723132600786</v>
      </c>
      <c r="BN242" s="8">
        <f t="shared" si="447"/>
        <v>0.432034251191517</v>
      </c>
    </row>
    <row r="243" spans="1:66" x14ac:dyDescent="0.25">
      <c r="A243" t="s">
        <v>340</v>
      </c>
      <c r="B243" t="s">
        <v>390</v>
      </c>
      <c r="C243" t="s">
        <v>365</v>
      </c>
      <c r="D243" s="11">
        <v>44380</v>
      </c>
      <c r="E243">
        <f>VLOOKUP(A243,home!$A$2:$E$405,3,FALSE)</f>
        <v>1.3568773234200699</v>
      </c>
      <c r="F243">
        <f>VLOOKUP(B243,home!$B$2:$E$405,3,FALSE)</f>
        <v>0.68</v>
      </c>
      <c r="G243">
        <f>VLOOKUP(C243,away!$B$2:$E$405,4,FALSE)</f>
        <v>1.1100000000000001</v>
      </c>
      <c r="H243">
        <f>VLOOKUP(A243,away!$A$2:$E$405,3,FALSE)</f>
        <v>1.12267657992565</v>
      </c>
      <c r="I243">
        <f>VLOOKUP(C243,away!$B$2:$E$405,3,FALSE)</f>
        <v>0.79</v>
      </c>
      <c r="J243">
        <f>VLOOKUP(B243,home!$B$2:$E$405,4,FALSE)</f>
        <v>1.23</v>
      </c>
      <c r="K243" s="3">
        <f t="shared" si="392"/>
        <v>1.0241710037174689</v>
      </c>
      <c r="L243" s="3">
        <f t="shared" si="393"/>
        <v>1.090904832713754</v>
      </c>
      <c r="M243" s="5">
        <f t="shared" si="394"/>
        <v>0.12062414150187406</v>
      </c>
      <c r="N243" s="5">
        <f t="shared" si="395"/>
        <v>0.12353974807453236</v>
      </c>
      <c r="O243" s="5">
        <f t="shared" si="396"/>
        <v>0.13158945890634213</v>
      </c>
      <c r="P243" s="5">
        <f t="shared" si="397"/>
        <v>0.13477010820674704</v>
      </c>
      <c r="Q243" s="5">
        <f t="shared" si="398"/>
        <v>6.3262913892248515E-2</v>
      </c>
      <c r="R243" s="5">
        <f t="shared" si="399"/>
        <v>7.1775788327558279E-2</v>
      </c>
      <c r="S243" s="5">
        <f t="shared" si="400"/>
        <v>3.7643754060989763E-2</v>
      </c>
      <c r="T243" s="5">
        <f t="shared" si="401"/>
        <v>6.9013818496607995E-2</v>
      </c>
      <c r="U243" s="5">
        <f t="shared" si="402"/>
        <v>7.3510681174047951E-2</v>
      </c>
      <c r="V243" s="5">
        <f t="shared" si="403"/>
        <v>4.6731504111692315E-3</v>
      </c>
      <c r="W243" s="5">
        <f t="shared" si="404"/>
        <v>2.1597347339705326E-2</v>
      </c>
      <c r="X243" s="5">
        <f t="shared" si="405"/>
        <v>2.356065058668208E-2</v>
      </c>
      <c r="Y243" s="5">
        <f t="shared" si="406"/>
        <v>1.2851213793445811E-2</v>
      </c>
      <c r="Z243" s="5">
        <f t="shared" si="407"/>
        <v>2.6100184786124268E-2</v>
      </c>
      <c r="AA243" s="5">
        <f t="shared" si="408"/>
        <v>2.6731052449616301E-2</v>
      </c>
      <c r="AB243" s="5">
        <f t="shared" si="409"/>
        <v>1.3688584408873916E-2</v>
      </c>
      <c r="AC243" s="5">
        <f t="shared" si="410"/>
        <v>3.2632407718001077E-4</v>
      </c>
      <c r="AD243" s="5">
        <f t="shared" si="411"/>
        <v>5.5298442256352014E-3</v>
      </c>
      <c r="AE243" s="5">
        <f t="shared" si="412"/>
        <v>6.0325337898996887E-3</v>
      </c>
      <c r="AF243" s="5">
        <f t="shared" si="413"/>
        <v>3.290460132455294E-3</v>
      </c>
      <c r="AG243" s="5">
        <f t="shared" si="414"/>
        <v>1.1965262867824735E-3</v>
      </c>
      <c r="AH243" s="5">
        <f t="shared" si="415"/>
        <v>7.1182044294762388E-3</v>
      </c>
      <c r="AI243" s="5">
        <f t="shared" si="416"/>
        <v>7.2902585752028124E-3</v>
      </c>
      <c r="AJ243" s="5">
        <f t="shared" si="417"/>
        <v>3.733235721162674E-3</v>
      </c>
      <c r="AK243" s="5">
        <f t="shared" si="418"/>
        <v>1.2744905918856951E-3</v>
      </c>
      <c r="AL243" s="5">
        <f t="shared" si="419"/>
        <v>1.4583724499737458E-5</v>
      </c>
      <c r="AM243" s="5">
        <f t="shared" si="420"/>
        <v>1.1327012221940113E-3</v>
      </c>
      <c r="AN243" s="5">
        <f t="shared" si="421"/>
        <v>1.2356692373122228E-3</v>
      </c>
      <c r="AO243" s="5">
        <f t="shared" si="422"/>
        <v>6.7399877130981114E-4</v>
      </c>
      <c r="AP243" s="5">
        <f t="shared" si="423"/>
        <v>2.4508950562166849E-4</v>
      </c>
      <c r="AQ243" s="5">
        <f t="shared" si="424"/>
        <v>6.6842331532525725E-5</v>
      </c>
      <c r="AR243" s="5">
        <f t="shared" si="425"/>
        <v>1.5530567224720164E-3</v>
      </c>
      <c r="AS243" s="5">
        <f t="shared" si="426"/>
        <v>1.5905956622843276E-3</v>
      </c>
      <c r="AT243" s="5">
        <f t="shared" si="427"/>
        <v>8.1452097797519594E-4</v>
      </c>
      <c r="AU243" s="5">
        <f t="shared" si="428"/>
        <v>2.7806958918726363E-4</v>
      </c>
      <c r="AV243" s="5">
        <f t="shared" si="429"/>
        <v>7.1197702565305998E-5</v>
      </c>
      <c r="AW243" s="5">
        <f t="shared" si="430"/>
        <v>4.5261119568407166E-7</v>
      </c>
      <c r="AX243" s="5">
        <f t="shared" si="431"/>
        <v>1.9334662460774067E-4</v>
      </c>
      <c r="AY243" s="5">
        <f t="shared" si="432"/>
        <v>2.1092276717347633E-4</v>
      </c>
      <c r="AZ243" s="5">
        <f t="shared" si="433"/>
        <v>1.1504833301945164E-4</v>
      </c>
      <c r="BA243" s="5">
        <f t="shared" si="434"/>
        <v>4.1835594162193731E-5</v>
      </c>
      <c r="BB243" s="5">
        <f t="shared" si="435"/>
        <v>1.140966296274711E-5</v>
      </c>
      <c r="BC243" s="5">
        <f t="shared" si="436"/>
        <v>2.4893712931391914E-6</v>
      </c>
      <c r="BD243" s="5">
        <f t="shared" si="437"/>
        <v>2.8237284733721762E-4</v>
      </c>
      <c r="BE243" s="5">
        <f t="shared" si="438"/>
        <v>2.8919808247991776E-4</v>
      </c>
      <c r="BF243" s="5">
        <f t="shared" si="439"/>
        <v>1.4809414520331235E-4</v>
      </c>
      <c r="BG243" s="5">
        <f t="shared" si="440"/>
        <v>5.0557909779185666E-5</v>
      </c>
      <c r="BH243" s="5">
        <f t="shared" si="441"/>
        <v>1.2944986301101453E-5</v>
      </c>
      <c r="BI243" s="5">
        <f t="shared" si="442"/>
        <v>2.6515759226215933E-6</v>
      </c>
      <c r="BJ243" s="8">
        <f t="shared" si="443"/>
        <v>0.33380441003918376</v>
      </c>
      <c r="BK243" s="8">
        <f t="shared" si="444"/>
        <v>0.29826298474963336</v>
      </c>
      <c r="BL243" s="8">
        <f t="shared" si="445"/>
        <v>0.34180501478567354</v>
      </c>
      <c r="BM243" s="8">
        <f t="shared" si="446"/>
        <v>0.35419996529533476</v>
      </c>
      <c r="BN243" s="8">
        <f t="shared" si="447"/>
        <v>0.64556215890930235</v>
      </c>
    </row>
    <row r="244" spans="1:66" x14ac:dyDescent="0.25">
      <c r="A244" t="s">
        <v>340</v>
      </c>
      <c r="B244" t="s">
        <v>353</v>
      </c>
      <c r="C244" t="s">
        <v>413</v>
      </c>
      <c r="D244" s="11">
        <v>44380</v>
      </c>
      <c r="E244">
        <f>VLOOKUP(A244,home!$A$2:$E$405,3,FALSE)</f>
        <v>1.3568773234200699</v>
      </c>
      <c r="F244">
        <f>VLOOKUP(B244,home!$B$2:$E$405,3,FALSE)</f>
        <v>1.53</v>
      </c>
      <c r="G244">
        <f>VLOOKUP(C244,away!$B$2:$E$405,4,FALSE)</f>
        <v>0.68</v>
      </c>
      <c r="H244">
        <f>VLOOKUP(A244,away!$A$2:$E$405,3,FALSE)</f>
        <v>1.12267657992565</v>
      </c>
      <c r="I244">
        <f>VLOOKUP(C244,away!$B$2:$E$405,3,FALSE)</f>
        <v>1.21</v>
      </c>
      <c r="J244">
        <f>VLOOKUP(B244,home!$B$2:$E$405,4,FALSE)</f>
        <v>0.56999999999999995</v>
      </c>
      <c r="K244" s="3">
        <f t="shared" si="392"/>
        <v>1.411695167286241</v>
      </c>
      <c r="L244" s="3">
        <f t="shared" si="393"/>
        <v>0.77431003717472069</v>
      </c>
      <c r="M244" s="5">
        <f t="shared" si="394"/>
        <v>0.11236472734140181</v>
      </c>
      <c r="N244" s="5">
        <f t="shared" si="395"/>
        <v>0.15862474256129311</v>
      </c>
      <c r="O244" s="5">
        <f t="shared" si="396"/>
        <v>8.7005136204848191E-2</v>
      </c>
      <c r="P244" s="5">
        <f t="shared" si="397"/>
        <v>0.12282473030946536</v>
      </c>
      <c r="Q244" s="5">
        <f t="shared" si="398"/>
        <v>0.11196489124290079</v>
      </c>
      <c r="R244" s="5">
        <f t="shared" si="399"/>
        <v>3.3684475124583814E-2</v>
      </c>
      <c r="S244" s="5">
        <f t="shared" si="400"/>
        <v>3.3564613051916235E-2</v>
      </c>
      <c r="T244" s="5">
        <f t="shared" si="401"/>
        <v>8.6695539100554081E-2</v>
      </c>
      <c r="U244" s="5">
        <f t="shared" si="402"/>
        <v>4.7552210745948578E-2</v>
      </c>
      <c r="V244" s="5">
        <f t="shared" si="403"/>
        <v>4.0765704520990976E-3</v>
      </c>
      <c r="W244" s="5">
        <f t="shared" si="404"/>
        <v>5.2686765291110861E-2</v>
      </c>
      <c r="X244" s="5">
        <f t="shared" si="405"/>
        <v>4.079589119117584E-2</v>
      </c>
      <c r="Y244" s="5">
        <f t="shared" si="406"/>
        <v>1.579433401240761E-2</v>
      </c>
      <c r="Z244" s="5">
        <f t="shared" si="407"/>
        <v>8.6940757286424839E-3</v>
      </c>
      <c r="AA244" s="5">
        <f t="shared" si="408"/>
        <v>1.2273384690145201E-2</v>
      </c>
      <c r="AB244" s="5">
        <f t="shared" si="409"/>
        <v>8.6631389266614602E-3</v>
      </c>
      <c r="AC244" s="5">
        <f t="shared" si="410"/>
        <v>2.7850358282658695E-4</v>
      </c>
      <c r="AD244" s="5">
        <f t="shared" si="411"/>
        <v>1.8594412985351434E-2</v>
      </c>
      <c r="AE244" s="5">
        <f t="shared" si="412"/>
        <v>1.4397840609929578E-2</v>
      </c>
      <c r="AF244" s="5">
        <f t="shared" si="413"/>
        <v>5.5741962489551369E-3</v>
      </c>
      <c r="AG244" s="5">
        <f t="shared" si="414"/>
        <v>1.4387187015825471E-3</v>
      </c>
      <c r="AH244" s="5">
        <f t="shared" si="415"/>
        <v>1.6829775251612493E-3</v>
      </c>
      <c r="AI244" s="5">
        <f t="shared" si="416"/>
        <v>2.3758512389214941E-3</v>
      </c>
      <c r="AJ244" s="5">
        <f t="shared" si="417"/>
        <v>1.676988856088251E-3</v>
      </c>
      <c r="AK244" s="5">
        <f t="shared" si="418"/>
        <v>7.8913235457755493E-4</v>
      </c>
      <c r="AL244" s="5">
        <f t="shared" si="419"/>
        <v>1.2177176329352048E-5</v>
      </c>
      <c r="AM244" s="5">
        <f t="shared" si="420"/>
        <v>5.2499285899890247E-3</v>
      </c>
      <c r="AN244" s="5">
        <f t="shared" si="421"/>
        <v>4.0650724016790315E-3</v>
      </c>
      <c r="AO244" s="5">
        <f t="shared" si="422"/>
        <v>1.5738131812310107E-3</v>
      </c>
      <c r="AP244" s="5">
        <f t="shared" si="423"/>
        <v>4.062064476216832E-4</v>
      </c>
      <c r="AQ244" s="5">
        <f t="shared" si="424"/>
        <v>7.8632432389639164E-5</v>
      </c>
      <c r="AR244" s="5">
        <f t="shared" si="425"/>
        <v>2.606292780143654E-4</v>
      </c>
      <c r="AS244" s="5">
        <f t="shared" si="426"/>
        <v>3.6792909222618184E-4</v>
      </c>
      <c r="AT244" s="5">
        <f t="shared" si="427"/>
        <v>2.5970186069985729E-4</v>
      </c>
      <c r="AU244" s="5">
        <f t="shared" si="428"/>
        <v>1.2220662056174433E-4</v>
      </c>
      <c r="AV244" s="5">
        <f t="shared" si="429"/>
        <v>4.3129623914349506E-5</v>
      </c>
      <c r="AW244" s="5">
        <f t="shared" si="430"/>
        <v>3.6974295769069682E-7</v>
      </c>
      <c r="AX244" s="5">
        <f t="shared" si="431"/>
        <v>1.2352164698475629E-3</v>
      </c>
      <c r="AY244" s="5">
        <f t="shared" si="432"/>
        <v>9.5644051068649388E-4</v>
      </c>
      <c r="AZ244" s="5">
        <f t="shared" si="433"/>
        <v>3.7029074369253389E-4</v>
      </c>
      <c r="BA244" s="5">
        <f t="shared" si="434"/>
        <v>9.5573279838006975E-5</v>
      </c>
      <c r="BB244" s="5">
        <f t="shared" si="435"/>
        <v>1.850083746606929E-5</v>
      </c>
      <c r="BC244" s="5">
        <f t="shared" si="436"/>
        <v>2.8650768292231165E-6</v>
      </c>
      <c r="BD244" s="5">
        <f t="shared" si="437"/>
        <v>3.3634644324687297E-5</v>
      </c>
      <c r="BE244" s="5">
        <f t="shared" si="438"/>
        <v>4.7481864846552658E-5</v>
      </c>
      <c r="BF244" s="5">
        <f t="shared" si="439"/>
        <v>3.3514959568808423E-5</v>
      </c>
      <c r="BG244" s="5">
        <f t="shared" si="440"/>
        <v>1.5770968818360199E-5</v>
      </c>
      <c r="BH244" s="5">
        <f t="shared" si="441"/>
        <v>5.5659501160752788E-6</v>
      </c>
      <c r="BI244" s="5">
        <f t="shared" si="442"/>
        <v>1.5714849760439515E-6</v>
      </c>
      <c r="BJ244" s="8">
        <f t="shared" si="443"/>
        <v>0.52061987191653125</v>
      </c>
      <c r="BK244" s="8">
        <f t="shared" si="444"/>
        <v>0.27407776242472492</v>
      </c>
      <c r="BL244" s="8">
        <f t="shared" si="445"/>
        <v>0.19689443201500278</v>
      </c>
      <c r="BM244" s="8">
        <f t="shared" si="446"/>
        <v>0.37286136853267959</v>
      </c>
      <c r="BN244" s="8">
        <f t="shared" si="447"/>
        <v>0.62646870278449307</v>
      </c>
    </row>
    <row r="245" spans="1:66" x14ac:dyDescent="0.25">
      <c r="A245" t="s">
        <v>340</v>
      </c>
      <c r="B245" t="s">
        <v>418</v>
      </c>
      <c r="C245" t="s">
        <v>394</v>
      </c>
      <c r="D245" s="11">
        <v>44380</v>
      </c>
      <c r="E245">
        <f>VLOOKUP(A245,home!$A$2:$E$405,3,FALSE)</f>
        <v>1.3568773234200699</v>
      </c>
      <c r="F245">
        <f>VLOOKUP(B245,home!$B$2:$E$405,3,FALSE)</f>
        <v>1.3</v>
      </c>
      <c r="G245">
        <f>VLOOKUP(C245,away!$B$2:$E$405,4,FALSE)</f>
        <v>1.02</v>
      </c>
      <c r="H245">
        <f>VLOOKUP(A245,away!$A$2:$E$405,3,FALSE)</f>
        <v>1.12267657992565</v>
      </c>
      <c r="I245">
        <f>VLOOKUP(C245,away!$B$2:$E$405,3,FALSE)</f>
        <v>0.85</v>
      </c>
      <c r="J245">
        <f>VLOOKUP(B245,home!$B$2:$E$405,4,FALSE)</f>
        <v>0.69</v>
      </c>
      <c r="K245" s="3">
        <f t="shared" si="392"/>
        <v>1.7992193308550128</v>
      </c>
      <c r="L245" s="3">
        <f t="shared" si="393"/>
        <v>0.6584498141263937</v>
      </c>
      <c r="M245" s="5">
        <f t="shared" si="394"/>
        <v>8.5634319711102927E-2</v>
      </c>
      <c r="N245" s="5">
        <f t="shared" si="395"/>
        <v>0.15407492340883483</v>
      </c>
      <c r="O245" s="5">
        <f t="shared" si="396"/>
        <v>5.6385901896615888E-2</v>
      </c>
      <c r="P245" s="5">
        <f t="shared" si="397"/>
        <v>0.10145060468008563</v>
      </c>
      <c r="Q245" s="5">
        <f t="shared" si="398"/>
        <v>0.13860729029859059</v>
      </c>
      <c r="R245" s="5">
        <f t="shared" si="399"/>
        <v>1.8563643311587896E-2</v>
      </c>
      <c r="S245" s="5">
        <f t="shared" si="400"/>
        <v>3.0047022107132396E-2</v>
      </c>
      <c r="T245" s="5">
        <f t="shared" si="401"/>
        <v>9.1265944533670054E-2</v>
      </c>
      <c r="U245" s="5">
        <f t="shared" si="402"/>
        <v>3.3400065897306305E-2</v>
      </c>
      <c r="V245" s="5">
        <f t="shared" si="403"/>
        <v>3.9551751004714393E-3</v>
      </c>
      <c r="W245" s="5">
        <f t="shared" si="404"/>
        <v>8.3128305367552252E-2</v>
      </c>
      <c r="X245" s="5">
        <f t="shared" si="405"/>
        <v>5.4735817217906872E-2</v>
      </c>
      <c r="Y245" s="5">
        <f t="shared" si="406"/>
        <v>1.8020394336593516E-2</v>
      </c>
      <c r="Z245" s="5">
        <f t="shared" si="407"/>
        <v>4.0744091626745745E-3</v>
      </c>
      <c r="AA245" s="5">
        <f t="shared" si="408"/>
        <v>7.3307557272968803E-3</v>
      </c>
      <c r="AB245" s="5">
        <f t="shared" si="409"/>
        <v>6.5948187071643233E-3</v>
      </c>
      <c r="AC245" s="5">
        <f t="shared" si="410"/>
        <v>2.9285491707072367E-4</v>
      </c>
      <c r="AD245" s="5">
        <f t="shared" si="411"/>
        <v>3.7391513489629644E-2</v>
      </c>
      <c r="AE245" s="5">
        <f t="shared" si="412"/>
        <v>2.462043510715118E-2</v>
      </c>
      <c r="AF245" s="5">
        <f t="shared" si="413"/>
        <v>8.1056604600073141E-3</v>
      </c>
      <c r="AG245" s="5">
        <f t="shared" si="414"/>
        <v>1.7790568744211585E-3</v>
      </c>
      <c r="AH245" s="5">
        <f t="shared" si="415"/>
        <v>6.7069848895948711E-4</v>
      </c>
      <c r="AI245" s="5">
        <f t="shared" si="416"/>
        <v>1.2067336865111565E-3</v>
      </c>
      <c r="AJ245" s="5">
        <f t="shared" si="417"/>
        <v>1.0855892879824032E-3</v>
      </c>
      <c r="AK245" s="5">
        <f t="shared" si="418"/>
        <v>6.5107107743568994E-4</v>
      </c>
      <c r="AL245" s="5">
        <f t="shared" si="419"/>
        <v>1.3877757665661308E-5</v>
      </c>
      <c r="AM245" s="5">
        <f t="shared" si="420"/>
        <v>1.3455106776093521E-2</v>
      </c>
      <c r="AN245" s="5">
        <f t="shared" si="421"/>
        <v>8.8595125557695588E-3</v>
      </c>
      <c r="AO245" s="5">
        <f t="shared" si="422"/>
        <v>2.9167721977984575E-3</v>
      </c>
      <c r="AP245" s="5">
        <f t="shared" si="423"/>
        <v>6.401827038298091E-4</v>
      </c>
      <c r="AQ245" s="5">
        <f t="shared" si="424"/>
        <v>1.0538204558591749E-4</v>
      </c>
      <c r="AR245" s="5">
        <f t="shared" si="425"/>
        <v>8.8324259078045519E-5</v>
      </c>
      <c r="AS245" s="5">
        <f t="shared" si="426"/>
        <v>1.5891471431666584E-4</v>
      </c>
      <c r="AT245" s="5">
        <f t="shared" si="427"/>
        <v>1.4296121297792353E-4</v>
      </c>
      <c r="AU245" s="5">
        <f t="shared" si="428"/>
        <v>8.5739525984120205E-5</v>
      </c>
      <c r="AV245" s="5">
        <f t="shared" si="429"/>
        <v>3.8566053142243701E-5</v>
      </c>
      <c r="AW245" s="5">
        <f t="shared" si="430"/>
        <v>4.5669219210720854E-7</v>
      </c>
      <c r="AX245" s="5">
        <f t="shared" si="431"/>
        <v>4.0347813683776221E-3</v>
      </c>
      <c r="AY245" s="5">
        <f t="shared" si="432"/>
        <v>2.6567010420488813E-3</v>
      </c>
      <c r="AZ245" s="5">
        <f t="shared" si="433"/>
        <v>8.7465215366324095E-4</v>
      </c>
      <c r="BA245" s="5">
        <f t="shared" si="434"/>
        <v>1.9197151600160368E-4</v>
      </c>
      <c r="BB245" s="5">
        <f t="shared" si="435"/>
        <v>3.1600902257204485E-5</v>
      </c>
      <c r="BC245" s="5">
        <f t="shared" si="436"/>
        <v>4.161521643496527E-6</v>
      </c>
      <c r="BD245" s="5">
        <f t="shared" si="437"/>
        <v>9.6928486621317478E-6</v>
      </c>
      <c r="BE245" s="5">
        <f t="shared" si="438"/>
        <v>1.7439560683959588E-5</v>
      </c>
      <c r="BF245" s="5">
        <f t="shared" si="439"/>
        <v>1.5688797352099582E-5</v>
      </c>
      <c r="BG245" s="5">
        <f t="shared" si="440"/>
        <v>9.4091958245881709E-6</v>
      </c>
      <c r="BH245" s="5">
        <f t="shared" si="441"/>
        <v>4.232301753849829E-6</v>
      </c>
      <c r="BI245" s="5">
        <f t="shared" si="442"/>
        <v>1.5229678259076366E-6</v>
      </c>
      <c r="BJ245" s="8">
        <f t="shared" si="443"/>
        <v>0.64550016587742676</v>
      </c>
      <c r="BK245" s="8">
        <f t="shared" si="444"/>
        <v>0.22405055531557766</v>
      </c>
      <c r="BL245" s="8">
        <f t="shared" si="445"/>
        <v>0.1264617695184615</v>
      </c>
      <c r="BM245" s="8">
        <f t="shared" si="446"/>
        <v>0.44271397221746595</v>
      </c>
      <c r="BN245" s="8">
        <f t="shared" si="447"/>
        <v>0.55471668330681778</v>
      </c>
    </row>
    <row r="246" spans="1:66" x14ac:dyDescent="0.25">
      <c r="A246" t="s">
        <v>340</v>
      </c>
      <c r="B246" t="s">
        <v>352</v>
      </c>
      <c r="C246" t="s">
        <v>387</v>
      </c>
      <c r="D246" s="11">
        <v>44380</v>
      </c>
      <c r="E246">
        <f>VLOOKUP(A246,home!$A$2:$E$405,3,FALSE)</f>
        <v>1.3568773234200699</v>
      </c>
      <c r="F246">
        <f>VLOOKUP(B246,home!$B$2:$E$405,3,FALSE)</f>
        <v>1.25</v>
      </c>
      <c r="G246">
        <f>VLOOKUP(C246,away!$B$2:$E$405,4,FALSE)</f>
        <v>1.59</v>
      </c>
      <c r="H246">
        <f>VLOOKUP(A246,away!$A$2:$E$405,3,FALSE)</f>
        <v>1.12267657992565</v>
      </c>
      <c r="I246">
        <f>VLOOKUP(C246,away!$B$2:$E$405,3,FALSE)</f>
        <v>0.74</v>
      </c>
      <c r="J246">
        <f>VLOOKUP(B246,home!$B$2:$E$405,4,FALSE)</f>
        <v>0.82</v>
      </c>
      <c r="K246" s="3">
        <f t="shared" si="392"/>
        <v>2.6967936802973891</v>
      </c>
      <c r="L246" s="3">
        <f t="shared" si="393"/>
        <v>0.68124014869888438</v>
      </c>
      <c r="M246" s="5">
        <f t="shared" si="394"/>
        <v>3.4114463706811184E-2</v>
      </c>
      <c r="N246" s="5">
        <f t="shared" si="395"/>
        <v>9.1999670131263034E-2</v>
      </c>
      <c r="O246" s="5">
        <f t="shared" si="396"/>
        <v>2.3240142328410745E-2</v>
      </c>
      <c r="P246" s="5">
        <f t="shared" si="397"/>
        <v>6.2673868960469933E-2</v>
      </c>
      <c r="Q246" s="5">
        <f t="shared" si="398"/>
        <v>0.12405206449971734</v>
      </c>
      <c r="R246" s="5">
        <f t="shared" si="399"/>
        <v>7.9160590077948859E-3</v>
      </c>
      <c r="S246" s="5">
        <f t="shared" si="400"/>
        <v>2.8785545950777352E-2</v>
      </c>
      <c r="T246" s="5">
        <f t="shared" si="401"/>
        <v>8.4509246866191032E-2</v>
      </c>
      <c r="U246" s="5">
        <f t="shared" si="402"/>
        <v>2.1347977905082464E-2</v>
      </c>
      <c r="V246" s="5">
        <f t="shared" si="403"/>
        <v>5.8759747132462216E-3</v>
      </c>
      <c r="W246" s="5">
        <f t="shared" si="404"/>
        <v>0.11151427452356061</v>
      </c>
      <c r="X246" s="5">
        <f t="shared" si="405"/>
        <v>7.5968000958478638E-2</v>
      </c>
      <c r="Y246" s="5">
        <f t="shared" si="406"/>
        <v>2.5876226134655487E-2</v>
      </c>
      <c r="Z246" s="5">
        <f t="shared" si="407"/>
        <v>1.7975790718597771E-3</v>
      </c>
      <c r="AA246" s="5">
        <f t="shared" si="408"/>
        <v>4.8476998808262926E-3</v>
      </c>
      <c r="AB246" s="5">
        <f t="shared" si="409"/>
        <v>6.536623201295378E-3</v>
      </c>
      <c r="AC246" s="5">
        <f t="shared" si="410"/>
        <v>6.7469562243092831E-4</v>
      </c>
      <c r="AD246" s="5">
        <f t="shared" si="411"/>
        <v>7.5182747699521588E-2</v>
      </c>
      <c r="AE246" s="5">
        <f t="shared" si="412"/>
        <v>5.1217506222412792E-2</v>
      </c>
      <c r="AF246" s="5">
        <f t="shared" si="413"/>
        <v>1.7445710777471261E-2</v>
      </c>
      <c r="AG246" s="5">
        <f t="shared" si="414"/>
        <v>3.9615728680674174E-3</v>
      </c>
      <c r="AH246" s="5">
        <f t="shared" si="415"/>
        <v>3.0614575855293923E-4</v>
      </c>
      <c r="AI246" s="5">
        <f t="shared" si="416"/>
        <v>8.2561194691541681E-4</v>
      </c>
      <c r="AJ246" s="5">
        <f t="shared" si="417"/>
        <v>1.11325254040976E-3</v>
      </c>
      <c r="AK246" s="5">
        <f t="shared" si="418"/>
        <v>1.0007374718506849E-3</v>
      </c>
      <c r="AL246" s="5">
        <f t="shared" si="419"/>
        <v>4.9581063787904224E-5</v>
      </c>
      <c r="AM246" s="5">
        <f t="shared" si="420"/>
        <v>4.0550471772692574E-2</v>
      </c>
      <c r="AN246" s="5">
        <f t="shared" si="421"/>
        <v>2.7624609420239001E-2</v>
      </c>
      <c r="AO246" s="5">
        <f t="shared" si="422"/>
        <v>9.4094965145961086E-3</v>
      </c>
      <c r="AP246" s="5">
        <f t="shared" si="423"/>
        <v>2.1367089349283628E-3</v>
      </c>
      <c r="AQ246" s="5">
        <f t="shared" si="424"/>
        <v>3.6390297813920813E-4</v>
      </c>
      <c r="AR246" s="5">
        <f t="shared" si="425"/>
        <v>4.1711756416027431E-5</v>
      </c>
      <c r="AS246" s="5">
        <f t="shared" si="426"/>
        <v>1.1248800109684684E-4</v>
      </c>
      <c r="AT246" s="5">
        <f t="shared" si="427"/>
        <v>1.5167846523363122E-4</v>
      </c>
      <c r="AU246" s="5">
        <f t="shared" si="428"/>
        <v>1.3634850882642129E-4</v>
      </c>
      <c r="AV246" s="5">
        <f t="shared" si="429"/>
        <v>9.1925949230266423E-5</v>
      </c>
      <c r="AW246" s="5">
        <f t="shared" si="430"/>
        <v>2.5302375502253188E-6</v>
      </c>
      <c r="AX246" s="5">
        <f t="shared" si="431"/>
        <v>1.8226042668279163E-2</v>
      </c>
      <c r="AY246" s="5">
        <f t="shared" si="432"/>
        <v>1.2416312017530708E-2</v>
      </c>
      <c r="AZ246" s="5">
        <f t="shared" si="433"/>
        <v>4.2292451225571818E-3</v>
      </c>
      <c r="BA246" s="5">
        <f t="shared" si="434"/>
        <v>9.6037719205829548E-4</v>
      </c>
      <c r="BB246" s="5">
        <f t="shared" si="435"/>
        <v>1.6356187528120253E-4</v>
      </c>
      <c r="BC246" s="5">
        <f t="shared" si="436"/>
        <v>2.2284983247606969E-5</v>
      </c>
      <c r="BD246" s="5">
        <f t="shared" si="437"/>
        <v>4.7359538572243602E-6</v>
      </c>
      <c r="BE246" s="5">
        <f t="shared" si="438"/>
        <v>1.2771890432342697E-5</v>
      </c>
      <c r="BF246" s="5">
        <f t="shared" si="439"/>
        <v>1.7221576701696241E-5</v>
      </c>
      <c r="BG246" s="5">
        <f t="shared" si="440"/>
        <v>1.5481013071297059E-5</v>
      </c>
      <c r="BH246" s="5">
        <f t="shared" si="441"/>
        <v>1.0437274553818796E-5</v>
      </c>
      <c r="BI246" s="5">
        <f t="shared" si="442"/>
        <v>5.6294352112534557E-6</v>
      </c>
      <c r="BJ246" s="8">
        <f t="shared" si="443"/>
        <v>0.77783003416088881</v>
      </c>
      <c r="BK246" s="8">
        <f t="shared" si="444"/>
        <v>0.14459044203505422</v>
      </c>
      <c r="BL246" s="8">
        <f t="shared" si="445"/>
        <v>6.7734679865769379E-2</v>
      </c>
      <c r="BM246" s="8">
        <f t="shared" si="446"/>
        <v>0.63554268471912456</v>
      </c>
      <c r="BN246" s="8">
        <f t="shared" si="447"/>
        <v>0.34399626863446714</v>
      </c>
    </row>
    <row r="247" spans="1:66" x14ac:dyDescent="0.25">
      <c r="A247" t="s">
        <v>342</v>
      </c>
      <c r="B247" t="s">
        <v>399</v>
      </c>
      <c r="C247" t="s">
        <v>414</v>
      </c>
      <c r="D247" s="11">
        <v>44380</v>
      </c>
      <c r="E247">
        <f>VLOOKUP(A247,home!$A$2:$E$405,3,FALSE)</f>
        <v>1.1786833855799399</v>
      </c>
      <c r="F247">
        <f>VLOOKUP(B247,home!$B$2:$E$405,3,FALSE)</f>
        <v>0.79</v>
      </c>
      <c r="G247">
        <f>VLOOKUP(C247,away!$B$2:$E$405,4,FALSE)</f>
        <v>1.07</v>
      </c>
      <c r="H247">
        <f>VLOOKUP(A247,away!$A$2:$E$405,3,FALSE)</f>
        <v>0.84639498432601901</v>
      </c>
      <c r="I247">
        <f>VLOOKUP(C247,away!$B$2:$E$405,3,FALSE)</f>
        <v>0.74</v>
      </c>
      <c r="J247">
        <f>VLOOKUP(B247,home!$B$2:$E$405,4,FALSE)</f>
        <v>1.27</v>
      </c>
      <c r="K247" s="3">
        <f t="shared" si="392"/>
        <v>0.99634106583072324</v>
      </c>
      <c r="L247" s="3">
        <f t="shared" si="393"/>
        <v>0.79544200626959272</v>
      </c>
      <c r="M247" s="5">
        <f t="shared" si="394"/>
        <v>0.16666273290104744</v>
      </c>
      <c r="N247" s="5">
        <f t="shared" si="395"/>
        <v>0.16605292493289073</v>
      </c>
      <c r="O247" s="5">
        <f t="shared" si="396"/>
        <v>0.13257053862918244</v>
      </c>
      <c r="P247" s="5">
        <f t="shared" si="397"/>
        <v>0.13208547175555269</v>
      </c>
      <c r="Q247" s="5">
        <f t="shared" si="398"/>
        <v>8.2722674105972699E-2</v>
      </c>
      <c r="R247" s="5">
        <f t="shared" si="399"/>
        <v>5.2726087609718697E-2</v>
      </c>
      <c r="S247" s="5">
        <f t="shared" si="400"/>
        <v>2.617047546443008E-2</v>
      </c>
      <c r="T247" s="5">
        <f t="shared" si="401"/>
        <v>6.5801089854840622E-2</v>
      </c>
      <c r="U247" s="5">
        <f t="shared" si="402"/>
        <v>5.2533166326151216E-2</v>
      </c>
      <c r="V247" s="5">
        <f t="shared" si="403"/>
        <v>2.3045474584882705E-3</v>
      </c>
      <c r="W247" s="5">
        <f t="shared" si="404"/>
        <v>2.7473332429037475E-2</v>
      </c>
      <c r="X247" s="5">
        <f t="shared" si="405"/>
        <v>2.1853442666265033E-2</v>
      </c>
      <c r="Y247" s="5">
        <f t="shared" si="406"/>
        <v>8.6915731391756859E-3</v>
      </c>
      <c r="Z247" s="5">
        <f t="shared" si="407"/>
        <v>1.3980181637006987E-2</v>
      </c>
      <c r="AA247" s="5">
        <f t="shared" si="408"/>
        <v>1.3929029072722646E-2</v>
      </c>
      <c r="AB247" s="5">
        <f t="shared" si="409"/>
        <v>6.9390318361518049E-3</v>
      </c>
      <c r="AC247" s="5">
        <f t="shared" si="410"/>
        <v>1.1415165861427636E-4</v>
      </c>
      <c r="AD247" s="5">
        <f t="shared" si="411"/>
        <v>6.8432023285672416E-3</v>
      </c>
      <c r="AE247" s="5">
        <f t="shared" si="412"/>
        <v>5.4433705895442757E-3</v>
      </c>
      <c r="AF247" s="5">
        <f t="shared" si="413"/>
        <v>2.1649428113079969E-3</v>
      </c>
      <c r="AG247" s="5">
        <f t="shared" si="414"/>
        <v>5.7402881776192185E-4</v>
      </c>
      <c r="AH247" s="5">
        <f t="shared" si="415"/>
        <v>2.7801059323385386E-3</v>
      </c>
      <c r="AI247" s="5">
        <f t="shared" si="416"/>
        <v>2.7699337077484961E-3</v>
      </c>
      <c r="AJ247" s="5">
        <f t="shared" si="417"/>
        <v>1.3798993513292916E-3</v>
      </c>
      <c r="AK247" s="5">
        <f t="shared" si="418"/>
        <v>4.5828346348085008E-4</v>
      </c>
      <c r="AL247" s="5">
        <f t="shared" si="419"/>
        <v>3.6187515750621046E-6</v>
      </c>
      <c r="AM247" s="5">
        <f t="shared" si="420"/>
        <v>1.3636327003479951E-3</v>
      </c>
      <c r="AN247" s="5">
        <f t="shared" si="421"/>
        <v>1.0846907309796316E-3</v>
      </c>
      <c r="AO247" s="5">
        <f t="shared" si="422"/>
        <v>4.3140428561623458E-4</v>
      </c>
      <c r="AP247" s="5">
        <f t="shared" si="423"/>
        <v>1.1438569682129268E-4</v>
      </c>
      <c r="AQ247" s="5">
        <f t="shared" si="424"/>
        <v>2.2746797042018603E-5</v>
      </c>
      <c r="AR247" s="5">
        <f t="shared" si="425"/>
        <v>4.4228260809227299E-4</v>
      </c>
      <c r="AS247" s="5">
        <f t="shared" si="426"/>
        <v>4.4066432514504729E-4</v>
      </c>
      <c r="AT247" s="5">
        <f t="shared" si="427"/>
        <v>2.1952598169429637E-4</v>
      </c>
      <c r="AU247" s="5">
        <f t="shared" si="428"/>
        <v>7.2907583526277047E-5</v>
      </c>
      <c r="AV247" s="5">
        <f t="shared" si="429"/>
        <v>1.8160204869428333E-5</v>
      </c>
      <c r="AW247" s="5">
        <f t="shared" si="430"/>
        <v>7.9665965149779538E-8</v>
      </c>
      <c r="AX247" s="5">
        <f t="shared" si="431"/>
        <v>2.2644054301105803E-4</v>
      </c>
      <c r="AY247" s="5">
        <f t="shared" si="432"/>
        <v>1.80120319833492E-4</v>
      </c>
      <c r="AZ247" s="5">
        <f t="shared" si="433"/>
        <v>7.163763428913679E-5</v>
      </c>
      <c r="BA247" s="5">
        <f t="shared" si="434"/>
        <v>1.8994527847786112E-5</v>
      </c>
      <c r="BB247" s="5">
        <f t="shared" si="435"/>
        <v>3.7772613348466581E-6</v>
      </c>
      <c r="BC247" s="5">
        <f t="shared" si="436"/>
        <v>6.0091846687899743E-7</v>
      </c>
      <c r="BD247" s="5">
        <f t="shared" si="437"/>
        <v>5.8635027519844236E-5</v>
      </c>
      <c r="BE247" s="5">
        <f t="shared" si="438"/>
        <v>5.8420485814135394E-5</v>
      </c>
      <c r="BF247" s="5">
        <f t="shared" si="439"/>
        <v>2.9103364551202148E-5</v>
      </c>
      <c r="BG247" s="5">
        <f t="shared" si="440"/>
        <v>9.6656257520682798E-6</v>
      </c>
      <c r="BH247" s="5">
        <f t="shared" si="441"/>
        <v>2.4075649659341485E-6</v>
      </c>
      <c r="BI247" s="5">
        <f t="shared" si="442"/>
        <v>4.7975116884310795E-7</v>
      </c>
      <c r="BJ247" s="8">
        <f t="shared" si="443"/>
        <v>0.391139013090954</v>
      </c>
      <c r="BK247" s="8">
        <f t="shared" si="444"/>
        <v>0.32752111830954134</v>
      </c>
      <c r="BL247" s="8">
        <f t="shared" si="445"/>
        <v>0.26743832845192334</v>
      </c>
      <c r="BM247" s="8">
        <f t="shared" si="446"/>
        <v>0.26707817090119262</v>
      </c>
      <c r="BN247" s="8">
        <f t="shared" si="447"/>
        <v>0.7328204299343648</v>
      </c>
    </row>
    <row r="248" spans="1:66" x14ac:dyDescent="0.25">
      <c r="A248" t="s">
        <v>342</v>
      </c>
      <c r="B248" t="s">
        <v>409</v>
      </c>
      <c r="C248" t="s">
        <v>420</v>
      </c>
      <c r="D248" s="11">
        <v>44380</v>
      </c>
      <c r="E248">
        <f>VLOOKUP(A248,home!$A$2:$E$405,3,FALSE)</f>
        <v>1.1786833855799399</v>
      </c>
      <c r="F248">
        <f>VLOOKUP(B248,home!$B$2:$E$405,3,FALSE)</f>
        <v>1.0900000000000001</v>
      </c>
      <c r="G248">
        <f>VLOOKUP(C248,away!$B$2:$E$405,4,FALSE)</f>
        <v>0.79</v>
      </c>
      <c r="H248">
        <f>VLOOKUP(A248,away!$A$2:$E$405,3,FALSE)</f>
        <v>0.84639498432601901</v>
      </c>
      <c r="I248">
        <f>VLOOKUP(C248,away!$B$2:$E$405,3,FALSE)</f>
        <v>0.79</v>
      </c>
      <c r="J248">
        <f>VLOOKUP(B248,home!$B$2:$E$405,4,FALSE)</f>
        <v>1.18</v>
      </c>
      <c r="K248" s="3">
        <f t="shared" si="392"/>
        <v>1.0149642633228864</v>
      </c>
      <c r="L248" s="3">
        <f t="shared" si="393"/>
        <v>0.78900940438871492</v>
      </c>
      <c r="M248" s="5">
        <f t="shared" si="394"/>
        <v>0.16464334867743946</v>
      </c>
      <c r="N248" s="5">
        <f t="shared" si="395"/>
        <v>0.16710711510141044</v>
      </c>
      <c r="O248" s="5">
        <f t="shared" si="396"/>
        <v>0.12990515047655002</v>
      </c>
      <c r="P248" s="5">
        <f t="shared" si="397"/>
        <v>0.13184908535528025</v>
      </c>
      <c r="Q248" s="5">
        <f t="shared" si="398"/>
        <v>8.4803874987457908E-2</v>
      </c>
      <c r="R248" s="5">
        <f t="shared" si="399"/>
        <v>5.124819270226455E-2</v>
      </c>
      <c r="S248" s="5">
        <f t="shared" si="400"/>
        <v>2.6396725784353051E-2</v>
      </c>
      <c r="T248" s="5">
        <f t="shared" si="401"/>
        <v>6.6911054893709201E-2</v>
      </c>
      <c r="U248" s="5">
        <f t="shared" si="402"/>
        <v>5.2015084152683251E-2</v>
      </c>
      <c r="V248" s="5">
        <f t="shared" si="403"/>
        <v>2.348769951668668E-3</v>
      </c>
      <c r="W248" s="5">
        <f t="shared" si="404"/>
        <v>2.8690967501190458E-2</v>
      </c>
      <c r="X248" s="5">
        <f t="shared" si="405"/>
        <v>2.263744317945026E-2</v>
      </c>
      <c r="Y248" s="5">
        <f t="shared" si="406"/>
        <v>8.930577779950712E-3</v>
      </c>
      <c r="Z248" s="5">
        <f t="shared" si="407"/>
        <v>1.347843533333728E-2</v>
      </c>
      <c r="AA248" s="5">
        <f t="shared" si="408"/>
        <v>1.3680130188845833E-2</v>
      </c>
      <c r="AB248" s="5">
        <f t="shared" si="409"/>
        <v>6.9424216296415445E-3</v>
      </c>
      <c r="AC248" s="5">
        <f t="shared" si="410"/>
        <v>1.1755833606592974E-4</v>
      </c>
      <c r="AD248" s="5">
        <f t="shared" si="411"/>
        <v>7.28007667346666E-3</v>
      </c>
      <c r="AE248" s="5">
        <f t="shared" si="412"/>
        <v>5.744048960036106E-3</v>
      </c>
      <c r="AF248" s="5">
        <f t="shared" si="413"/>
        <v>2.2660543243688525E-3</v>
      </c>
      <c r="AG248" s="5">
        <f t="shared" si="414"/>
        <v>5.9597939092758008E-4</v>
      </c>
      <c r="AH248" s="5">
        <f t="shared" si="415"/>
        <v>2.658653058612064E-3</v>
      </c>
      <c r="AI248" s="5">
        <f t="shared" si="416"/>
        <v>2.6984378430653321E-3</v>
      </c>
      <c r="AJ248" s="5">
        <f t="shared" si="417"/>
        <v>1.3694089887547015E-3</v>
      </c>
      <c r="AK248" s="5">
        <f t="shared" si="418"/>
        <v>4.6330039515305154E-4</v>
      </c>
      <c r="AL248" s="5">
        <f t="shared" si="419"/>
        <v>3.7657054987500782E-6</v>
      </c>
      <c r="AM248" s="5">
        <f t="shared" si="420"/>
        <v>1.4778035315638441E-3</v>
      </c>
      <c r="AN248" s="5">
        <f t="shared" si="421"/>
        <v>1.166000884242728E-3</v>
      </c>
      <c r="AO248" s="5">
        <f t="shared" si="422"/>
        <v>4.5999283159653485E-4</v>
      </c>
      <c r="AP248" s="5">
        <f t="shared" si="423"/>
        <v>1.209795566936868E-4</v>
      </c>
      <c r="AQ248" s="5">
        <f t="shared" si="424"/>
        <v>2.3863501992524146E-5</v>
      </c>
      <c r="AR248" s="5">
        <f t="shared" si="425"/>
        <v>4.1954045325034805E-4</v>
      </c>
      <c r="AS248" s="5">
        <f t="shared" si="426"/>
        <v>4.2581856706738931E-4</v>
      </c>
      <c r="AT248" s="5">
        <f t="shared" si="427"/>
        <v>2.1609531411637993E-4</v>
      </c>
      <c r="AU248" s="5">
        <f t="shared" si="428"/>
        <v>7.3109673766553096E-5</v>
      </c>
      <c r="AV248" s="5">
        <f t="shared" si="429"/>
        <v>1.8550926544061524E-5</v>
      </c>
      <c r="AW248" s="5">
        <f t="shared" si="430"/>
        <v>8.376773690186693E-8</v>
      </c>
      <c r="AX248" s="5">
        <f t="shared" si="431"/>
        <v>2.4998629545827606E-4</v>
      </c>
      <c r="AY248" s="5">
        <f t="shared" si="432"/>
        <v>1.9724153808487569E-4</v>
      </c>
      <c r="AZ248" s="5">
        <f t="shared" si="433"/>
        <v>7.7812714242530889E-5</v>
      </c>
      <c r="BA248" s="5">
        <f t="shared" si="434"/>
        <v>2.0464987772789526E-5</v>
      </c>
      <c r="BB248" s="5">
        <f t="shared" si="435"/>
        <v>4.0367669533577485E-6</v>
      </c>
      <c r="BC248" s="5">
        <f t="shared" si="436"/>
        <v>6.3700941790496901E-7</v>
      </c>
      <c r="BD248" s="5">
        <f t="shared" si="437"/>
        <v>5.5170227189338098E-5</v>
      </c>
      <c r="BE248" s="5">
        <f t="shared" si="438"/>
        <v>5.5995808996582806E-5</v>
      </c>
      <c r="BF248" s="5">
        <f t="shared" si="439"/>
        <v>2.8416872513692861E-5</v>
      </c>
      <c r="BG248" s="5">
        <f t="shared" si="440"/>
        <v>9.6140366922668851E-6</v>
      </c>
      <c r="BH248" s="5">
        <f t="shared" si="441"/>
        <v>2.4394759172314639E-6</v>
      </c>
      <c r="BI248" s="5">
        <f t="shared" si="442"/>
        <v>4.9519617544535122E-7</v>
      </c>
      <c r="BJ248" s="8">
        <f t="shared" si="443"/>
        <v>0.39876601240998716</v>
      </c>
      <c r="BK248" s="8">
        <f t="shared" si="444"/>
        <v>0.32555649534839098</v>
      </c>
      <c r="BL248" s="8">
        <f t="shared" si="445"/>
        <v>0.26228602598779965</v>
      </c>
      <c r="BM248" s="8">
        <f t="shared" si="446"/>
        <v>0.27033304400876451</v>
      </c>
      <c r="BN248" s="8">
        <f t="shared" si="447"/>
        <v>0.72955676730040264</v>
      </c>
    </row>
    <row r="249" spans="1:66" x14ac:dyDescent="0.25">
      <c r="A249" t="s">
        <v>342</v>
      </c>
      <c r="B249" t="s">
        <v>400</v>
      </c>
      <c r="C249" t="s">
        <v>363</v>
      </c>
      <c r="D249" s="11">
        <v>44380</v>
      </c>
      <c r="E249">
        <f>VLOOKUP(A249,home!$A$2:$E$405,3,FALSE)</f>
        <v>1.1786833855799399</v>
      </c>
      <c r="F249">
        <f>VLOOKUP(B249,home!$B$2:$E$405,3,FALSE)</f>
        <v>1.36</v>
      </c>
      <c r="G249">
        <f>VLOOKUP(C249,away!$B$2:$E$405,4,FALSE)</f>
        <v>1.33</v>
      </c>
      <c r="H249">
        <f>VLOOKUP(A249,away!$A$2:$E$405,3,FALSE)</f>
        <v>0.84639498432601901</v>
      </c>
      <c r="I249">
        <f>VLOOKUP(C249,away!$B$2:$E$405,3,FALSE)</f>
        <v>0.67</v>
      </c>
      <c r="J249">
        <f>VLOOKUP(B249,home!$B$2:$E$405,4,FALSE)</f>
        <v>0.79</v>
      </c>
      <c r="K249" s="3">
        <f t="shared" si="392"/>
        <v>2.1320025078369955</v>
      </c>
      <c r="L249" s="3">
        <f t="shared" si="393"/>
        <v>0.44799686520376192</v>
      </c>
      <c r="M249" s="5">
        <f t="shared" si="394"/>
        <v>7.577405153007255E-2</v>
      </c>
      <c r="N249" s="5">
        <f t="shared" si="395"/>
        <v>0.16155046789108435</v>
      </c>
      <c r="O249" s="5">
        <f t="shared" si="396"/>
        <v>3.3946537549260816E-2</v>
      </c>
      <c r="P249" s="5">
        <f t="shared" si="397"/>
        <v>7.237410318740678E-2</v>
      </c>
      <c r="Q249" s="5">
        <f t="shared" si="398"/>
        <v>0.17221300134301601</v>
      </c>
      <c r="R249" s="5">
        <f t="shared" si="399"/>
        <v>7.6039712032953208E-3</v>
      </c>
      <c r="S249" s="5">
        <f t="shared" si="400"/>
        <v>1.7281677257624903E-2</v>
      </c>
      <c r="T249" s="5">
        <f t="shared" si="401"/>
        <v>7.7150884749002405E-2</v>
      </c>
      <c r="U249" s="5">
        <f t="shared" si="402"/>
        <v>1.6211685674945915E-2</v>
      </c>
      <c r="V249" s="5">
        <f t="shared" si="403"/>
        <v>1.8340284450049371E-3</v>
      </c>
      <c r="W249" s="5">
        <f t="shared" si="404"/>
        <v>0.12238618358181534</v>
      </c>
      <c r="X249" s="5">
        <f t="shared" si="405"/>
        <v>5.4828626588905374E-2</v>
      </c>
      <c r="Y249" s="5">
        <f t="shared" si="406"/>
        <v>1.228152641762862E-2</v>
      </c>
      <c r="Z249" s="5">
        <f t="shared" si="407"/>
        <v>1.1355184207253273E-3</v>
      </c>
      <c r="AA249" s="5">
        <f t="shared" si="408"/>
        <v>2.4209281206815018E-3</v>
      </c>
      <c r="AB249" s="5">
        <f t="shared" si="409"/>
        <v>2.5807124122930345E-3</v>
      </c>
      <c r="AC249" s="5">
        <f t="shared" si="410"/>
        <v>1.0948352474160247E-4</v>
      </c>
      <c r="AD249" s="5">
        <f t="shared" si="411"/>
        <v>6.5231912580257304E-2</v>
      </c>
      <c r="AE249" s="5">
        <f t="shared" si="412"/>
        <v>2.9223692347201111E-2</v>
      </c>
      <c r="AF249" s="5">
        <f t="shared" si="413"/>
        <v>6.5460612806126327E-3</v>
      </c>
      <c r="AG249" s="5">
        <f t="shared" si="414"/>
        <v>9.7753831104872781E-4</v>
      </c>
      <c r="AH249" s="5">
        <f t="shared" si="415"/>
        <v>1.2717717321651822E-4</v>
      </c>
      <c r="AI249" s="5">
        <f t="shared" si="416"/>
        <v>2.7114205223723677E-4</v>
      </c>
      <c r="AJ249" s="5">
        <f t="shared" si="417"/>
        <v>2.8903776767492934E-4</v>
      </c>
      <c r="AK249" s="5">
        <f t="shared" si="418"/>
        <v>2.0540974851418541E-4</v>
      </c>
      <c r="AL249" s="5">
        <f t="shared" si="419"/>
        <v>4.1828418868826216E-6</v>
      </c>
      <c r="AM249" s="5">
        <f t="shared" si="420"/>
        <v>2.7814920242422436E-2</v>
      </c>
      <c r="AN249" s="5">
        <f t="shared" si="421"/>
        <v>1.2460997074497911E-2</v>
      </c>
      <c r="AO249" s="5">
        <f t="shared" si="422"/>
        <v>2.7912438133441565E-3</v>
      </c>
      <c r="AP249" s="5">
        <f t="shared" si="423"/>
        <v>4.1682282613252558E-4</v>
      </c>
      <c r="AQ249" s="5">
        <f t="shared" si="424"/>
        <v>4.6683829863186023E-5</v>
      </c>
      <c r="AR249" s="5">
        <f t="shared" si="425"/>
        <v>1.1394994985295201E-5</v>
      </c>
      <c r="AS249" s="5">
        <f t="shared" si="426"/>
        <v>2.429415788543935E-5</v>
      </c>
      <c r="AT249" s="5">
        <f t="shared" si="427"/>
        <v>2.589760276877232E-5</v>
      </c>
      <c r="AU249" s="5">
        <f t="shared" si="428"/>
        <v>1.8404584683329633E-5</v>
      </c>
      <c r="AV249" s="5">
        <f t="shared" si="429"/>
        <v>9.8096551751392836E-6</v>
      </c>
      <c r="AW249" s="5">
        <f t="shared" si="430"/>
        <v>1.1097665589889597E-7</v>
      </c>
      <c r="AX249" s="5">
        <f t="shared" si="431"/>
        <v>9.8835799520217843E-3</v>
      </c>
      <c r="AY249" s="5">
        <f t="shared" si="432"/>
        <v>4.4278128354965068E-3</v>
      </c>
      <c r="AZ249" s="5">
        <f t="shared" si="433"/>
        <v>9.9182313500570775E-4</v>
      </c>
      <c r="BA249" s="5">
        <f t="shared" si="434"/>
        <v>1.4811121843970825E-4</v>
      </c>
      <c r="BB249" s="5">
        <f t="shared" si="435"/>
        <v>1.6588340390624722E-5</v>
      </c>
      <c r="BC249" s="5">
        <f t="shared" si="436"/>
        <v>1.4863048987865648E-6</v>
      </c>
      <c r="BD249" s="5">
        <f t="shared" si="437"/>
        <v>8.5082033873747299E-7</v>
      </c>
      <c r="BE249" s="5">
        <f t="shared" si="438"/>
        <v>1.8139510959070142E-6</v>
      </c>
      <c r="BF249" s="5">
        <f t="shared" si="439"/>
        <v>1.9336741427837111E-6</v>
      </c>
      <c r="BG249" s="5">
        <f t="shared" si="440"/>
        <v>1.3741993739181414E-6</v>
      </c>
      <c r="BH249" s="5">
        <f t="shared" si="441"/>
        <v>7.324491278653768E-7</v>
      </c>
      <c r="BI249" s="5">
        <f t="shared" si="442"/>
        <v>3.1231667549440057E-7</v>
      </c>
      <c r="BJ249" s="8">
        <f t="shared" si="443"/>
        <v>0.76138996466308528</v>
      </c>
      <c r="BK249" s="8">
        <f t="shared" si="444"/>
        <v>0.17180533962223418</v>
      </c>
      <c r="BL249" s="8">
        <f t="shared" si="445"/>
        <v>6.3753420108372136E-2</v>
      </c>
      <c r="BM249" s="8">
        <f t="shared" si="446"/>
        <v>0.47019440825144049</v>
      </c>
      <c r="BN249" s="8">
        <f t="shared" si="447"/>
        <v>0.52346213270413589</v>
      </c>
    </row>
    <row r="250" spans="1:66" x14ac:dyDescent="0.25">
      <c r="A250" t="s">
        <v>342</v>
      </c>
      <c r="B250" t="s">
        <v>386</v>
      </c>
      <c r="C250" t="s">
        <v>348</v>
      </c>
      <c r="D250" s="11">
        <v>44380</v>
      </c>
      <c r="E250">
        <f>VLOOKUP(A250,home!$A$2:$E$405,3,FALSE)</f>
        <v>1.1786833855799399</v>
      </c>
      <c r="F250">
        <f>VLOOKUP(B250,home!$B$2:$E$405,3,FALSE)</f>
        <v>0.62</v>
      </c>
      <c r="G250">
        <f>VLOOKUP(C250,away!$B$2:$E$405,4,FALSE)</f>
        <v>0.85</v>
      </c>
      <c r="H250">
        <f>VLOOKUP(A250,away!$A$2:$E$405,3,FALSE)</f>
        <v>0.84639498432601901</v>
      </c>
      <c r="I250">
        <f>VLOOKUP(C250,away!$B$2:$E$405,3,FALSE)</f>
        <v>0.97</v>
      </c>
      <c r="J250">
        <f>VLOOKUP(B250,home!$B$2:$E$405,4,FALSE)</f>
        <v>0.79</v>
      </c>
      <c r="K250" s="3">
        <f t="shared" si="392"/>
        <v>0.62116614420062832</v>
      </c>
      <c r="L250" s="3">
        <f t="shared" si="393"/>
        <v>0.6485924764890284</v>
      </c>
      <c r="M250" s="5">
        <f t="shared" si="394"/>
        <v>0.28089941690340831</v>
      </c>
      <c r="N250" s="5">
        <f t="shared" si="395"/>
        <v>0.17448520770609494</v>
      </c>
      <c r="O250" s="5">
        <f t="shared" si="396"/>
        <v>0.18218924845370563</v>
      </c>
      <c r="P250" s="5">
        <f t="shared" si="397"/>
        <v>0.11316979297679862</v>
      </c>
      <c r="Q250" s="5">
        <f t="shared" si="398"/>
        <v>5.4192151845420367E-2</v>
      </c>
      <c r="R250" s="5">
        <f t="shared" si="399"/>
        <v>5.9083287922131897E-2</v>
      </c>
      <c r="S250" s="5">
        <f t="shared" si="400"/>
        <v>1.139856588489776E-2</v>
      </c>
      <c r="T250" s="5">
        <f t="shared" si="401"/>
        <v>3.514862197169067E-2</v>
      </c>
      <c r="U250" s="5">
        <f t="shared" si="402"/>
        <v>3.6700538145286225E-2</v>
      </c>
      <c r="V250" s="5">
        <f t="shared" si="403"/>
        <v>5.1025513989896604E-4</v>
      </c>
      <c r="W250" s="5">
        <f t="shared" si="404"/>
        <v>1.1220776669251581E-2</v>
      </c>
      <c r="X250" s="5">
        <f t="shared" si="405"/>
        <v>7.2777113280401949E-3</v>
      </c>
      <c r="Y250" s="5">
        <f t="shared" si="406"/>
        <v>2.3601344067129223E-3</v>
      </c>
      <c r="Z250" s="5">
        <f t="shared" si="407"/>
        <v>1.2773658677509944E-2</v>
      </c>
      <c r="AA250" s="5">
        <f t="shared" si="408"/>
        <v>7.9345643080437501E-3</v>
      </c>
      <c r="AB250" s="5">
        <f t="shared" si="409"/>
        <v>2.4643413585697309E-3</v>
      </c>
      <c r="AC250" s="5">
        <f t="shared" si="410"/>
        <v>1.2848342029393138E-5</v>
      </c>
      <c r="AD250" s="5">
        <f t="shared" si="411"/>
        <v>1.7424916446438427E-3</v>
      </c>
      <c r="AE250" s="5">
        <f t="shared" si="412"/>
        <v>1.13016697106099E-3</v>
      </c>
      <c r="AF250" s="5">
        <f t="shared" si="413"/>
        <v>3.6650889730327572E-4</v>
      </c>
      <c r="AG250" s="5">
        <f t="shared" si="414"/>
        <v>7.9238304452398204E-5</v>
      </c>
      <c r="AH250" s="5">
        <f t="shared" si="415"/>
        <v>2.0712247288679352E-3</v>
      </c>
      <c r="AI250" s="5">
        <f t="shared" si="416"/>
        <v>1.2865746786038872E-3</v>
      </c>
      <c r="AJ250" s="5">
        <f t="shared" si="417"/>
        <v>3.9958831616726954E-4</v>
      </c>
      <c r="AK250" s="5">
        <f t="shared" si="418"/>
        <v>8.2736911207081498E-5</v>
      </c>
      <c r="AL250" s="5">
        <f t="shared" si="419"/>
        <v>2.0705549674551581E-7</v>
      </c>
      <c r="AM250" s="5">
        <f t="shared" si="420"/>
        <v>2.1647536324104558E-4</v>
      </c>
      <c r="AN250" s="5">
        <f t="shared" si="421"/>
        <v>1.4040429194337175E-4</v>
      </c>
      <c r="AO250" s="5">
        <f t="shared" si="422"/>
        <v>4.5532583710619997E-5</v>
      </c>
      <c r="AP250" s="5">
        <f t="shared" si="423"/>
        <v>9.8440304099383403E-6</v>
      </c>
      <c r="AQ250" s="5">
        <f t="shared" si="424"/>
        <v>1.5961910155538032E-6</v>
      </c>
      <c r="AR250" s="5">
        <f t="shared" si="425"/>
        <v>2.6867615525235424E-4</v>
      </c>
      <c r="AS250" s="5">
        <f t="shared" si="426"/>
        <v>1.6689253139675429E-4</v>
      </c>
      <c r="AT250" s="5">
        <f t="shared" si="427"/>
        <v>5.1833995111802073E-5</v>
      </c>
      <c r="AU250" s="5">
        <f t="shared" si="428"/>
        <v>1.0732507627370772E-5</v>
      </c>
      <c r="AV250" s="5">
        <f t="shared" si="429"/>
        <v>1.6666675951244335E-6</v>
      </c>
      <c r="AW250" s="5">
        <f t="shared" si="430"/>
        <v>2.3172022806551631E-9</v>
      </c>
      <c r="AX250" s="5">
        <f t="shared" si="431"/>
        <v>2.2411194449811775E-5</v>
      </c>
      <c r="AY250" s="5">
        <f t="shared" si="432"/>
        <v>1.4535732109280587E-5</v>
      </c>
      <c r="AZ250" s="5">
        <f t="shared" si="433"/>
        <v>4.7138832431696914E-6</v>
      </c>
      <c r="BA250" s="5">
        <f t="shared" si="434"/>
        <v>1.0191297355225212E-6</v>
      </c>
      <c r="BB250" s="5">
        <f t="shared" si="435"/>
        <v>1.652499697565401E-7</v>
      </c>
      <c r="BC250" s="5">
        <f t="shared" si="436"/>
        <v>2.1435977424826288E-8</v>
      </c>
      <c r="BD250" s="5">
        <f t="shared" si="437"/>
        <v>2.9043555484779166E-5</v>
      </c>
      <c r="BE250" s="5">
        <f t="shared" si="438"/>
        <v>1.8040873374357288E-5</v>
      </c>
      <c r="BF250" s="5">
        <f t="shared" si="439"/>
        <v>5.6031898759806463E-6</v>
      </c>
      <c r="BG250" s="5">
        <f t="shared" si="440"/>
        <v>1.1601706168289654E-6</v>
      </c>
      <c r="BH250" s="5">
        <f t="shared" si="441"/>
        <v>1.8016467716762818E-7</v>
      </c>
      <c r="BI250" s="5">
        <f t="shared" si="442"/>
        <v>2.2382439567473329E-8</v>
      </c>
      <c r="BJ250" s="8">
        <f t="shared" si="443"/>
        <v>0.28845972883047666</v>
      </c>
      <c r="BK250" s="8">
        <f t="shared" si="444"/>
        <v>0.40600562203463908</v>
      </c>
      <c r="BL250" s="8">
        <f t="shared" si="445"/>
        <v>0.29276595701603547</v>
      </c>
      <c r="BM250" s="8">
        <f t="shared" si="446"/>
        <v>0.13597132733619449</v>
      </c>
      <c r="BN250" s="8">
        <f t="shared" si="447"/>
        <v>0.86401910580755981</v>
      </c>
    </row>
    <row r="251" spans="1:66" x14ac:dyDescent="0.25">
      <c r="A251" t="s">
        <v>40</v>
      </c>
      <c r="B251" t="s">
        <v>42</v>
      </c>
      <c r="C251" t="s">
        <v>333</v>
      </c>
      <c r="D251" s="11">
        <v>44380</v>
      </c>
      <c r="E251">
        <f>VLOOKUP(A251,home!$A$2:$E$405,3,FALSE)</f>
        <v>1.45333333333333</v>
      </c>
      <c r="F251">
        <f>VLOOKUP(B251,home!$B$2:$E$405,3,FALSE)</f>
        <v>1.23</v>
      </c>
      <c r="G251">
        <f>VLOOKUP(C251,away!$B$2:$E$405,4,FALSE)</f>
        <v>1.28</v>
      </c>
      <c r="H251">
        <f>VLOOKUP(A251,away!$A$2:$E$405,3,FALSE)</f>
        <v>1.16333333333333</v>
      </c>
      <c r="I251">
        <f>VLOOKUP(C251,away!$B$2:$E$405,3,FALSE)</f>
        <v>0.64</v>
      </c>
      <c r="J251">
        <f>VLOOKUP(B251,home!$B$2:$E$405,4,FALSE)</f>
        <v>0.92</v>
      </c>
      <c r="K251" s="3">
        <f t="shared" si="392"/>
        <v>2.2881279999999946</v>
      </c>
      <c r="L251" s="3">
        <f t="shared" si="393"/>
        <v>0.68497066666666473</v>
      </c>
      <c r="M251" s="5">
        <f t="shared" si="394"/>
        <v>5.1144584520498394E-2</v>
      </c>
      <c r="N251" s="5">
        <f t="shared" si="395"/>
        <v>0.11702535588971867</v>
      </c>
      <c r="O251" s="5">
        <f t="shared" si="396"/>
        <v>3.5032540155395371E-2</v>
      </c>
      <c r="P251" s="5">
        <f t="shared" si="397"/>
        <v>8.0158936040684303E-2</v>
      </c>
      <c r="Q251" s="5">
        <f t="shared" si="398"/>
        <v>0.13388449676061481</v>
      </c>
      <c r="R251" s="5">
        <f t="shared" si="399"/>
        <v>1.1998131192633934E-2</v>
      </c>
      <c r="S251" s="5">
        <f t="shared" si="400"/>
        <v>3.1408286368028074E-2</v>
      </c>
      <c r="T251" s="5">
        <f t="shared" si="401"/>
        <v>9.1706953002449257E-2</v>
      </c>
      <c r="U251" s="5">
        <f t="shared" si="402"/>
        <v>2.745325992953903E-2</v>
      </c>
      <c r="V251" s="5">
        <f t="shared" si="403"/>
        <v>5.4695805403148596E-3</v>
      </c>
      <c r="W251" s="5">
        <f t="shared" si="404"/>
        <v>0.10211495526795712</v>
      </c>
      <c r="X251" s="5">
        <f t="shared" si="405"/>
        <v>6.9945748986529235E-2</v>
      </c>
      <c r="Y251" s="5">
        <f t="shared" si="406"/>
        <v>2.395539315690106E-2</v>
      </c>
      <c r="Z251" s="5">
        <f t="shared" si="407"/>
        <v>2.7394559739241904E-3</v>
      </c>
      <c r="AA251" s="5">
        <f t="shared" si="408"/>
        <v>6.2682259187031948E-3</v>
      </c>
      <c r="AB251" s="5">
        <f t="shared" si="409"/>
        <v>7.1712516174552371E-3</v>
      </c>
      <c r="AC251" s="5">
        <f t="shared" si="410"/>
        <v>5.3577979077719883E-4</v>
      </c>
      <c r="AD251" s="5">
        <f t="shared" si="411"/>
        <v>5.841302209183992E-2</v>
      </c>
      <c r="AE251" s="5">
        <f t="shared" si="412"/>
        <v>4.001120668426221E-2</v>
      </c>
      <c r="AF251" s="5">
        <f t="shared" si="413"/>
        <v>1.3703251458328396E-2</v>
      </c>
      <c r="AG251" s="5">
        <f t="shared" si="414"/>
        <v>3.1287750956373829E-3</v>
      </c>
      <c r="AH251" s="5">
        <f t="shared" si="415"/>
        <v>4.691117461907074E-4</v>
      </c>
      <c r="AI251" s="5">
        <f t="shared" si="416"/>
        <v>1.0733877215878484E-3</v>
      </c>
      <c r="AJ251" s="5">
        <f t="shared" si="417"/>
        <v>1.2280242503106777E-3</v>
      </c>
      <c r="AK251" s="5">
        <f t="shared" si="418"/>
        <v>9.3662555727162117E-4</v>
      </c>
      <c r="AL251" s="5">
        <f t="shared" si="419"/>
        <v>3.3589118678704003E-5</v>
      </c>
      <c r="AM251" s="5">
        <f t="shared" si="420"/>
        <v>2.6731294282591429E-2</v>
      </c>
      <c r="AN251" s="5">
        <f t="shared" si="421"/>
        <v>1.8310152465609453E-2</v>
      </c>
      <c r="AO251" s="5">
        <f t="shared" si="422"/>
        <v>6.2709586705683908E-3</v>
      </c>
      <c r="AP251" s="5">
        <f t="shared" si="423"/>
        <v>1.431807580406111E-3</v>
      </c>
      <c r="AQ251" s="5">
        <f t="shared" si="424"/>
        <v>2.4518654822228944E-4</v>
      </c>
      <c r="AR251" s="5">
        <f t="shared" si="425"/>
        <v>6.4265557105882445E-5</v>
      </c>
      <c r="AS251" s="5">
        <f t="shared" si="426"/>
        <v>1.4704782064956822E-4</v>
      </c>
      <c r="AT251" s="5">
        <f t="shared" si="427"/>
        <v>1.6823211788362727E-4</v>
      </c>
      <c r="AU251" s="5">
        <f t="shared" si="428"/>
        <v>1.283122064762758E-4</v>
      </c>
      <c r="AV251" s="5">
        <f t="shared" si="429"/>
        <v>7.3398688095036846E-5</v>
      </c>
      <c r="AW251" s="5">
        <f t="shared" si="430"/>
        <v>1.4623401268906922E-6</v>
      </c>
      <c r="AX251" s="5">
        <f t="shared" si="431"/>
        <v>1.0194103820706193E-2</v>
      </c>
      <c r="AY251" s="5">
        <f t="shared" si="432"/>
        <v>6.9826620901383158E-3</v>
      </c>
      <c r="AZ251" s="5">
        <f t="shared" si="433"/>
        <v>2.3914593534950443E-3</v>
      </c>
      <c r="BA251" s="5">
        <f t="shared" si="434"/>
        <v>5.4602650255657721E-4</v>
      </c>
      <c r="BB251" s="5">
        <f t="shared" si="435"/>
        <v>9.3503034368461489E-5</v>
      </c>
      <c r="BC251" s="5">
        <f t="shared" si="436"/>
        <v>1.2809367157344232E-5</v>
      </c>
      <c r="BD251" s="5">
        <f t="shared" si="437"/>
        <v>7.3366702490868145E-6</v>
      </c>
      <c r="BE251" s="5">
        <f t="shared" si="438"/>
        <v>1.6787240623702475E-5</v>
      </c>
      <c r="BF251" s="5">
        <f t="shared" si="439"/>
        <v>1.9205677656915506E-5</v>
      </c>
      <c r="BG251" s="5">
        <f t="shared" si="440"/>
        <v>1.4648349601920888E-5</v>
      </c>
      <c r="BH251" s="5">
        <f t="shared" si="441"/>
        <v>8.379324719485991E-6</v>
      </c>
      <c r="BI251" s="5">
        <f t="shared" si="442"/>
        <v>3.8345935023495985E-6</v>
      </c>
      <c r="BJ251" s="8">
        <f t="shared" si="443"/>
        <v>0.72709912211005756</v>
      </c>
      <c r="BK251" s="8">
        <f t="shared" si="444"/>
        <v>0.17573341846911986</v>
      </c>
      <c r="BL251" s="8">
        <f t="shared" si="445"/>
        <v>9.2282006335651492E-2</v>
      </c>
      <c r="BM251" s="8">
        <f t="shared" si="446"/>
        <v>0.56162875857919614</v>
      </c>
      <c r="BN251" s="8">
        <f t="shared" si="447"/>
        <v>0.42924404455954551</v>
      </c>
    </row>
    <row r="252" spans="1:66" x14ac:dyDescent="0.25">
      <c r="A252" t="s">
        <v>40</v>
      </c>
      <c r="B252" t="s">
        <v>41</v>
      </c>
      <c r="C252" t="s">
        <v>234</v>
      </c>
      <c r="D252" s="11">
        <v>44380</v>
      </c>
      <c r="E252">
        <f>VLOOKUP(A252,home!$A$2:$E$405,3,FALSE)</f>
        <v>1.45333333333333</v>
      </c>
      <c r="F252">
        <f>VLOOKUP(B252,home!$B$2:$E$405,3,FALSE)</f>
        <v>0.74</v>
      </c>
      <c r="G252">
        <f>VLOOKUP(C252,away!$B$2:$E$405,4,FALSE)</f>
        <v>1.18</v>
      </c>
      <c r="H252">
        <f>VLOOKUP(A252,away!$A$2:$E$405,3,FALSE)</f>
        <v>1.16333333333333</v>
      </c>
      <c r="I252">
        <f>VLOOKUP(C252,away!$B$2:$E$405,3,FALSE)</f>
        <v>0.59</v>
      </c>
      <c r="J252">
        <f>VLOOKUP(B252,home!$B$2:$E$405,4,FALSE)</f>
        <v>1.47</v>
      </c>
      <c r="K252" s="3">
        <f t="shared" si="392"/>
        <v>1.2690506666666637</v>
      </c>
      <c r="L252" s="3">
        <f t="shared" si="393"/>
        <v>1.0089589999999971</v>
      </c>
      <c r="M252" s="5">
        <f t="shared" si="394"/>
        <v>0.10248798911181317</v>
      </c>
      <c r="N252" s="5">
        <f t="shared" si="395"/>
        <v>0.13006245090767227</v>
      </c>
      <c r="O252" s="5">
        <f t="shared" si="396"/>
        <v>0.10340617900626561</v>
      </c>
      <c r="P252" s="5">
        <f t="shared" si="397"/>
        <v>0.13122768040535374</v>
      </c>
      <c r="Q252" s="5">
        <f t="shared" si="398"/>
        <v>8.2527920016340878E-2</v>
      </c>
      <c r="R252" s="5">
        <f t="shared" si="399"/>
        <v>5.2166297481991211E-2</v>
      </c>
      <c r="S252" s="5">
        <f t="shared" si="400"/>
        <v>4.2006639640919476E-2</v>
      </c>
      <c r="T252" s="5">
        <f t="shared" si="401"/>
        <v>8.3267287651767039E-2</v>
      </c>
      <c r="U252" s="5">
        <f t="shared" si="402"/>
        <v>6.6201674597052451E-2</v>
      </c>
      <c r="V252" s="5">
        <f t="shared" si="403"/>
        <v>5.9762383751539956E-3</v>
      </c>
      <c r="W252" s="5">
        <f t="shared" si="404"/>
        <v>3.4910703971783488E-2</v>
      </c>
      <c r="X252" s="5">
        <f t="shared" si="405"/>
        <v>3.5223468968666599E-2</v>
      </c>
      <c r="Y252" s="5">
        <f t="shared" si="406"/>
        <v>1.7769518013578386E-2</v>
      </c>
      <c r="Z252" s="5">
        <f t="shared" si="407"/>
        <v>1.7544551780377411E-2</v>
      </c>
      <c r="AA252" s="5">
        <f t="shared" si="408"/>
        <v>2.2264925133255755E-2</v>
      </c>
      <c r="AB252" s="5">
        <f t="shared" si="409"/>
        <v>1.4127659041820787E-2</v>
      </c>
      <c r="AC252" s="5">
        <f t="shared" si="410"/>
        <v>4.7825598047964536E-4</v>
      </c>
      <c r="AD252" s="5">
        <f t="shared" si="411"/>
        <v>1.1075863037298595E-2</v>
      </c>
      <c r="AE252" s="5">
        <f t="shared" si="412"/>
        <v>1.117509169424972E-2</v>
      </c>
      <c r="AF252" s="5">
        <f t="shared" si="413"/>
        <v>5.6376046703692341E-3</v>
      </c>
      <c r="AG252" s="5">
        <f t="shared" si="414"/>
        <v>1.8960373235370189E-3</v>
      </c>
      <c r="AH252" s="5">
        <f t="shared" si="415"/>
        <v>4.4254333549444396E-3</v>
      </c>
      <c r="AI252" s="5">
        <f t="shared" si="416"/>
        <v>5.616099149381131E-3</v>
      </c>
      <c r="AJ252" s="5">
        <f t="shared" si="417"/>
        <v>3.5635571847941042E-3</v>
      </c>
      <c r="AK252" s="5">
        <f t="shared" si="418"/>
        <v>1.5074448736892454E-3</v>
      </c>
      <c r="AL252" s="5">
        <f t="shared" si="419"/>
        <v>2.4494742653155616E-5</v>
      </c>
      <c r="AM252" s="5">
        <f t="shared" si="420"/>
        <v>2.8111662742784861E-3</v>
      </c>
      <c r="AN252" s="5">
        <f t="shared" si="421"/>
        <v>2.836351512929739E-3</v>
      </c>
      <c r="AO252" s="5">
        <f t="shared" si="422"/>
        <v>1.4308811930670339E-3</v>
      </c>
      <c r="AP252" s="5">
        <f t="shared" si="423"/>
        <v>4.8123348589190583E-4</v>
      </c>
      <c r="AQ252" s="5">
        <f t="shared" si="424"/>
        <v>1.2138621417300249E-4</v>
      </c>
      <c r="AR252" s="5">
        <f t="shared" si="425"/>
        <v>8.9301616247427487E-4</v>
      </c>
      <c r="AS252" s="5">
        <f t="shared" si="426"/>
        <v>1.1332827563320842E-3</v>
      </c>
      <c r="AT252" s="5">
        <f t="shared" si="427"/>
        <v>7.1909661872253286E-4</v>
      </c>
      <c r="AU252" s="5">
        <f t="shared" si="428"/>
        <v>3.0419001446252463E-4</v>
      </c>
      <c r="AV252" s="5">
        <f t="shared" si="429"/>
        <v>9.6508135161752225E-5</v>
      </c>
      <c r="AW252" s="5">
        <f t="shared" si="430"/>
        <v>8.7121001753917992E-7</v>
      </c>
      <c r="AX252" s="5">
        <f t="shared" si="431"/>
        <v>5.9458540574732562E-4</v>
      </c>
      <c r="AY252" s="5">
        <f t="shared" si="432"/>
        <v>5.9991229639741418E-4</v>
      </c>
      <c r="AZ252" s="5">
        <f t="shared" si="433"/>
        <v>3.0264345533041834E-4</v>
      </c>
      <c r="BA252" s="5">
        <f t="shared" si="434"/>
        <v>1.0178494601557425E-4</v>
      </c>
      <c r="BB252" s="5">
        <f t="shared" si="435"/>
        <v>2.5674209336731867E-5</v>
      </c>
      <c r="BC252" s="5">
        <f t="shared" si="436"/>
        <v>5.1808449156359151E-6</v>
      </c>
      <c r="BD252" s="5">
        <f t="shared" si="437"/>
        <v>1.5016944904564647E-4</v>
      </c>
      <c r="BE252" s="5">
        <f t="shared" si="438"/>
        <v>1.9057263942434324E-4</v>
      </c>
      <c r="BF252" s="5">
        <f t="shared" si="439"/>
        <v>1.2092316755494426E-4</v>
      </c>
      <c r="BG252" s="5">
        <f t="shared" si="440"/>
        <v>5.1152542133682219E-5</v>
      </c>
      <c r="BH252" s="5">
        <f t="shared" si="441"/>
        <v>1.6228791924111006E-5</v>
      </c>
      <c r="BI252" s="5">
        <f t="shared" si="442"/>
        <v>4.1190318420975256E-6</v>
      </c>
      <c r="BJ252" s="8">
        <f t="shared" si="443"/>
        <v>0.42285674609334645</v>
      </c>
      <c r="BK252" s="8">
        <f t="shared" si="444"/>
        <v>0.28280121055277052</v>
      </c>
      <c r="BL252" s="8">
        <f t="shared" si="445"/>
        <v>0.27695852913227281</v>
      </c>
      <c r="BM252" s="8">
        <f t="shared" si="446"/>
        <v>0.39768347954295036</v>
      </c>
      <c r="BN252" s="8">
        <f t="shared" si="447"/>
        <v>0.60187851692943684</v>
      </c>
    </row>
    <row r="253" spans="1:66" x14ac:dyDescent="0.25">
      <c r="A253" t="s">
        <v>40</v>
      </c>
      <c r="B253" t="s">
        <v>317</v>
      </c>
      <c r="C253" t="s">
        <v>237</v>
      </c>
      <c r="D253" s="11">
        <v>44380</v>
      </c>
      <c r="E253">
        <f>VLOOKUP(A253,home!$A$2:$E$405,3,FALSE)</f>
        <v>1.45333333333333</v>
      </c>
      <c r="F253">
        <f>VLOOKUP(B253,home!$B$2:$E$405,3,FALSE)</f>
        <v>1.1299999999999999</v>
      </c>
      <c r="G253">
        <f>VLOOKUP(C253,away!$B$2:$E$405,4,FALSE)</f>
        <v>0.93</v>
      </c>
      <c r="H253">
        <f>VLOOKUP(A253,away!$A$2:$E$405,3,FALSE)</f>
        <v>1.16333333333333</v>
      </c>
      <c r="I253">
        <f>VLOOKUP(C253,away!$B$2:$E$405,3,FALSE)</f>
        <v>0.59</v>
      </c>
      <c r="J253">
        <f>VLOOKUP(B253,home!$B$2:$E$405,4,FALSE)</f>
        <v>0.98</v>
      </c>
      <c r="K253" s="3">
        <f t="shared" si="392"/>
        <v>1.5273079999999966</v>
      </c>
      <c r="L253" s="3">
        <f t="shared" si="393"/>
        <v>0.67263933333333137</v>
      </c>
      <c r="M253" s="5">
        <f t="shared" si="394"/>
        <v>0.11080899414901593</v>
      </c>
      <c r="N253" s="5">
        <f t="shared" si="395"/>
        <v>0.16923946323574487</v>
      </c>
      <c r="O253" s="5">
        <f t="shared" si="396"/>
        <v>7.4534487951731093E-2</v>
      </c>
      <c r="P253" s="5">
        <f t="shared" si="397"/>
        <v>0.11383711972458227</v>
      </c>
      <c r="Q253" s="5">
        <f t="shared" si="398"/>
        <v>0.12924039305782922</v>
      </c>
      <c r="R253" s="5">
        <f t="shared" si="399"/>
        <v>2.5067414143096808E-2</v>
      </c>
      <c r="S253" s="5">
        <f t="shared" si="400"/>
        <v>2.9236999051182076E-2</v>
      </c>
      <c r="T253" s="5">
        <f t="shared" si="401"/>
        <v>8.6932171826155966E-2</v>
      </c>
      <c r="U253" s="5">
        <f t="shared" si="402"/>
        <v>3.8285662160064821E-2</v>
      </c>
      <c r="V253" s="5">
        <f t="shared" si="403"/>
        <v>3.3373301377614757E-3</v>
      </c>
      <c r="W253" s="5">
        <f t="shared" si="404"/>
        <v>6.5796628746788891E-2</v>
      </c>
      <c r="X253" s="5">
        <f t="shared" si="405"/>
        <v>4.4257400495820783E-2</v>
      </c>
      <c r="Y253" s="5">
        <f t="shared" si="406"/>
        <v>1.4884634182287569E-2</v>
      </c>
      <c r="Z253" s="5">
        <f t="shared" si="407"/>
        <v>5.6204429125343873E-3</v>
      </c>
      <c r="AA253" s="5">
        <f t="shared" si="408"/>
        <v>8.5841474238570505E-3</v>
      </c>
      <c r="AB253" s="5">
        <f t="shared" si="409"/>
        <v>6.5553185168181179E-3</v>
      </c>
      <c r="AC253" s="5">
        <f t="shared" si="410"/>
        <v>2.1428317561811812E-4</v>
      </c>
      <c r="AD253" s="5">
        <f t="shared" si="411"/>
        <v>2.5122929364500106E-2</v>
      </c>
      <c r="AE253" s="5">
        <f t="shared" si="412"/>
        <v>1.6898670459117728E-2</v>
      </c>
      <c r="AF253" s="5">
        <f t="shared" si="413"/>
        <v>5.6833552159203035E-3</v>
      </c>
      <c r="AG253" s="5">
        <f t="shared" si="414"/>
        <v>1.2742827545110483E-3</v>
      </c>
      <c r="AH253" s="5">
        <f t="shared" si="415"/>
        <v>9.4513274343129418E-4</v>
      </c>
      <c r="AI253" s="5">
        <f t="shared" si="416"/>
        <v>1.4435088001045599E-3</v>
      </c>
      <c r="AJ253" s="5">
        <f t="shared" si="417"/>
        <v>1.1023412692350452E-3</v>
      </c>
      <c r="AK253" s="5">
        <f t="shared" si="418"/>
        <v>5.6120487974427834E-4</v>
      </c>
      <c r="AL253" s="5">
        <f t="shared" si="419"/>
        <v>8.8055594061251613E-6</v>
      </c>
      <c r="AM253" s="5">
        <f t="shared" si="420"/>
        <v>7.674090200367161E-3</v>
      </c>
      <c r="AN253" s="5">
        <f t="shared" si="421"/>
        <v>5.1618949163148185E-3</v>
      </c>
      <c r="AO253" s="5">
        <f t="shared" si="422"/>
        <v>1.7360467776233559E-3</v>
      </c>
      <c r="AP253" s="5">
        <f t="shared" si="423"/>
        <v>3.8924444904535078E-4</v>
      </c>
      <c r="AQ253" s="5">
        <f t="shared" si="424"/>
        <v>6.5455281677391145E-5</v>
      </c>
      <c r="AR253" s="5">
        <f t="shared" si="425"/>
        <v>1.2714669169062567E-4</v>
      </c>
      <c r="AS253" s="5">
        <f t="shared" si="426"/>
        <v>1.9419215939262571E-4</v>
      </c>
      <c r="AT253" s="5">
        <f t="shared" si="427"/>
        <v>1.4829561928881587E-4</v>
      </c>
      <c r="AU253" s="5">
        <f t="shared" si="428"/>
        <v>7.549769523492078E-5</v>
      </c>
      <c r="AV253" s="5">
        <f t="shared" si="429"/>
        <v>2.8827058478464035E-5</v>
      </c>
      <c r="AW253" s="5">
        <f t="shared" si="430"/>
        <v>2.5128313215786793E-7</v>
      </c>
      <c r="AX253" s="5">
        <f t="shared" si="431"/>
        <v>1.9534498926237274E-3</v>
      </c>
      <c r="AY253" s="5">
        <f t="shared" si="432"/>
        <v>1.3139672334744916E-3</v>
      </c>
      <c r="AZ253" s="5">
        <f t="shared" si="433"/>
        <v>4.4191302197306187E-4</v>
      </c>
      <c r="BA253" s="5">
        <f t="shared" si="434"/>
        <v>9.908269349709273E-5</v>
      </c>
      <c r="BB253" s="5">
        <f t="shared" si="435"/>
        <v>1.6661729224688811E-5</v>
      </c>
      <c r="BC253" s="5">
        <f t="shared" si="436"/>
        <v>2.2414668875750336E-6</v>
      </c>
      <c r="BD253" s="5">
        <f t="shared" si="437"/>
        <v>1.4253977655720178E-5</v>
      </c>
      <c r="BE253" s="5">
        <f t="shared" si="438"/>
        <v>2.1770214105402627E-5</v>
      </c>
      <c r="BF253" s="5">
        <f t="shared" si="439"/>
        <v>1.6624911082447101E-5</v>
      </c>
      <c r="BG253" s="5">
        <f t="shared" si="440"/>
        <v>8.463786565170022E-6</v>
      </c>
      <c r="BH253" s="5">
        <f t="shared" si="441"/>
        <v>3.2317022328191672E-6</v>
      </c>
      <c r="BI253" s="5">
        <f t="shared" si="442"/>
        <v>9.8716093476051214E-7</v>
      </c>
      <c r="BJ253" s="8">
        <f t="shared" si="443"/>
        <v>0.57818397700138513</v>
      </c>
      <c r="BK253" s="8">
        <f t="shared" si="444"/>
        <v>0.25875749903104051</v>
      </c>
      <c r="BL253" s="8">
        <f t="shared" si="445"/>
        <v>0.15771850886474487</v>
      </c>
      <c r="BM253" s="8">
        <f t="shared" si="446"/>
        <v>0.37623883959736226</v>
      </c>
      <c r="BN253" s="8">
        <f t="shared" si="447"/>
        <v>0.62272787226200021</v>
      </c>
    </row>
    <row r="254" spans="1:66" x14ac:dyDescent="0.25">
      <c r="A254" t="s">
        <v>40</v>
      </c>
      <c r="B254" t="s">
        <v>321</v>
      </c>
      <c r="C254" t="s">
        <v>235</v>
      </c>
      <c r="D254" s="11">
        <v>44380</v>
      </c>
      <c r="E254">
        <f>VLOOKUP(A254,home!$A$2:$E$405,3,FALSE)</f>
        <v>1.45333333333333</v>
      </c>
      <c r="F254">
        <f>VLOOKUP(B254,home!$B$2:$E$405,3,FALSE)</f>
        <v>1.62</v>
      </c>
      <c r="G254">
        <f>VLOOKUP(C254,away!$B$2:$E$405,4,FALSE)</f>
        <v>0.93</v>
      </c>
      <c r="H254">
        <f>VLOOKUP(A254,away!$A$2:$E$405,3,FALSE)</f>
        <v>1.16333333333333</v>
      </c>
      <c r="I254">
        <f>VLOOKUP(C254,away!$B$2:$E$405,3,FALSE)</f>
        <v>0.93</v>
      </c>
      <c r="J254">
        <f>VLOOKUP(B254,home!$B$2:$E$405,4,FALSE)</f>
        <v>0.55000000000000004</v>
      </c>
      <c r="K254" s="3">
        <f t="shared" si="392"/>
        <v>2.1895919999999953</v>
      </c>
      <c r="L254" s="3">
        <f t="shared" si="393"/>
        <v>0.59504499999999838</v>
      </c>
      <c r="M254" s="5">
        <f t="shared" si="394"/>
        <v>6.1751500757759745E-2</v>
      </c>
      <c r="N254" s="5">
        <f t="shared" si="395"/>
        <v>0.13521059204718436</v>
      </c>
      <c r="O254" s="5">
        <f t="shared" si="396"/>
        <v>3.6744921768401044E-2</v>
      </c>
      <c r="P254" s="5">
        <f t="shared" si="397"/>
        <v>8.0456386744716599E-2</v>
      </c>
      <c r="Q254" s="5">
        <f t="shared" si="398"/>
        <v>0.148028015330889</v>
      </c>
      <c r="R254" s="5">
        <f t="shared" si="399"/>
        <v>1.093244098683907E-2</v>
      </c>
      <c r="S254" s="5">
        <f t="shared" si="400"/>
        <v>2.6206772663747692E-2</v>
      </c>
      <c r="T254" s="5">
        <f t="shared" si="401"/>
        <v>8.8083330382568589E-2</v>
      </c>
      <c r="U254" s="5">
        <f t="shared" si="402"/>
        <v>2.3937585325254876E-2</v>
      </c>
      <c r="V254" s="5">
        <f t="shared" si="403"/>
        <v>3.7938839288504532E-3</v>
      </c>
      <c r="W254" s="5">
        <f t="shared" si="404"/>
        <v>0.10804031938146373</v>
      </c>
      <c r="X254" s="5">
        <f t="shared" si="405"/>
        <v>6.4288851846342907E-2</v>
      </c>
      <c r="Y254" s="5">
        <f t="shared" si="406"/>
        <v>1.9127379923453505E-2</v>
      </c>
      <c r="Z254" s="5">
        <f t="shared" si="407"/>
        <v>2.168431449004546E-3</v>
      </c>
      <c r="AA254" s="5">
        <f t="shared" si="408"/>
        <v>4.7479801532887504E-3</v>
      </c>
      <c r="AB254" s="5">
        <f t="shared" si="409"/>
        <v>5.1980696798999016E-3</v>
      </c>
      <c r="AC254" s="5">
        <f t="shared" si="410"/>
        <v>3.0894207923946681E-4</v>
      </c>
      <c r="AD254" s="5">
        <f t="shared" si="411"/>
        <v>5.9141054748774347E-2</v>
      </c>
      <c r="AE254" s="5">
        <f t="shared" si="412"/>
        <v>3.5191588922984331E-2</v>
      </c>
      <c r="AF254" s="5">
        <f t="shared" si="413"/>
        <v>1.0470289515338576E-2</v>
      </c>
      <c r="AG254" s="5">
        <f t="shared" si="414"/>
        <v>2.0767644748848758E-3</v>
      </c>
      <c r="AH254" s="5">
        <f t="shared" si="415"/>
        <v>3.2257857289322652E-4</v>
      </c>
      <c r="AI254" s="5">
        <f t="shared" si="416"/>
        <v>7.0631546257842403E-4</v>
      </c>
      <c r="AJ254" s="5">
        <f t="shared" si="417"/>
        <v>7.7327134316900685E-4</v>
      </c>
      <c r="AK254" s="5">
        <f t="shared" si="418"/>
        <v>5.6438291561070281E-4</v>
      </c>
      <c r="AL254" s="5">
        <f t="shared" si="419"/>
        <v>1.6100896725742457E-5</v>
      </c>
      <c r="AM254" s="5">
        <f t="shared" si="420"/>
        <v>2.5898956069895594E-2</v>
      </c>
      <c r="AN254" s="5">
        <f t="shared" si="421"/>
        <v>1.541104431461098E-2</v>
      </c>
      <c r="AO254" s="5">
        <f t="shared" si="422"/>
        <v>4.5851324320938325E-3</v>
      </c>
      <c r="AP254" s="5">
        <f t="shared" si="423"/>
        <v>9.0945337601842252E-4</v>
      </c>
      <c r="AQ254" s="5">
        <f t="shared" si="424"/>
        <v>1.3529142103322015E-4</v>
      </c>
      <c r="AR254" s="5">
        <f t="shared" si="425"/>
        <v>3.8389753381449891E-5</v>
      </c>
      <c r="AS254" s="5">
        <f t="shared" si="426"/>
        <v>8.4057896885995442E-5</v>
      </c>
      <c r="AT254" s="5">
        <f t="shared" si="427"/>
        <v>9.2026249279200095E-5</v>
      </c>
      <c r="AU254" s="5">
        <f t="shared" si="428"/>
        <v>6.7166646403913957E-5</v>
      </c>
      <c r="AV254" s="5">
        <f t="shared" si="429"/>
        <v>3.676688790820961E-5</v>
      </c>
      <c r="AW254" s="5">
        <f t="shared" si="430"/>
        <v>5.8272086868192562E-7</v>
      </c>
      <c r="AX254" s="5">
        <f t="shared" si="431"/>
        <v>9.4513578364991222E-3</v>
      </c>
      <c r="AY254" s="5">
        <f t="shared" si="432"/>
        <v>5.6239832238196043E-3</v>
      </c>
      <c r="AZ254" s="5">
        <f t="shared" si="433"/>
        <v>1.6732615487088634E-3</v>
      </c>
      <c r="BA254" s="5">
        <f t="shared" si="434"/>
        <v>3.3188863941715439E-4</v>
      </c>
      <c r="BB254" s="5">
        <f t="shared" si="435"/>
        <v>4.9372168860495005E-5</v>
      </c>
      <c r="BC254" s="5">
        <f t="shared" si="436"/>
        <v>5.8757324439186347E-6</v>
      </c>
      <c r="BD254" s="5">
        <f t="shared" si="437"/>
        <v>3.8072718001441309E-6</v>
      </c>
      <c r="BE254" s="5">
        <f t="shared" si="438"/>
        <v>8.3363718754211677E-6</v>
      </c>
      <c r="BF254" s="5">
        <f t="shared" si="439"/>
        <v>9.1266265837235766E-6</v>
      </c>
      <c r="BG254" s="5">
        <f t="shared" si="440"/>
        <v>6.6611961849028105E-6</v>
      </c>
      <c r="BH254" s="5">
        <f t="shared" si="441"/>
        <v>3.6463254692234203E-6</v>
      </c>
      <c r="BI254" s="5">
        <f t="shared" si="442"/>
        <v>1.5967930153615652E-6</v>
      </c>
      <c r="BJ254" s="8">
        <f t="shared" si="443"/>
        <v>0.73373380333728522</v>
      </c>
      <c r="BK254" s="8">
        <f t="shared" si="444"/>
        <v>0.17815757029485929</v>
      </c>
      <c r="BL254" s="8">
        <f t="shared" si="445"/>
        <v>8.4279128226722552E-2</v>
      </c>
      <c r="BM254" s="8">
        <f t="shared" si="446"/>
        <v>0.51959167516913118</v>
      </c>
      <c r="BN254" s="8">
        <f t="shared" si="447"/>
        <v>0.47312385763578979</v>
      </c>
    </row>
    <row r="255" spans="1:66" x14ac:dyDescent="0.25">
      <c r="A255" t="s">
        <v>10</v>
      </c>
      <c r="B255" t="s">
        <v>240</v>
      </c>
      <c r="C255" t="s">
        <v>43</v>
      </c>
      <c r="D255" s="11">
        <v>44411</v>
      </c>
      <c r="E255">
        <f>VLOOKUP(A255,home!$A$2:$E$405,3,FALSE)</f>
        <v>1.4962962962963</v>
      </c>
      <c r="F255">
        <f>VLOOKUP(B255,home!$B$2:$E$405,3,FALSE)</f>
        <v>1.07</v>
      </c>
      <c r="G255">
        <f>VLOOKUP(C255,away!$B$2:$E$405,4,FALSE)</f>
        <v>0.85</v>
      </c>
      <c r="H255">
        <f>VLOOKUP(A255,away!$A$2:$E$405,3,FALSE)</f>
        <v>1.3888888888888899</v>
      </c>
      <c r="I255">
        <f>VLOOKUP(C255,away!$B$2:$E$405,3,FALSE)</f>
        <v>0.57999999999999996</v>
      </c>
      <c r="J255">
        <f>VLOOKUP(B255,home!$B$2:$E$405,4,FALSE)</f>
        <v>1.01</v>
      </c>
      <c r="K255" s="3">
        <f t="shared" si="392"/>
        <v>1.3608814814814849</v>
      </c>
      <c r="L255" s="3">
        <f t="shared" si="393"/>
        <v>0.81361111111111173</v>
      </c>
      <c r="M255" s="5">
        <f t="shared" si="394"/>
        <v>0.11366581391685859</v>
      </c>
      <c r="N255" s="5">
        <f t="shared" si="395"/>
        <v>0.15468570123697328</v>
      </c>
      <c r="O255" s="5">
        <f t="shared" si="396"/>
        <v>9.2479769156244174E-2</v>
      </c>
      <c r="P255" s="5">
        <f t="shared" si="397"/>
        <v>0.1258540052564153</v>
      </c>
      <c r="Q255" s="5">
        <f t="shared" si="398"/>
        <v>0.10525445313168731</v>
      </c>
      <c r="R255" s="5">
        <f t="shared" si="399"/>
        <v>3.7621283869255472E-2</v>
      </c>
      <c r="S255" s="5">
        <f t="shared" si="400"/>
        <v>3.4837278890791863E-2</v>
      </c>
      <c r="T255" s="5">
        <f t="shared" si="401"/>
        <v>8.5636192561864541E-2</v>
      </c>
      <c r="U255" s="5">
        <f t="shared" si="402"/>
        <v>5.1198108527227872E-2</v>
      </c>
      <c r="V255" s="5">
        <f t="shared" si="403"/>
        <v>4.2858689869076537E-3</v>
      </c>
      <c r="W255" s="5">
        <f t="shared" si="404"/>
        <v>4.7746278703458045E-2</v>
      </c>
      <c r="X255" s="5">
        <f t="shared" si="405"/>
        <v>3.8846902867341306E-2</v>
      </c>
      <c r="Y255" s="5">
        <f t="shared" si="406"/>
        <v>1.5803135902561497E-2</v>
      </c>
      <c r="Z255" s="5">
        <f t="shared" si="407"/>
        <v>1.0203031523430496E-2</v>
      </c>
      <c r="AA255" s="5">
        <f t="shared" si="408"/>
        <v>1.3885116655208385E-2</v>
      </c>
      <c r="AB255" s="5">
        <f t="shared" si="409"/>
        <v>9.4479990621416168E-3</v>
      </c>
      <c r="AC255" s="5">
        <f t="shared" si="410"/>
        <v>2.9658971298151578E-4</v>
      </c>
      <c r="AD255" s="5">
        <f t="shared" si="411"/>
        <v>1.6244256624297477E-2</v>
      </c>
      <c r="AE255" s="5">
        <f t="shared" si="412"/>
        <v>1.3216507681268705E-2</v>
      </c>
      <c r="AF255" s="5">
        <f t="shared" si="413"/>
        <v>5.3765487497827872E-3</v>
      </c>
      <c r="AG255" s="5">
        <f t="shared" si="414"/>
        <v>1.4581399340846109E-3</v>
      </c>
      <c r="AH255" s="5">
        <f t="shared" si="415"/>
        <v>2.0753249536199958E-3</v>
      </c>
      <c r="AI255" s="5">
        <f t="shared" si="416"/>
        <v>2.8242712974378735E-3</v>
      </c>
      <c r="AJ255" s="5">
        <f t="shared" si="417"/>
        <v>1.9217492536814449E-3</v>
      </c>
      <c r="AK255" s="5">
        <f t="shared" si="418"/>
        <v>8.7175765712864742E-4</v>
      </c>
      <c r="AL255" s="5">
        <f t="shared" si="419"/>
        <v>1.3135700879730606E-5</v>
      </c>
      <c r="AM255" s="5">
        <f t="shared" si="420"/>
        <v>4.4213016040878699E-3</v>
      </c>
      <c r="AN255" s="5">
        <f t="shared" si="421"/>
        <v>3.597220110659272E-3</v>
      </c>
      <c r="AO255" s="5">
        <f t="shared" si="422"/>
        <v>1.4633691255723634E-3</v>
      </c>
      <c r="AP255" s="5">
        <f t="shared" si="423"/>
        <v>3.9687112674087558E-4</v>
      </c>
      <c r="AQ255" s="5">
        <f t="shared" si="424"/>
        <v>8.0724689598890627E-5</v>
      </c>
      <c r="AR255" s="5">
        <f t="shared" si="425"/>
        <v>3.3770148828627636E-4</v>
      </c>
      <c r="AS255" s="5">
        <f t="shared" si="426"/>
        <v>4.5957170167753003E-4</v>
      </c>
      <c r="AT255" s="5">
        <f t="shared" si="427"/>
        <v>3.1271130911294213E-4</v>
      </c>
      <c r="AU255" s="5">
        <f t="shared" si="428"/>
        <v>1.4185434320721174E-4</v>
      </c>
      <c r="AV255" s="5">
        <f t="shared" si="429"/>
        <v>4.826173718460337E-5</v>
      </c>
      <c r="AW255" s="5">
        <f t="shared" si="430"/>
        <v>4.0400610218593694E-7</v>
      </c>
      <c r="AX255" s="5">
        <f t="shared" si="431"/>
        <v>1.0028112461745943E-3</v>
      </c>
      <c r="AY255" s="5">
        <f t="shared" si="432"/>
        <v>8.158983722348301E-4</v>
      </c>
      <c r="AZ255" s="5">
        <f t="shared" si="433"/>
        <v>3.3191199059386377E-4</v>
      </c>
      <c r="BA255" s="5">
        <f t="shared" si="434"/>
        <v>9.0015761152724804E-5</v>
      </c>
      <c r="BB255" s="5">
        <f t="shared" si="435"/>
        <v>1.8309455862245213E-5</v>
      </c>
      <c r="BC255" s="5">
        <f t="shared" si="436"/>
        <v>2.9793553455842383E-6</v>
      </c>
      <c r="BD255" s="5">
        <f t="shared" si="437"/>
        <v>4.5792947184745552E-5</v>
      </c>
      <c r="BE255" s="5">
        <f t="shared" si="438"/>
        <v>6.2318773806179908E-5</v>
      </c>
      <c r="BF255" s="5">
        <f t="shared" si="439"/>
        <v>4.2404232610731847E-5</v>
      </c>
      <c r="BG255" s="5">
        <f t="shared" si="440"/>
        <v>1.9235711632126082E-5</v>
      </c>
      <c r="BH255" s="5">
        <f t="shared" si="441"/>
        <v>6.5443809358195988E-6</v>
      </c>
      <c r="BI255" s="5">
        <f t="shared" si="442"/>
        <v>1.7812253646634704E-6</v>
      </c>
      <c r="BJ255" s="8">
        <f t="shared" si="443"/>
        <v>0.49648953023134268</v>
      </c>
      <c r="BK255" s="8">
        <f t="shared" si="444"/>
        <v>0.27976859083706951</v>
      </c>
      <c r="BL255" s="8">
        <f t="shared" si="445"/>
        <v>0.21380355828294831</v>
      </c>
      <c r="BM255" s="8">
        <f t="shared" si="446"/>
        <v>0.36988818994122424</v>
      </c>
      <c r="BN255" s="8">
        <f t="shared" si="447"/>
        <v>0.62956102656743418</v>
      </c>
    </row>
    <row r="256" spans="1:66" x14ac:dyDescent="0.25">
      <c r="A256" t="s">
        <v>16</v>
      </c>
      <c r="B256" t="s">
        <v>322</v>
      </c>
      <c r="C256" t="s">
        <v>254</v>
      </c>
      <c r="D256" s="11">
        <v>44411</v>
      </c>
      <c r="E256">
        <f>VLOOKUP(A256,home!$A$2:$E$405,3,FALSE)</f>
        <v>1.5701357466063299</v>
      </c>
      <c r="F256">
        <f>VLOOKUP(B256,home!$B$2:$E$405,3,FALSE)</f>
        <v>1.43</v>
      </c>
      <c r="G256">
        <f>VLOOKUP(C256,away!$B$2:$E$405,4,FALSE)</f>
        <v>0.42</v>
      </c>
      <c r="H256">
        <f>VLOOKUP(A256,away!$A$2:$E$405,3,FALSE)</f>
        <v>1.2579185520362</v>
      </c>
      <c r="I256">
        <f>VLOOKUP(C256,away!$B$2:$E$405,3,FALSE)</f>
        <v>1.01</v>
      </c>
      <c r="J256">
        <f>VLOOKUP(B256,home!$B$2:$E$405,4,FALSE)</f>
        <v>0.73</v>
      </c>
      <c r="K256" s="3">
        <f t="shared" si="392"/>
        <v>0.9430235294117616</v>
      </c>
      <c r="L256" s="3">
        <f t="shared" si="393"/>
        <v>0.9274633484162903</v>
      </c>
      <c r="M256" s="5">
        <f t="shared" si="394"/>
        <v>0.15404864068595966</v>
      </c>
      <c r="N256" s="5">
        <f t="shared" si="395"/>
        <v>0.14527149284075797</v>
      </c>
      <c r="O256" s="5">
        <f t="shared" si="396"/>
        <v>0.14287446810957813</v>
      </c>
      <c r="P256" s="5">
        <f t="shared" si="397"/>
        <v>0.13473398517952254</v>
      </c>
      <c r="Q256" s="5">
        <f t="shared" si="398"/>
        <v>6.8497217950803518E-2</v>
      </c>
      <c r="R256" s="5">
        <f t="shared" si="399"/>
        <v>6.6255416298052885E-2</v>
      </c>
      <c r="S256" s="5">
        <f t="shared" si="400"/>
        <v>2.946025145292035E-2</v>
      </c>
      <c r="T256" s="5">
        <f t="shared" si="401"/>
        <v>6.3528659117852659E-2</v>
      </c>
      <c r="U256" s="5">
        <f t="shared" si="402"/>
        <v>6.2480416520035387E-2</v>
      </c>
      <c r="V256" s="5">
        <f t="shared" si="403"/>
        <v>2.8629464513199548E-3</v>
      </c>
      <c r="W256" s="5">
        <f t="shared" si="404"/>
        <v>2.1531496075617804E-2</v>
      </c>
      <c r="X256" s="5">
        <f t="shared" si="405"/>
        <v>1.9969673446704701E-2</v>
      </c>
      <c r="Y256" s="5">
        <f t="shared" si="406"/>
        <v>9.2605701008303103E-3</v>
      </c>
      <c r="Z256" s="5">
        <f t="shared" si="407"/>
        <v>2.0483156750169134E-2</v>
      </c>
      <c r="AA256" s="5">
        <f t="shared" si="408"/>
        <v>1.9316098772038843E-2</v>
      </c>
      <c r="AB256" s="5">
        <f t="shared" si="409"/>
        <v>9.1077678192371322E-3</v>
      </c>
      <c r="AC256" s="5">
        <f t="shared" si="410"/>
        <v>1.5649934617415051E-4</v>
      </c>
      <c r="AD256" s="5">
        <f t="shared" si="411"/>
        <v>5.0761768556861478E-3</v>
      </c>
      <c r="AE256" s="5">
        <f t="shared" si="412"/>
        <v>4.7079679837279502E-3</v>
      </c>
      <c r="AF256" s="5">
        <f t="shared" si="413"/>
        <v>2.1832338752125076E-3</v>
      </c>
      <c r="AG256" s="5">
        <f t="shared" si="414"/>
        <v>6.7495646676015526E-4</v>
      </c>
      <c r="AH256" s="5">
        <f t="shared" si="415"/>
        <v>4.7493442864119002E-3</v>
      </c>
      <c r="AI256" s="5">
        <f t="shared" si="416"/>
        <v>4.4787434113637342E-3</v>
      </c>
      <c r="AJ256" s="5">
        <f t="shared" si="417"/>
        <v>2.1117802095569505E-3</v>
      </c>
      <c r="AK256" s="5">
        <f t="shared" si="418"/>
        <v>6.6381947551943509E-4</v>
      </c>
      <c r="AL256" s="5">
        <f t="shared" si="419"/>
        <v>5.4750968250393092E-6</v>
      </c>
      <c r="AM256" s="5">
        <f t="shared" si="420"/>
        <v>9.5739084287349032E-4</v>
      </c>
      <c r="AN256" s="5">
        <f t="shared" si="421"/>
        <v>8.8794491687454178E-4</v>
      </c>
      <c r="AO256" s="5">
        <f t="shared" si="422"/>
        <v>4.1176818290684344E-4</v>
      </c>
      <c r="AP256" s="5">
        <f t="shared" si="423"/>
        <v>1.2729996589669085E-4</v>
      </c>
      <c r="AQ256" s="5">
        <f t="shared" si="424"/>
        <v>2.9516513155956109E-5</v>
      </c>
      <c r="AR256" s="5">
        <f t="shared" si="425"/>
        <v>8.8096855093147176E-4</v>
      </c>
      <c r="AS256" s="5">
        <f t="shared" si="426"/>
        <v>8.307740722001617E-4</v>
      </c>
      <c r="AT256" s="5">
        <f t="shared" si="427"/>
        <v>3.9171974885498904E-4</v>
      </c>
      <c r="AU256" s="5">
        <f t="shared" si="428"/>
        <v>1.2313364670184023E-4</v>
      </c>
      <c r="AV256" s="5">
        <f t="shared" si="429"/>
        <v>2.9029481525527567E-5</v>
      </c>
      <c r="AW256" s="5">
        <f t="shared" si="430"/>
        <v>1.3301744089768786E-7</v>
      </c>
      <c r="AX256" s="5">
        <f t="shared" si="431"/>
        <v>1.5047368194550994E-4</v>
      </c>
      <c r="AY256" s="5">
        <f t="shared" si="432"/>
        <v>1.3955882490571055E-4</v>
      </c>
      <c r="AZ256" s="5">
        <f t="shared" si="433"/>
        <v>6.4717847524046519E-5</v>
      </c>
      <c r="BA256" s="5">
        <f t="shared" si="434"/>
        <v>2.0007810522315707E-5</v>
      </c>
      <c r="BB256" s="5">
        <f t="shared" si="435"/>
        <v>4.6391277353764016E-6</v>
      </c>
      <c r="BC256" s="5">
        <f t="shared" si="436"/>
        <v>8.6052418863661623E-7</v>
      </c>
      <c r="BD256" s="5">
        <f t="shared" si="437"/>
        <v>1.3617767368272494E-4</v>
      </c>
      <c r="BE256" s="5">
        <f t="shared" si="438"/>
        <v>1.2841875046336643E-4</v>
      </c>
      <c r="BF256" s="5">
        <f t="shared" si="439"/>
        <v>6.0550951652306045E-5</v>
      </c>
      <c r="BG256" s="5">
        <f t="shared" si="440"/>
        <v>1.903365737879953E-5</v>
      </c>
      <c r="BH256" s="5">
        <f t="shared" si="441"/>
        <v>4.4872966897424375E-6</v>
      </c>
      <c r="BI256" s="5">
        <f t="shared" si="442"/>
        <v>8.4632527237572585E-7</v>
      </c>
      <c r="BJ256" s="8">
        <f t="shared" si="443"/>
        <v>0.3434956229524827</v>
      </c>
      <c r="BK256" s="8">
        <f t="shared" si="444"/>
        <v>0.32140735703762741</v>
      </c>
      <c r="BL256" s="8">
        <f t="shared" si="445"/>
        <v>0.3146429950571476</v>
      </c>
      <c r="BM256" s="8">
        <f t="shared" si="446"/>
        <v>0.28820848492528739</v>
      </c>
      <c r="BN256" s="8">
        <f t="shared" si="447"/>
        <v>0.71168122106467469</v>
      </c>
    </row>
    <row r="257" spans="1:66" x14ac:dyDescent="0.25">
      <c r="A257" t="s">
        <v>69</v>
      </c>
      <c r="B257" t="s">
        <v>77</v>
      </c>
      <c r="C257" t="s">
        <v>381</v>
      </c>
      <c r="D257" s="11">
        <v>44411</v>
      </c>
      <c r="E257">
        <f>VLOOKUP(A257,home!$A$2:$E$405,3,FALSE)</f>
        <v>1.3216783216783199</v>
      </c>
      <c r="F257">
        <f>VLOOKUP(B257,home!$B$2:$E$405,3,FALSE)</f>
        <v>1.35</v>
      </c>
      <c r="G257">
        <f>VLOOKUP(C257,away!$B$2:$E$405,4,FALSE)</f>
        <v>0.81</v>
      </c>
      <c r="H257">
        <f>VLOOKUP(A257,away!$A$2:$E$405,3,FALSE)</f>
        <v>1.28321678321678</v>
      </c>
      <c r="I257">
        <f>VLOOKUP(C257,away!$B$2:$E$405,3,FALSE)</f>
        <v>1.1299999999999999</v>
      </c>
      <c r="J257">
        <f>VLOOKUP(B257,home!$B$2:$E$405,4,FALSE)</f>
        <v>0.61</v>
      </c>
      <c r="K257" s="3">
        <f t="shared" si="392"/>
        <v>1.4452552447552429</v>
      </c>
      <c r="L257" s="3">
        <f t="shared" si="393"/>
        <v>0.88452132867132638</v>
      </c>
      <c r="M257" s="5">
        <f t="shared" si="394"/>
        <v>9.7317487973569539E-2</v>
      </c>
      <c r="N257" s="5">
        <f t="shared" si="395"/>
        <v>0.14064860990020664</v>
      </c>
      <c r="O257" s="5">
        <f t="shared" si="396"/>
        <v>8.6079393765337547E-2</v>
      </c>
      <c r="P257" s="5">
        <f t="shared" si="397"/>
        <v>0.12440669530470583</v>
      </c>
      <c r="Q257" s="5">
        <f t="shared" si="398"/>
        <v>0.10163657056290394</v>
      </c>
      <c r="R257" s="5">
        <f t="shared" si="399"/>
        <v>3.8069529872269324E-2</v>
      </c>
      <c r="S257" s="5">
        <f t="shared" si="400"/>
        <v>3.975910743000613E-2</v>
      </c>
      <c r="T257" s="5">
        <f t="shared" si="401"/>
        <v>8.9899714435896796E-2</v>
      </c>
      <c r="U257" s="5">
        <f t="shared" si="402"/>
        <v>5.502018771326362E-2</v>
      </c>
      <c r="V257" s="5">
        <f t="shared" si="403"/>
        <v>5.6473795964437157E-3</v>
      </c>
      <c r="W257" s="5">
        <f t="shared" si="404"/>
        <v>4.896359555499108E-2</v>
      </c>
      <c r="X257" s="5">
        <f t="shared" si="405"/>
        <v>4.3309344596826158E-2</v>
      </c>
      <c r="Y257" s="5">
        <f t="shared" si="406"/>
        <v>1.9154019513334498E-2</v>
      </c>
      <c r="Z257" s="5">
        <f t="shared" si="407"/>
        <v>1.1224437048170806E-2</v>
      </c>
      <c r="AA257" s="5">
        <f t="shared" si="408"/>
        <v>1.6222176513293912E-2</v>
      </c>
      <c r="AB257" s="5">
        <f t="shared" si="409"/>
        <v>1.1722592843591676E-2</v>
      </c>
      <c r="AC257" s="5">
        <f t="shared" si="410"/>
        <v>4.5121118988629085E-4</v>
      </c>
      <c r="AD257" s="5">
        <f t="shared" si="411"/>
        <v>1.7691223319481336E-2</v>
      </c>
      <c r="AE257" s="5">
        <f t="shared" si="412"/>
        <v>1.5648264356368784E-2</v>
      </c>
      <c r="AF257" s="5">
        <f t="shared" si="413"/>
        <v>6.9206117899477358E-3</v>
      </c>
      <c r="AG257" s="5">
        <f t="shared" si="414"/>
        <v>2.0404762452210061E-3</v>
      </c>
      <c r="AH257" s="5">
        <f t="shared" si="415"/>
        <v>2.4820634928589252E-3</v>
      </c>
      <c r="AI257" s="5">
        <f t="shared" si="416"/>
        <v>3.5872152808698785E-3</v>
      </c>
      <c r="AJ257" s="5">
        <f t="shared" si="417"/>
        <v>2.5922208493716729E-3</v>
      </c>
      <c r="AK257" s="5">
        <f t="shared" si="418"/>
        <v>1.2488069260394334E-3</v>
      </c>
      <c r="AL257" s="5">
        <f t="shared" si="419"/>
        <v>2.3072397032485236E-5</v>
      </c>
      <c r="AM257" s="5">
        <f t="shared" si="420"/>
        <v>5.1136666577233326E-3</v>
      </c>
      <c r="AN257" s="5">
        <f t="shared" si="421"/>
        <v>4.5231472264717024E-3</v>
      </c>
      <c r="AO257" s="5">
        <f t="shared" si="422"/>
        <v>2.0004100972673875E-3</v>
      </c>
      <c r="AP257" s="5">
        <f t="shared" si="423"/>
        <v>5.8980179904082899E-4</v>
      </c>
      <c r="AQ257" s="5">
        <f t="shared" si="424"/>
        <v>1.3042306773508318E-4</v>
      </c>
      <c r="AR257" s="5">
        <f t="shared" si="425"/>
        <v>4.3908761971003405E-4</v>
      </c>
      <c r="AS257" s="5">
        <f t="shared" si="426"/>
        <v>6.3459368529302223E-4</v>
      </c>
      <c r="AT257" s="5">
        <f t="shared" si="427"/>
        <v>4.5857492597914937E-4</v>
      </c>
      <c r="AU257" s="5">
        <f t="shared" si="428"/>
        <v>2.2091927229487095E-4</v>
      </c>
      <c r="AV257" s="5">
        <f t="shared" si="429"/>
        <v>7.9821184237918453E-5</v>
      </c>
      <c r="AW257" s="5">
        <f t="shared" si="430"/>
        <v>8.1930023499452112E-7</v>
      </c>
      <c r="AX257" s="5">
        <f t="shared" si="431"/>
        <v>1.2317589261674445E-3</v>
      </c>
      <c r="AY257" s="5">
        <f t="shared" si="432"/>
        <v>1.0895170419763941E-3</v>
      </c>
      <c r="AZ257" s="5">
        <f t="shared" si="433"/>
        <v>4.8185053078950667E-4</v>
      </c>
      <c r="BA257" s="5">
        <f t="shared" si="434"/>
        <v>1.4206902390497279E-4</v>
      </c>
      <c r="BB257" s="5">
        <f t="shared" si="435"/>
        <v>3.1415770446866234E-5</v>
      </c>
      <c r="BC257" s="5">
        <f t="shared" si="436"/>
        <v>5.5575838033791037E-6</v>
      </c>
      <c r="BD257" s="5">
        <f t="shared" si="437"/>
        <v>6.4730394131508218E-5</v>
      </c>
      <c r="BE257" s="5">
        <f t="shared" si="438"/>
        <v>9.3551941613636224E-5</v>
      </c>
      <c r="BF257" s="5">
        <f t="shared" si="439"/>
        <v>6.7603217137072032E-5</v>
      </c>
      <c r="BG257" s="5">
        <f t="shared" si="440"/>
        <v>3.2567968043226954E-5</v>
      </c>
      <c r="BH257" s="5">
        <f t="shared" si="441"/>
        <v>1.1767256656373723E-5</v>
      </c>
      <c r="BI257" s="5">
        <f t="shared" si="442"/>
        <v>3.4013378798010338E-6</v>
      </c>
      <c r="BJ257" s="8">
        <f t="shared" si="443"/>
        <v>0.50125204800050494</v>
      </c>
      <c r="BK257" s="8">
        <f t="shared" si="444"/>
        <v>0.26869447093362037</v>
      </c>
      <c r="BL257" s="8">
        <f t="shared" si="445"/>
        <v>0.21913080605987265</v>
      </c>
      <c r="BM257" s="8">
        <f t="shared" si="446"/>
        <v>0.41105477692143438</v>
      </c>
      <c r="BN257" s="8">
        <f t="shared" si="447"/>
        <v>0.58815828737899278</v>
      </c>
    </row>
    <row r="258" spans="1:66" x14ac:dyDescent="0.25">
      <c r="A258" t="s">
        <v>69</v>
      </c>
      <c r="B258" t="s">
        <v>74</v>
      </c>
      <c r="C258" t="s">
        <v>72</v>
      </c>
      <c r="D258" s="11">
        <v>44411</v>
      </c>
      <c r="E258">
        <f>VLOOKUP(A258,home!$A$2:$E$405,3,FALSE)</f>
        <v>1.3216783216783199</v>
      </c>
      <c r="F258">
        <f>VLOOKUP(B258,home!$B$2:$E$405,3,FALSE)</f>
        <v>1.24</v>
      </c>
      <c r="G258">
        <f>VLOOKUP(C258,away!$B$2:$E$405,4,FALSE)</f>
        <v>1.57</v>
      </c>
      <c r="H258">
        <f>VLOOKUP(A258,away!$A$2:$E$405,3,FALSE)</f>
        <v>1.28321678321678</v>
      </c>
      <c r="I258">
        <f>VLOOKUP(C258,away!$B$2:$E$405,3,FALSE)</f>
        <v>1.3</v>
      </c>
      <c r="J258">
        <f>VLOOKUP(B258,home!$B$2:$E$405,4,FALSE)</f>
        <v>0.83</v>
      </c>
      <c r="K258" s="3">
        <f t="shared" si="392"/>
        <v>2.5730433566433533</v>
      </c>
      <c r="L258" s="3">
        <f t="shared" si="393"/>
        <v>1.3845909090909057</v>
      </c>
      <c r="M258" s="5">
        <f t="shared" si="394"/>
        <v>1.9108265941647516E-2</v>
      </c>
      <c r="N258" s="5">
        <f t="shared" si="395"/>
        <v>4.9166396738130586E-2</v>
      </c>
      <c r="O258" s="5">
        <f t="shared" si="396"/>
        <v>2.6457131311296518E-2</v>
      </c>
      <c r="P258" s="5">
        <f t="shared" si="397"/>
        <v>6.8075345956372352E-2</v>
      </c>
      <c r="Q258" s="5">
        <f t="shared" si="398"/>
        <v>6.3253635248569182E-2</v>
      </c>
      <c r="R258" s="5">
        <f t="shared" si="399"/>
        <v>1.8316151747122759E-2</v>
      </c>
      <c r="S258" s="5">
        <f t="shared" si="400"/>
        <v>6.0631518595562046E-2</v>
      </c>
      <c r="T258" s="5">
        <f t="shared" si="401"/>
        <v>8.758040833212094E-2</v>
      </c>
      <c r="U258" s="5">
        <f t="shared" si="402"/>
        <v>4.7128252572205764E-2</v>
      </c>
      <c r="V258" s="5">
        <f t="shared" si="403"/>
        <v>2.4000733602571277E-2</v>
      </c>
      <c r="W258" s="5">
        <f t="shared" si="404"/>
        <v>5.4251448653290929E-2</v>
      </c>
      <c r="X258" s="5">
        <f t="shared" si="405"/>
        <v>7.511606261035865E-2</v>
      </c>
      <c r="Y258" s="5">
        <f t="shared" si="406"/>
        <v>5.2002508708502954E-2</v>
      </c>
      <c r="Z258" s="5">
        <f t="shared" si="407"/>
        <v>8.4534590661985605E-3</v>
      </c>
      <c r="AA258" s="5">
        <f t="shared" si="408"/>
        <v>2.1751116690938731E-2</v>
      </c>
      <c r="AB258" s="5">
        <f t="shared" si="409"/>
        <v>2.798328315059713E-2</v>
      </c>
      <c r="AC258" s="5">
        <f t="shared" si="410"/>
        <v>5.3440820068106198E-3</v>
      </c>
      <c r="AD258" s="5">
        <f t="shared" si="411"/>
        <v>3.4897832386407049E-2</v>
      </c>
      <c r="AE258" s="5">
        <f t="shared" si="412"/>
        <v>4.8319221469197378E-2</v>
      </c>
      <c r="AF258" s="5">
        <f t="shared" si="413"/>
        <v>3.3451177390300409E-2</v>
      </c>
      <c r="AG258" s="5">
        <f t="shared" si="414"/>
        <v>1.543873203766573E-2</v>
      </c>
      <c r="AH258" s="5">
        <f t="shared" si="415"/>
        <v>2.9261456433576551E-3</v>
      </c>
      <c r="AI258" s="5">
        <f t="shared" si="416"/>
        <v>7.5290996082123052E-3</v>
      </c>
      <c r="AJ258" s="5">
        <f t="shared" si="417"/>
        <v>9.6863498642083736E-3</v>
      </c>
      <c r="AK258" s="5">
        <f t="shared" si="418"/>
        <v>8.3077993894082013E-3</v>
      </c>
      <c r="AL258" s="5">
        <f t="shared" si="419"/>
        <v>7.6155572157897335E-4</v>
      </c>
      <c r="AM258" s="5">
        <f t="shared" si="420"/>
        <v>1.7958727156619583E-2</v>
      </c>
      <c r="AN258" s="5">
        <f t="shared" si="421"/>
        <v>2.4865490359899437E-2</v>
      </c>
      <c r="AO258" s="5">
        <f t="shared" si="422"/>
        <v>1.7214265951202158E-2</v>
      </c>
      <c r="AP258" s="5">
        <f t="shared" si="423"/>
        <v>7.9449053809025408E-3</v>
      </c>
      <c r="AQ258" s="5">
        <f t="shared" si="424"/>
        <v>2.7501109409962684E-3</v>
      </c>
      <c r="AR258" s="5">
        <f t="shared" si="425"/>
        <v>8.1030293129379311E-4</v>
      </c>
      <c r="AS258" s="5">
        <f t="shared" si="426"/>
        <v>2.0849445742341299E-3</v>
      </c>
      <c r="AT258" s="5">
        <f t="shared" si="427"/>
        <v>2.682326392851367E-3</v>
      </c>
      <c r="AU258" s="5">
        <f t="shared" si="428"/>
        <v>2.3005807018251128E-3</v>
      </c>
      <c r="AV258" s="5">
        <f t="shared" si="429"/>
        <v>1.4798734728132526E-3</v>
      </c>
      <c r="AW258" s="5">
        <f t="shared" si="430"/>
        <v>7.5364663546744655E-5</v>
      </c>
      <c r="AX258" s="5">
        <f t="shared" si="431"/>
        <v>7.7014306006850976E-3</v>
      </c>
      <c r="AY258" s="5">
        <f t="shared" si="432"/>
        <v>1.0663330796703096E-2</v>
      </c>
      <c r="AZ258" s="5">
        <f t="shared" si="433"/>
        <v>7.3821754408720979E-3</v>
      </c>
      <c r="BA258" s="5">
        <f t="shared" si="434"/>
        <v>3.4070976682485515E-3</v>
      </c>
      <c r="BB258" s="5">
        <f t="shared" si="435"/>
        <v>1.1793591144604414E-3</v>
      </c>
      <c r="BC258" s="5">
        <f t="shared" si="436"/>
        <v>3.2658598168708536E-4</v>
      </c>
      <c r="BD258" s="5">
        <f t="shared" si="437"/>
        <v>1.8698967871318335E-4</v>
      </c>
      <c r="BE258" s="5">
        <f t="shared" si="438"/>
        <v>4.8113255057383143E-4</v>
      </c>
      <c r="BF258" s="5">
        <f t="shared" si="439"/>
        <v>6.1898745645943469E-4</v>
      </c>
      <c r="BG258" s="5">
        <f t="shared" si="440"/>
        <v>5.3089385422950511E-4</v>
      </c>
      <c r="BH258" s="5">
        <f t="shared" si="441"/>
        <v>3.4150322617700323E-4</v>
      </c>
      <c r="BI258" s="5">
        <f t="shared" si="442"/>
        <v>1.7574052147740208E-4</v>
      </c>
      <c r="BJ258" s="8">
        <f t="shared" si="443"/>
        <v>0.61487090296682012</v>
      </c>
      <c r="BK258" s="8">
        <f t="shared" si="444"/>
        <v>0.18858483262124584</v>
      </c>
      <c r="BL258" s="8">
        <f t="shared" si="445"/>
        <v>0.18177860533799553</v>
      </c>
      <c r="BM258" s="8">
        <f t="shared" si="446"/>
        <v>0.73872290691596498</v>
      </c>
      <c r="BN258" s="8">
        <f t="shared" si="447"/>
        <v>0.24437692694313889</v>
      </c>
    </row>
    <row r="259" spans="1:66" x14ac:dyDescent="0.25">
      <c r="A259" t="s">
        <v>175</v>
      </c>
      <c r="B259" t="s">
        <v>284</v>
      </c>
      <c r="C259" t="s">
        <v>179</v>
      </c>
      <c r="D259" s="11">
        <v>44411</v>
      </c>
      <c r="E259">
        <f>VLOOKUP(A259,home!$A$2:$E$405,3,FALSE)</f>
        <v>1.2032967032966999</v>
      </c>
      <c r="F259">
        <f>VLOOKUP(B259,home!$B$2:$E$405,3,FALSE)</f>
        <v>1.34</v>
      </c>
      <c r="G259">
        <f>VLOOKUP(C259,away!$B$2:$E$405,4,FALSE)</f>
        <v>0.89</v>
      </c>
      <c r="H259">
        <f>VLOOKUP(A259,away!$A$2:$E$405,3,FALSE)</f>
        <v>1.0549450549450601</v>
      </c>
      <c r="I259">
        <f>VLOOKUP(C259,away!$B$2:$E$405,3,FALSE)</f>
        <v>0.7</v>
      </c>
      <c r="J259">
        <f>VLOOKUP(B259,home!$B$2:$E$405,4,FALSE)</f>
        <v>1.0900000000000001</v>
      </c>
      <c r="K259" s="3">
        <f t="shared" si="392"/>
        <v>1.4350516483516444</v>
      </c>
      <c r="L259" s="3">
        <f t="shared" si="393"/>
        <v>0.80492307692308085</v>
      </c>
      <c r="M259" s="5">
        <f t="shared" si="394"/>
        <v>0.10646119512270794</v>
      </c>
      <c r="N259" s="5">
        <f t="shared" si="395"/>
        <v>0.15277731354632806</v>
      </c>
      <c r="O259" s="5">
        <f t="shared" si="396"/>
        <v>8.5693072751078542E-2</v>
      </c>
      <c r="P259" s="5">
        <f t="shared" si="397"/>
        <v>0.12297398530375266</v>
      </c>
      <c r="Q259" s="5">
        <f t="shared" si="398"/>
        <v>0.10962166781769707</v>
      </c>
      <c r="R259" s="5">
        <f t="shared" si="399"/>
        <v>3.4488165894895784E-2</v>
      </c>
      <c r="S259" s="5">
        <f t="shared" si="400"/>
        <v>3.5512002857137667E-2</v>
      </c>
      <c r="T259" s="5">
        <f t="shared" si="401"/>
        <v>8.8237010157260584E-2</v>
      </c>
      <c r="U259" s="5">
        <f t="shared" si="402"/>
        <v>4.9492299316095154E-2</v>
      </c>
      <c r="V259" s="5">
        <f t="shared" si="403"/>
        <v>4.557792695604539E-3</v>
      </c>
      <c r="W259" s="5">
        <f t="shared" si="404"/>
        <v>5.2437585032280853E-2</v>
      </c>
      <c r="X259" s="5">
        <f t="shared" si="405"/>
        <v>4.2208222290599194E-2</v>
      </c>
      <c r="Y259" s="5">
        <f t="shared" si="406"/>
        <v>1.6987186078801234E-2</v>
      </c>
      <c r="Z259" s="5">
        <f t="shared" si="407"/>
        <v>9.2534402031843911E-3</v>
      </c>
      <c r="AA259" s="5">
        <f t="shared" si="408"/>
        <v>1.3279164616503136E-2</v>
      </c>
      <c r="AB259" s="5">
        <f t="shared" si="409"/>
        <v>9.5281435358228299E-3</v>
      </c>
      <c r="AC259" s="5">
        <f t="shared" si="410"/>
        <v>3.2904590923998119E-4</v>
      </c>
      <c r="AD259" s="5">
        <f t="shared" si="411"/>
        <v>1.8812660709038545E-2</v>
      </c>
      <c r="AE259" s="5">
        <f t="shared" si="412"/>
        <v>1.5142744743029252E-2</v>
      </c>
      <c r="AF259" s="5">
        <f t="shared" si="413"/>
        <v>6.0943723458099569E-3</v>
      </c>
      <c r="AG259" s="5">
        <f t="shared" si="414"/>
        <v>1.6351669801680951E-3</v>
      </c>
      <c r="AH259" s="5">
        <f t="shared" si="415"/>
        <v>1.8620768901177289E-3</v>
      </c>
      <c r="AI259" s="5">
        <f t="shared" si="416"/>
        <v>2.6721765105209507E-3</v>
      </c>
      <c r="AJ259" s="5">
        <f t="shared" si="417"/>
        <v>1.917355653054818E-3</v>
      </c>
      <c r="AK259" s="5">
        <f t="shared" si="418"/>
        <v>9.1716813013088664E-4</v>
      </c>
      <c r="AL259" s="5">
        <f t="shared" si="419"/>
        <v>1.5203318640373391E-5</v>
      </c>
      <c r="AM259" s="5">
        <f t="shared" si="420"/>
        <v>5.3994279520771897E-3</v>
      </c>
      <c r="AN259" s="5">
        <f t="shared" si="421"/>
        <v>4.3461241608104603E-3</v>
      </c>
      <c r="AO259" s="5">
        <f t="shared" si="422"/>
        <v>1.7491478161046491E-3</v>
      </c>
      <c r="AP259" s="5">
        <f t="shared" si="423"/>
        <v>4.6930981404408046E-4</v>
      </c>
      <c r="AQ259" s="5">
        <f t="shared" si="424"/>
        <v>9.4439574887639997E-5</v>
      </c>
      <c r="AR259" s="5">
        <f t="shared" si="425"/>
        <v>2.9976573197218497E-4</v>
      </c>
      <c r="AS259" s="5">
        <f t="shared" si="426"/>
        <v>4.3017930778602127E-4</v>
      </c>
      <c r="AT259" s="5">
        <f t="shared" si="427"/>
        <v>3.0866476236254966E-4</v>
      </c>
      <c r="AU259" s="5">
        <f t="shared" si="428"/>
        <v>1.4764995867214847E-4</v>
      </c>
      <c r="AV259" s="5">
        <f t="shared" si="429"/>
        <v>5.2971329142879725E-5</v>
      </c>
      <c r="AW259" s="5">
        <f t="shared" si="430"/>
        <v>4.8781798457556326E-7</v>
      </c>
      <c r="AX259" s="5">
        <f t="shared" si="431"/>
        <v>1.2914096637973861E-3</v>
      </c>
      <c r="AY259" s="5">
        <f t="shared" si="432"/>
        <v>1.0394854401519933E-3</v>
      </c>
      <c r="AZ259" s="5">
        <f t="shared" si="433"/>
        <v>4.1835290945194272E-4</v>
      </c>
      <c r="BA259" s="5">
        <f t="shared" si="434"/>
        <v>1.1224730370526028E-4</v>
      </c>
      <c r="BB259" s="5">
        <f t="shared" si="435"/>
        <v>2.2587611268689399E-5</v>
      </c>
      <c r="BC259" s="5">
        <f t="shared" si="436"/>
        <v>3.6362579125471871E-6</v>
      </c>
      <c r="BD259" s="5">
        <f t="shared" si="437"/>
        <v>4.0214725889191757E-5</v>
      </c>
      <c r="BE259" s="5">
        <f t="shared" si="438"/>
        <v>5.7710208675294182E-5</v>
      </c>
      <c r="BF259" s="5">
        <f t="shared" si="439"/>
        <v>4.140856504309915E-5</v>
      </c>
      <c r="BG259" s="5">
        <f t="shared" si="440"/>
        <v>1.9807809840325237E-5</v>
      </c>
      <c r="BH259" s="5">
        <f t="shared" si="441"/>
        <v>7.1063075403986661E-6</v>
      </c>
      <c r="BI259" s="5">
        <f t="shared" si="442"/>
        <v>2.0395836699085626E-6</v>
      </c>
      <c r="BJ259" s="8">
        <f t="shared" si="443"/>
        <v>0.51890009820522465</v>
      </c>
      <c r="BK259" s="8">
        <f t="shared" si="444"/>
        <v>0.27088871064723513</v>
      </c>
      <c r="BL259" s="8">
        <f t="shared" si="445"/>
        <v>0.20125714158881375</v>
      </c>
      <c r="BM259" s="8">
        <f t="shared" si="446"/>
        <v>0.38724499258583056</v>
      </c>
      <c r="BN259" s="8">
        <f t="shared" si="447"/>
        <v>0.61201540043645997</v>
      </c>
    </row>
    <row r="260" spans="1:66" x14ac:dyDescent="0.25">
      <c r="A260" t="s">
        <v>24</v>
      </c>
      <c r="B260" t="s">
        <v>294</v>
      </c>
      <c r="C260" t="s">
        <v>292</v>
      </c>
      <c r="D260" s="11">
        <v>44411</v>
      </c>
      <c r="E260">
        <f>VLOOKUP(A260,home!$A$2:$E$405,3,FALSE)</f>
        <v>1.6104868913857699</v>
      </c>
      <c r="F260">
        <f>VLOOKUP(B260,home!$B$2:$E$405,3,FALSE)</f>
        <v>1.72</v>
      </c>
      <c r="G260">
        <f>VLOOKUP(C260,away!$B$2:$E$405,4,FALSE)</f>
        <v>0.67</v>
      </c>
      <c r="H260">
        <f>VLOOKUP(A260,away!$A$2:$E$405,3,FALSE)</f>
        <v>1.3970037453183499</v>
      </c>
      <c r="I260">
        <f>VLOOKUP(C260,away!$B$2:$E$405,3,FALSE)</f>
        <v>1.19</v>
      </c>
      <c r="J260">
        <f>VLOOKUP(B260,home!$B$2:$E$405,4,FALSE)</f>
        <v>0.77</v>
      </c>
      <c r="K260" s="3">
        <f t="shared" si="392"/>
        <v>1.8559250936329614</v>
      </c>
      <c r="L260" s="3">
        <f t="shared" si="393"/>
        <v>1.280074531835204</v>
      </c>
      <c r="M260" s="5">
        <f t="shared" si="394"/>
        <v>4.3456292093863966E-2</v>
      </c>
      <c r="N260" s="5">
        <f t="shared" si="395"/>
        <v>8.0651622973245796E-2</v>
      </c>
      <c r="O260" s="5">
        <f t="shared" si="396"/>
        <v>5.5627292757346784E-2</v>
      </c>
      <c r="P260" s="5">
        <f t="shared" si="397"/>
        <v>0.10324008851922699</v>
      </c>
      <c r="Q260" s="5">
        <f t="shared" si="398"/>
        <v>7.4841685459135762E-2</v>
      </c>
      <c r="R260" s="5">
        <f t="shared" si="399"/>
        <v>3.5603540366810266E-2</v>
      </c>
      <c r="S260" s="5">
        <f t="shared" si="400"/>
        <v>6.1317448888850393E-2</v>
      </c>
      <c r="T260" s="5">
        <f t="shared" si="401"/>
        <v>9.5802935475860801E-2</v>
      </c>
      <c r="U260" s="5">
        <f t="shared" si="402"/>
        <v>6.6077503988937261E-2</v>
      </c>
      <c r="V260" s="5">
        <f t="shared" si="403"/>
        <v>1.6185915513005893E-2</v>
      </c>
      <c r="W260" s="5">
        <f t="shared" si="404"/>
        <v>4.6300187364465062E-2</v>
      </c>
      <c r="X260" s="5">
        <f t="shared" si="405"/>
        <v>5.926769066444984E-2</v>
      </c>
      <c r="Y260" s="5">
        <f t="shared" si="406"/>
        <v>3.7933530690124666E-2</v>
      </c>
      <c r="Z260" s="5">
        <f t="shared" si="407"/>
        <v>1.5191728422240147E-2</v>
      </c>
      <c r="AA260" s="5">
        <f t="shared" si="408"/>
        <v>2.8194709994492567E-2</v>
      </c>
      <c r="AB260" s="5">
        <f t="shared" si="409"/>
        <v>2.6163634893241406E-2</v>
      </c>
      <c r="AC260" s="5">
        <f t="shared" si="410"/>
        <v>2.4033276739276388E-3</v>
      </c>
      <c r="AD260" s="5">
        <f t="shared" si="411"/>
        <v>2.1482419892404628E-2</v>
      </c>
      <c r="AE260" s="5">
        <f t="shared" si="412"/>
        <v>2.7499098586457126E-2</v>
      </c>
      <c r="AF260" s="5">
        <f t="shared" si="413"/>
        <v>1.7600447874474616E-2</v>
      </c>
      <c r="AG260" s="5">
        <f t="shared" si="414"/>
        <v>7.5099616910026682E-3</v>
      </c>
      <c r="AH260" s="5">
        <f t="shared" si="415"/>
        <v>4.8616361619666527E-3</v>
      </c>
      <c r="AI260" s="5">
        <f t="shared" si="416"/>
        <v>9.0228325491073513E-3</v>
      </c>
      <c r="AJ260" s="5">
        <f t="shared" si="417"/>
        <v>8.3728506717682966E-3</v>
      </c>
      <c r="AK260" s="5">
        <f t="shared" si="418"/>
        <v>5.1797945556587939E-3</v>
      </c>
      <c r="AL260" s="5">
        <f t="shared" si="419"/>
        <v>2.2838557993955637E-4</v>
      </c>
      <c r="AM260" s="5">
        <f t="shared" si="420"/>
        <v>7.9739524300547239E-3</v>
      </c>
      <c r="AN260" s="5">
        <f t="shared" si="421"/>
        <v>1.0207253423778487E-2</v>
      </c>
      <c r="AO260" s="5">
        <f t="shared" si="422"/>
        <v>6.5330225738832667E-3</v>
      </c>
      <c r="AP260" s="5">
        <f t="shared" si="423"/>
        <v>2.7875852709108137E-3</v>
      </c>
      <c r="AQ260" s="5">
        <f t="shared" si="424"/>
        <v>8.9207922765296727E-4</v>
      </c>
      <c r="AR260" s="5">
        <f t="shared" si="425"/>
        <v>1.2446513267965116E-3</v>
      </c>
      <c r="AS260" s="5">
        <f t="shared" si="426"/>
        <v>2.3099796302252056E-3</v>
      </c>
      <c r="AT260" s="5">
        <f t="shared" si="427"/>
        <v>2.1435745807579744E-3</v>
      </c>
      <c r="AU260" s="5">
        <f t="shared" si="428"/>
        <v>1.3261046181674931E-3</v>
      </c>
      <c r="AV260" s="5">
        <f t="shared" si="429"/>
        <v>6.1528770940990198E-4</v>
      </c>
      <c r="AW260" s="5">
        <f t="shared" si="430"/>
        <v>1.5071687457151726E-5</v>
      </c>
      <c r="AX260" s="5">
        <f t="shared" si="431"/>
        <v>2.4665097350623512E-3</v>
      </c>
      <c r="AY260" s="5">
        <f t="shared" si="432"/>
        <v>3.1573162943769116E-3</v>
      </c>
      <c r="AZ260" s="5">
        <f t="shared" si="433"/>
        <v>2.0208000886900936E-3</v>
      </c>
      <c r="BA260" s="5">
        <f t="shared" si="434"/>
        <v>8.6225824248750346E-4</v>
      </c>
      <c r="BB260" s="5">
        <f t="shared" si="435"/>
        <v>2.7593870401830908E-4</v>
      </c>
      <c r="BC260" s="5">
        <f t="shared" si="436"/>
        <v>7.0644421472289954E-5</v>
      </c>
      <c r="BD260" s="5">
        <f t="shared" si="437"/>
        <v>2.6554107740785156E-4</v>
      </c>
      <c r="BE260" s="5">
        <f t="shared" si="438"/>
        <v>4.9282434895156436E-4</v>
      </c>
      <c r="BF260" s="5">
        <f t="shared" si="439"/>
        <v>4.573225379862677E-4</v>
      </c>
      <c r="BG260" s="5">
        <f t="shared" si="440"/>
        <v>2.8291879137754249E-4</v>
      </c>
      <c r="BH260" s="5">
        <f t="shared" si="441"/>
        <v>1.3126902109447252E-4</v>
      </c>
      <c r="BI260" s="5">
        <f t="shared" si="442"/>
        <v>4.872509405317318E-5</v>
      </c>
      <c r="BJ260" s="8">
        <f t="shared" si="443"/>
        <v>0.50613694108400864</v>
      </c>
      <c r="BK260" s="8">
        <f t="shared" si="444"/>
        <v>0.22998877456319136</v>
      </c>
      <c r="BL260" s="8">
        <f t="shared" si="445"/>
        <v>0.24842199467555737</v>
      </c>
      <c r="BM260" s="8">
        <f t="shared" si="446"/>
        <v>0.60317667196844815</v>
      </c>
      <c r="BN260" s="8">
        <f t="shared" si="447"/>
        <v>0.39342052216962953</v>
      </c>
    </row>
    <row r="261" spans="1:66" x14ac:dyDescent="0.25">
      <c r="A261" t="s">
        <v>27</v>
      </c>
      <c r="B261" t="s">
        <v>28</v>
      </c>
      <c r="C261" t="s">
        <v>30</v>
      </c>
      <c r="D261" s="11">
        <v>44411</v>
      </c>
      <c r="E261">
        <f>VLOOKUP(A261,home!$A$2:$E$405,3,FALSE)</f>
        <v>1.2562277580071199</v>
      </c>
      <c r="F261">
        <f>VLOOKUP(B261,home!$B$2:$E$405,3,FALSE)</f>
        <v>1.25</v>
      </c>
      <c r="G261">
        <f>VLOOKUP(C261,away!$B$2:$E$405,4,FALSE)</f>
        <v>1.19</v>
      </c>
      <c r="H261">
        <f>VLOOKUP(A261,away!$A$2:$E$405,3,FALSE)</f>
        <v>1.09964412811388</v>
      </c>
      <c r="I261">
        <f>VLOOKUP(C261,away!$B$2:$E$405,3,FALSE)</f>
        <v>1.19</v>
      </c>
      <c r="J261">
        <f>VLOOKUP(B261,home!$B$2:$E$405,4,FALSE)</f>
        <v>0.78</v>
      </c>
      <c r="K261" s="3">
        <f t="shared" si="392"/>
        <v>1.868638790035591</v>
      </c>
      <c r="L261" s="3">
        <f t="shared" si="393"/>
        <v>1.0206896797153033</v>
      </c>
      <c r="M261" s="5">
        <f t="shared" si="394"/>
        <v>5.5613546253314328E-2</v>
      </c>
      <c r="N261" s="5">
        <f t="shared" si="395"/>
        <v>0.10392162978038164</v>
      </c>
      <c r="O261" s="5">
        <f t="shared" si="396"/>
        <v>5.6764172713127607E-2</v>
      </c>
      <c r="P261" s="5">
        <f t="shared" si="397"/>
        <v>0.10607173501603007</v>
      </c>
      <c r="Q261" s="5">
        <f t="shared" si="398"/>
        <v>9.7095994265669533E-2</v>
      </c>
      <c r="R261" s="5">
        <f t="shared" si="399"/>
        <v>2.8969302632933184E-2</v>
      </c>
      <c r="S261" s="5">
        <f t="shared" si="400"/>
        <v>5.0577663749685718E-2</v>
      </c>
      <c r="T261" s="5">
        <f t="shared" si="401"/>
        <v>9.9104879288665168E-2</v>
      </c>
      <c r="U261" s="5">
        <f t="shared" si="402"/>
        <v>5.4133162620179122E-2</v>
      </c>
      <c r="V261" s="5">
        <f t="shared" si="403"/>
        <v>1.0718532740506772E-2</v>
      </c>
      <c r="W261" s="5">
        <f t="shared" si="404"/>
        <v>6.0479113747301139E-2</v>
      </c>
      <c r="X261" s="5">
        <f t="shared" si="405"/>
        <v>6.1730407240198196E-2</v>
      </c>
      <c r="Y261" s="5">
        <f t="shared" si="406"/>
        <v>3.1503794797346565E-2</v>
      </c>
      <c r="Z261" s="5">
        <f t="shared" si="407"/>
        <v>9.8562227419947586E-3</v>
      </c>
      <c r="AA261" s="5">
        <f t="shared" si="408"/>
        <v>1.8417720138922358E-2</v>
      </c>
      <c r="AB261" s="5">
        <f t="shared" si="409"/>
        <v>1.7208033137805012E-2</v>
      </c>
      <c r="AC261" s="5">
        <f t="shared" si="410"/>
        <v>1.2777163132983095E-3</v>
      </c>
      <c r="AD261" s="5">
        <f t="shared" si="411"/>
        <v>2.825340448379542E-2</v>
      </c>
      <c r="AE261" s="5">
        <f t="shared" si="412"/>
        <v>2.8837958373432063E-2</v>
      </c>
      <c r="AF261" s="5">
        <f t="shared" si="413"/>
        <v>1.4717303247910809E-2</v>
      </c>
      <c r="AG261" s="5">
        <f t="shared" si="414"/>
        <v>5.0072665127943606E-3</v>
      </c>
      <c r="AH261" s="5">
        <f t="shared" si="415"/>
        <v>2.5150362084323287E-3</v>
      </c>
      <c r="AI261" s="5">
        <f t="shared" si="416"/>
        <v>4.6996942174206864E-3</v>
      </c>
      <c r="AJ261" s="5">
        <f t="shared" si="417"/>
        <v>4.39101545798913E-3</v>
      </c>
      <c r="AK261" s="5">
        <f t="shared" si="418"/>
        <v>2.7350739374814616E-3</v>
      </c>
      <c r="AL261" s="5">
        <f t="shared" si="419"/>
        <v>9.7479549743160085E-5</v>
      </c>
      <c r="AM261" s="5">
        <f t="shared" si="420"/>
        <v>1.0559081513797121E-2</v>
      </c>
      <c r="AN261" s="5">
        <f t="shared" si="421"/>
        <v>1.0777545528405364E-2</v>
      </c>
      <c r="AO261" s="5">
        <f t="shared" si="422"/>
        <v>5.5002647467525846E-3</v>
      </c>
      <c r="AP261" s="5">
        <f t="shared" si="423"/>
        <v>1.8713544875707572E-3</v>
      </c>
      <c r="AQ261" s="5">
        <f t="shared" si="424"/>
        <v>4.7751805313809778E-4</v>
      </c>
      <c r="AR261" s="5">
        <f t="shared" si="425"/>
        <v>5.1341430041143717E-4</v>
      </c>
      <c r="AS261" s="5">
        <f t="shared" si="426"/>
        <v>9.5938587710779719E-4</v>
      </c>
      <c r="AT261" s="5">
        <f t="shared" si="427"/>
        <v>8.9637283228797453E-4</v>
      </c>
      <c r="AU261" s="5">
        <f t="shared" si="428"/>
        <v>5.5833234824912553E-4</v>
      </c>
      <c r="AV261" s="5">
        <f t="shared" si="429"/>
        <v>2.6083037091749402E-4</v>
      </c>
      <c r="AW261" s="5">
        <f t="shared" si="430"/>
        <v>5.1645215891294094E-6</v>
      </c>
      <c r="AX261" s="5">
        <f t="shared" si="431"/>
        <v>3.2885182173048389E-3</v>
      </c>
      <c r="AY261" s="5">
        <f t="shared" si="432"/>
        <v>3.3565566059588162E-3</v>
      </c>
      <c r="AZ261" s="5">
        <f t="shared" si="433"/>
        <v>1.7130013435411946E-3</v>
      </c>
      <c r="BA261" s="5">
        <f t="shared" si="434"/>
        <v>5.8281426423031555E-4</v>
      </c>
      <c r="BB261" s="5">
        <f t="shared" si="435"/>
        <v>1.4871812617268769E-4</v>
      </c>
      <c r="BC261" s="5">
        <f t="shared" si="436"/>
        <v>3.0359011314212149E-5</v>
      </c>
      <c r="BD261" s="5">
        <f t="shared" si="437"/>
        <v>8.7339446308034351E-5</v>
      </c>
      <c r="BE261" s="5">
        <f t="shared" si="438"/>
        <v>1.6320587727142375E-4</v>
      </c>
      <c r="BF261" s="5">
        <f t="shared" si="439"/>
        <v>1.5248641651558528E-4</v>
      </c>
      <c r="BG261" s="5">
        <f t="shared" si="440"/>
        <v>9.4980677618182149E-5</v>
      </c>
      <c r="BH261" s="5">
        <f t="shared" si="441"/>
        <v>4.4371144625300111E-5</v>
      </c>
      <c r="BI261" s="5">
        <f t="shared" si="442"/>
        <v>1.6582728401023002E-5</v>
      </c>
      <c r="BJ261" s="8">
        <f t="shared" si="443"/>
        <v>0.56895748363568099</v>
      </c>
      <c r="BK261" s="8">
        <f t="shared" si="444"/>
        <v>0.22771323022853718</v>
      </c>
      <c r="BL261" s="8">
        <f t="shared" si="445"/>
        <v>0.19358051308400423</v>
      </c>
      <c r="BM261" s="8">
        <f t="shared" si="446"/>
        <v>0.54831967694439099</v>
      </c>
      <c r="BN261" s="8">
        <f t="shared" si="447"/>
        <v>0.4484363806614563</v>
      </c>
    </row>
    <row r="262" spans="1:66" x14ac:dyDescent="0.25">
      <c r="A262" t="s">
        <v>32</v>
      </c>
      <c r="B262" t="s">
        <v>331</v>
      </c>
      <c r="C262" t="s">
        <v>36</v>
      </c>
      <c r="D262" s="11">
        <v>44411</v>
      </c>
      <c r="E262">
        <f>VLOOKUP(A262,home!$A$2:$E$405,3,FALSE)</f>
        <v>1.2705314009661799</v>
      </c>
      <c r="F262">
        <f>VLOOKUP(B262,home!$B$2:$E$405,3,FALSE)</f>
        <v>0.66</v>
      </c>
      <c r="G262">
        <f>VLOOKUP(C262,away!$B$2:$E$405,4,FALSE)</f>
        <v>0.64</v>
      </c>
      <c r="H262">
        <f>VLOOKUP(A262,away!$A$2:$E$405,3,FALSE)</f>
        <v>1.10144927536232</v>
      </c>
      <c r="I262">
        <f>VLOOKUP(C262,away!$B$2:$E$405,3,FALSE)</f>
        <v>1.29</v>
      </c>
      <c r="J262">
        <f>VLOOKUP(B262,home!$B$2:$E$405,4,FALSE)</f>
        <v>0.98</v>
      </c>
      <c r="K262" s="3">
        <f t="shared" si="392"/>
        <v>0.53667246376811439</v>
      </c>
      <c r="L262" s="3">
        <f t="shared" si="393"/>
        <v>1.3924521739130449</v>
      </c>
      <c r="M262" s="5">
        <f t="shared" si="394"/>
        <v>0.14527531137402439</v>
      </c>
      <c r="N262" s="5">
        <f t="shared" si="395"/>
        <v>7.7965259279777627E-2</v>
      </c>
      <c r="O262" s="5">
        <f t="shared" si="396"/>
        <v>0.20228892313865474</v>
      </c>
      <c r="P262" s="5">
        <f t="shared" si="397"/>
        <v>0.10856289477382056</v>
      </c>
      <c r="Q262" s="5">
        <f t="shared" si="398"/>
        <v>2.0920903892999051E-2</v>
      </c>
      <c r="R262" s="5">
        <f t="shared" si="399"/>
        <v>0.14083882539147435</v>
      </c>
      <c r="S262" s="5">
        <f t="shared" si="400"/>
        <v>2.0282011461892121E-2</v>
      </c>
      <c r="T262" s="5">
        <f t="shared" si="401"/>
        <v>2.9131358106032415E-2</v>
      </c>
      <c r="U262" s="5">
        <f t="shared" si="402"/>
        <v>7.5584319417049795E-2</v>
      </c>
      <c r="V262" s="5">
        <f t="shared" si="403"/>
        <v>1.6840621478651154E-3</v>
      </c>
      <c r="W262" s="5">
        <f t="shared" si="404"/>
        <v>3.7425576788372456E-3</v>
      </c>
      <c r="X262" s="5">
        <f t="shared" si="405"/>
        <v>5.2113325758918819E-3</v>
      </c>
      <c r="Y262" s="5">
        <f t="shared" si="406"/>
        <v>3.6282656871422601E-3</v>
      </c>
      <c r="Z262" s="5">
        <f t="shared" si="407"/>
        <v>6.5370442862572709E-2</v>
      </c>
      <c r="AA262" s="5">
        <f t="shared" si="408"/>
        <v>3.5082516628669645E-2</v>
      </c>
      <c r="AB262" s="5">
        <f t="shared" si="409"/>
        <v>9.4139103171469903E-3</v>
      </c>
      <c r="AC262" s="5">
        <f t="shared" si="410"/>
        <v>7.8655252922049811E-5</v>
      </c>
      <c r="AD262" s="5">
        <f t="shared" si="411"/>
        <v>5.0213191257396492E-4</v>
      </c>
      <c r="AE262" s="5">
        <f t="shared" si="412"/>
        <v>6.9919467325473255E-4</v>
      </c>
      <c r="AF262" s="5">
        <f t="shared" si="413"/>
        <v>4.8679757138098676E-4</v>
      </c>
      <c r="AG262" s="5">
        <f t="shared" si="414"/>
        <v>2.259474455083485E-4</v>
      </c>
      <c r="AH262" s="5">
        <f t="shared" si="415"/>
        <v>2.2756303818411976E-2</v>
      </c>
      <c r="AI262" s="5">
        <f t="shared" si="416"/>
        <v>1.2212681636482904E-2</v>
      </c>
      <c r="AJ262" s="5">
        <f t="shared" si="417"/>
        <v>3.2771049715334438E-3</v>
      </c>
      <c r="AK262" s="5">
        <f t="shared" si="418"/>
        <v>5.8624399969986322E-4</v>
      </c>
      <c r="AL262" s="5">
        <f t="shared" si="419"/>
        <v>2.3511336828320941E-6</v>
      </c>
      <c r="AM262" s="5">
        <f t="shared" si="420"/>
        <v>5.3896074131533052E-5</v>
      </c>
      <c r="AN262" s="5">
        <f t="shared" si="421"/>
        <v>7.504770558983183E-5</v>
      </c>
      <c r="AO262" s="5">
        <f t="shared" si="422"/>
        <v>5.2250170397873759E-5</v>
      </c>
      <c r="AP262" s="5">
        <f t="shared" si="423"/>
        <v>2.4251954452615438E-5</v>
      </c>
      <c r="AQ262" s="5">
        <f t="shared" si="424"/>
        <v>8.4424216747961325E-6</v>
      </c>
      <c r="AR262" s="5">
        <f t="shared" si="425"/>
        <v>6.3374129444346882E-3</v>
      </c>
      <c r="AS262" s="5">
        <f t="shared" si="426"/>
        <v>3.4011150188057041E-3</v>
      </c>
      <c r="AT262" s="5">
        <f t="shared" si="427"/>
        <v>9.1264238835059698E-4</v>
      </c>
      <c r="AU262" s="5">
        <f t="shared" si="428"/>
        <v>1.6326334636511037E-4</v>
      </c>
      <c r="AV262" s="5">
        <f t="shared" si="429"/>
        <v>2.1904735584197698E-5</v>
      </c>
      <c r="AW262" s="5">
        <f t="shared" si="430"/>
        <v>4.8805011860727577E-8</v>
      </c>
      <c r="AX262" s="5">
        <f t="shared" si="431"/>
        <v>4.8207564819331276E-6</v>
      </c>
      <c r="AY262" s="5">
        <f t="shared" si="432"/>
        <v>6.712672843173186E-6</v>
      </c>
      <c r="AZ262" s="5">
        <f t="shared" si="433"/>
        <v>4.6735379466217819E-6</v>
      </c>
      <c r="BA262" s="5">
        <f t="shared" si="434"/>
        <v>2.1692260245462023E-6</v>
      </c>
      <c r="BB262" s="5">
        <f t="shared" si="435"/>
        <v>7.5513587339702825E-7</v>
      </c>
      <c r="BC262" s="5">
        <f t="shared" si="436"/>
        <v>2.1029811770228327E-7</v>
      </c>
      <c r="BD262" s="5">
        <f t="shared" si="437"/>
        <v>1.4707574052437906E-3</v>
      </c>
      <c r="BE262" s="5">
        <f t="shared" si="438"/>
        <v>7.8931500027738409E-4</v>
      </c>
      <c r="BF262" s="5">
        <f t="shared" si="439"/>
        <v>2.118018129439968E-4</v>
      </c>
      <c r="BG262" s="5">
        <f t="shared" si="440"/>
        <v>3.7889400261069354E-5</v>
      </c>
      <c r="BH262" s="5">
        <f t="shared" si="441"/>
        <v>5.0835494472010814E-6</v>
      </c>
      <c r="BI262" s="5">
        <f t="shared" si="442"/>
        <v>5.4564020130328824E-7</v>
      </c>
      <c r="BJ262" s="8">
        <f t="shared" si="443"/>
        <v>0.14274697877693251</v>
      </c>
      <c r="BK262" s="8">
        <f t="shared" si="444"/>
        <v>0.27589199881705023</v>
      </c>
      <c r="BL262" s="8">
        <f t="shared" si="445"/>
        <v>0.51539256056103877</v>
      </c>
      <c r="BM262" s="8">
        <f t="shared" si="446"/>
        <v>0.30354319929901236</v>
      </c>
      <c r="BN262" s="8">
        <f t="shared" si="447"/>
        <v>0.69585211785075063</v>
      </c>
    </row>
    <row r="263" spans="1:66" x14ac:dyDescent="0.25">
      <c r="A263" t="s">
        <v>340</v>
      </c>
      <c r="B263" t="s">
        <v>356</v>
      </c>
      <c r="C263" t="s">
        <v>341</v>
      </c>
      <c r="D263" s="11">
        <v>44411</v>
      </c>
      <c r="E263">
        <f>VLOOKUP(A263,home!$A$2:$E$405,3,FALSE)</f>
        <v>1.3568773234200699</v>
      </c>
      <c r="F263">
        <f>VLOOKUP(B263,home!$B$2:$E$405,3,FALSE)</f>
        <v>1.08</v>
      </c>
      <c r="G263">
        <f>VLOOKUP(C263,away!$B$2:$E$405,4,FALSE)</f>
        <v>1.47</v>
      </c>
      <c r="H263">
        <f>VLOOKUP(A263,away!$A$2:$E$405,3,FALSE)</f>
        <v>1.12267657992565</v>
      </c>
      <c r="I263">
        <f>VLOOKUP(C263,away!$B$2:$E$405,3,FALSE)</f>
        <v>0.68</v>
      </c>
      <c r="J263">
        <f>VLOOKUP(B263,home!$B$2:$E$405,4,FALSE)</f>
        <v>1.1599999999999999</v>
      </c>
      <c r="K263" s="3">
        <f t="shared" si="392"/>
        <v>2.1541784386617033</v>
      </c>
      <c r="L263" s="3">
        <f t="shared" si="393"/>
        <v>0.88556728624535275</v>
      </c>
      <c r="M263" s="5">
        <f t="shared" si="394"/>
        <v>4.7847054261703624E-2</v>
      </c>
      <c r="N263" s="5">
        <f t="shared" si="395"/>
        <v>0.10307109264403851</v>
      </c>
      <c r="O263" s="5">
        <f t="shared" si="396"/>
        <v>4.2371785997371014E-2</v>
      </c>
      <c r="P263" s="5">
        <f t="shared" si="397"/>
        <v>9.1276387803124512E-2</v>
      </c>
      <c r="Q263" s="5">
        <f t="shared" si="398"/>
        <v>0.11101676271154533</v>
      </c>
      <c r="R263" s="5">
        <f t="shared" si="399"/>
        <v>1.8761533769530343E-2</v>
      </c>
      <c r="S263" s="5">
        <f t="shared" si="400"/>
        <v>4.3531305630735269E-2</v>
      </c>
      <c r="T263" s="5">
        <f t="shared" si="401"/>
        <v>9.8312813282207465E-2</v>
      </c>
      <c r="U263" s="5">
        <f t="shared" si="402"/>
        <v>4.0415691522545691E-2</v>
      </c>
      <c r="V263" s="5">
        <f t="shared" si="403"/>
        <v>9.2270404234166235E-3</v>
      </c>
      <c r="W263" s="5">
        <f t="shared" si="404"/>
        <v>7.9716638854411187E-2</v>
      </c>
      <c r="X263" s="5">
        <f t="shared" si="405"/>
        <v>7.0594447538901761E-2</v>
      </c>
      <c r="Y263" s="5">
        <f t="shared" si="406"/>
        <v>3.1258066665507574E-2</v>
      </c>
      <c r="Z263" s="5">
        <f t="shared" si="407"/>
        <v>5.5382001820278443E-3</v>
      </c>
      <c r="AA263" s="5">
        <f t="shared" si="408"/>
        <v>1.1930271421116702E-2</v>
      </c>
      <c r="AB263" s="5">
        <f t="shared" si="409"/>
        <v>1.2849966731375759E-2</v>
      </c>
      <c r="AC263" s="5">
        <f t="shared" si="410"/>
        <v>1.1001342362639713E-3</v>
      </c>
      <c r="AD263" s="5">
        <f t="shared" si="411"/>
        <v>4.2930966155688588E-2</v>
      </c>
      <c r="AE263" s="5">
        <f t="shared" si="412"/>
        <v>3.801825919438423E-2</v>
      </c>
      <c r="AF263" s="5">
        <f t="shared" si="413"/>
        <v>1.6833863311271634E-2</v>
      </c>
      <c r="AG263" s="5">
        <f t="shared" si="414"/>
        <v>4.9691728831960111E-3</v>
      </c>
      <c r="AH263" s="5">
        <f t="shared" si="415"/>
        <v>1.2261122264704788E-3</v>
      </c>
      <c r="AI263" s="5">
        <f t="shared" si="416"/>
        <v>2.6412645216422007E-3</v>
      </c>
      <c r="AJ263" s="5">
        <f t="shared" si="417"/>
        <v>2.8448775416618738E-3</v>
      </c>
      <c r="AK263" s="5">
        <f t="shared" si="418"/>
        <v>2.0427912869603066E-3</v>
      </c>
      <c r="AL263" s="5">
        <f t="shared" si="419"/>
        <v>8.3947721116112151E-5</v>
      </c>
      <c r="AM263" s="5">
        <f t="shared" si="420"/>
        <v>1.8496192328699944E-2</v>
      </c>
      <c r="AN263" s="5">
        <f t="shared" si="421"/>
        <v>1.637962284639892E-2</v>
      </c>
      <c r="AO263" s="5">
        <f t="shared" si="422"/>
        <v>7.2526290769039355E-3</v>
      </c>
      <c r="AP263" s="5">
        <f t="shared" si="423"/>
        <v>2.1408970165926523E-3</v>
      </c>
      <c r="AQ263" s="5">
        <f t="shared" si="424"/>
        <v>4.7397709027868166E-4</v>
      </c>
      <c r="AR263" s="5">
        <f t="shared" si="425"/>
        <v>2.1716097540554191E-4</v>
      </c>
      <c r="AS263" s="5">
        <f t="shared" si="426"/>
        <v>4.6780349093736274E-4</v>
      </c>
      <c r="AT263" s="5">
        <f t="shared" si="427"/>
        <v>5.038660968539713E-4</v>
      </c>
      <c r="AU263" s="5">
        <f t="shared" si="428"/>
        <v>3.6180582727181814E-4</v>
      </c>
      <c r="AV263" s="5">
        <f t="shared" si="429"/>
        <v>1.948485780227778E-4</v>
      </c>
      <c r="AW263" s="5">
        <f t="shared" si="430"/>
        <v>4.4484595911429126E-6</v>
      </c>
      <c r="AX263" s="5">
        <f t="shared" si="431"/>
        <v>6.6406831186375656E-3</v>
      </c>
      <c r="AY263" s="5">
        <f t="shared" si="432"/>
        <v>5.8807717281871945E-3</v>
      </c>
      <c r="AZ263" s="5">
        <f t="shared" si="433"/>
        <v>2.6039095301795632E-3</v>
      </c>
      <c r="BA263" s="5">
        <f t="shared" si="434"/>
        <v>7.6864569875650924E-4</v>
      </c>
      <c r="BB263" s="5">
        <f t="shared" si="435"/>
        <v>1.7017187138299118E-4</v>
      </c>
      <c r="BC263" s="5">
        <f t="shared" si="436"/>
        <v>3.0139728467185744E-5</v>
      </c>
      <c r="BD263" s="5">
        <f t="shared" si="437"/>
        <v>3.2051775944713243E-5</v>
      </c>
      <c r="BE263" s="5">
        <f t="shared" si="438"/>
        <v>6.904524466091711E-5</v>
      </c>
      <c r="BF263" s="5">
        <f t="shared" si="439"/>
        <v>7.4367888670334885E-5</v>
      </c>
      <c r="BG263" s="5">
        <f t="shared" si="440"/>
        <v>5.3400567434143127E-5</v>
      </c>
      <c r="BH263" s="5">
        <f t="shared" si="441"/>
        <v>2.8758587744732862E-5</v>
      </c>
      <c r="BI263" s="5">
        <f t="shared" si="442"/>
        <v>1.2390225929212852E-5</v>
      </c>
      <c r="BJ263" s="8">
        <f t="shared" si="443"/>
        <v>0.6575597232756375</v>
      </c>
      <c r="BK263" s="8">
        <f t="shared" si="444"/>
        <v>0.1989466418045473</v>
      </c>
      <c r="BL263" s="8">
        <f t="shared" si="445"/>
        <v>0.13709979427754987</v>
      </c>
      <c r="BM263" s="8">
        <f t="shared" si="446"/>
        <v>0.57892341908385303</v>
      </c>
      <c r="BN263" s="8">
        <f t="shared" si="447"/>
        <v>0.4143446171873133</v>
      </c>
    </row>
    <row r="264" spans="1:66" x14ac:dyDescent="0.25">
      <c r="A264" t="s">
        <v>342</v>
      </c>
      <c r="B264" t="s">
        <v>346</v>
      </c>
      <c r="C264" t="s">
        <v>402</v>
      </c>
      <c r="D264" s="11">
        <v>44411</v>
      </c>
      <c r="E264">
        <f>VLOOKUP(A264,home!$A$2:$E$405,3,FALSE)</f>
        <v>1.1786833855799399</v>
      </c>
      <c r="F264">
        <f>VLOOKUP(B264,home!$B$2:$E$405,3,FALSE)</f>
        <v>0.79</v>
      </c>
      <c r="G264">
        <f>VLOOKUP(C264,away!$B$2:$E$405,4,FALSE)</f>
        <v>0.91</v>
      </c>
      <c r="H264">
        <f>VLOOKUP(A264,away!$A$2:$E$405,3,FALSE)</f>
        <v>0.84639498432601901</v>
      </c>
      <c r="I264">
        <f>VLOOKUP(C264,away!$B$2:$E$405,3,FALSE)</f>
        <v>0.79</v>
      </c>
      <c r="J264">
        <f>VLOOKUP(B264,home!$B$2:$E$405,4,FALSE)</f>
        <v>1.1000000000000001</v>
      </c>
      <c r="K264" s="3">
        <f t="shared" si="392"/>
        <v>0.8473554858934188</v>
      </c>
      <c r="L264" s="3">
        <f t="shared" si="393"/>
        <v>0.73551724137931063</v>
      </c>
      <c r="M264" s="5">
        <f t="shared" si="394"/>
        <v>0.20538423702062952</v>
      </c>
      <c r="N264" s="5">
        <f t="shared" si="395"/>
        <v>0.17403345995546463</v>
      </c>
      <c r="O264" s="5">
        <f t="shared" si="396"/>
        <v>0.15106364743620793</v>
      </c>
      <c r="P264" s="5">
        <f t="shared" si="397"/>
        <v>0.12800461037414007</v>
      </c>
      <c r="Q264" s="5">
        <f t="shared" si="398"/>
        <v>7.373410351113778E-2</v>
      </c>
      <c r="R264" s="5">
        <f t="shared" si="399"/>
        <v>5.5554958617488194E-2</v>
      </c>
      <c r="S264" s="5">
        <f t="shared" si="400"/>
        <v>1.9944544570123967E-2</v>
      </c>
      <c r="T264" s="5">
        <f t="shared" si="401"/>
        <v>5.4232704410088609E-2</v>
      </c>
      <c r="U264" s="5">
        <f t="shared" si="402"/>
        <v>4.7074798953110487E-2</v>
      </c>
      <c r="V264" s="5">
        <f t="shared" si="403"/>
        <v>1.3811476770580219E-3</v>
      </c>
      <c r="W264" s="5">
        <f t="shared" si="404"/>
        <v>2.0826332369198598E-2</v>
      </c>
      <c r="X264" s="5">
        <f t="shared" si="405"/>
        <v>1.5318126532241596E-2</v>
      </c>
      <c r="Y264" s="5">
        <f t="shared" si="406"/>
        <v>5.6333730850467809E-3</v>
      </c>
      <c r="Z264" s="5">
        <f t="shared" si="407"/>
        <v>1.3620543302425563E-2</v>
      </c>
      <c r="AA264" s="5">
        <f t="shared" si="408"/>
        <v>1.1541442088159165E-2</v>
      </c>
      <c r="AB264" s="5">
        <f t="shared" si="409"/>
        <v>4.8898521342614311E-3</v>
      </c>
      <c r="AC264" s="5">
        <f t="shared" si="410"/>
        <v>5.379954933359944E-5</v>
      </c>
      <c r="AD264" s="5">
        <f t="shared" si="411"/>
        <v>4.4118267460200268E-3</v>
      </c>
      <c r="AE264" s="5">
        <f t="shared" si="412"/>
        <v>3.2449746376761106E-3</v>
      </c>
      <c r="AF264" s="5">
        <f t="shared" si="413"/>
        <v>1.1933673969246803E-3</v>
      </c>
      <c r="AG264" s="5">
        <f t="shared" si="414"/>
        <v>2.9258076524601659E-4</v>
      </c>
      <c r="AH264" s="5">
        <f t="shared" si="415"/>
        <v>2.5045361089718731E-3</v>
      </c>
      <c r="AI264" s="5">
        <f t="shared" si="416"/>
        <v>2.1222324115554741E-3</v>
      </c>
      <c r="AJ264" s="5">
        <f t="shared" si="417"/>
        <v>8.9914263813617532E-4</v>
      </c>
      <c r="AK264" s="5">
        <f t="shared" si="418"/>
        <v>2.5396448234178974E-4</v>
      </c>
      <c r="AL264" s="5">
        <f t="shared" si="419"/>
        <v>1.3412110784451322E-6</v>
      </c>
      <c r="AM264" s="5">
        <f t="shared" si="420"/>
        <v>7.476771192102765E-4</v>
      </c>
      <c r="AN264" s="5">
        <f t="shared" si="421"/>
        <v>5.4992941216397255E-4</v>
      </c>
      <c r="AO264" s="5">
        <f t="shared" si="422"/>
        <v>2.0224128209409546E-4</v>
      </c>
      <c r="AP264" s="5">
        <f t="shared" si="423"/>
        <v>4.9583983299621369E-5</v>
      </c>
      <c r="AQ264" s="5">
        <f t="shared" si="424"/>
        <v>9.1174686532838264E-6</v>
      </c>
      <c r="AR264" s="5">
        <f t="shared" si="425"/>
        <v>3.6842589796117311E-4</v>
      </c>
      <c r="AS264" s="5">
        <f t="shared" si="426"/>
        <v>3.1218770578260896E-4</v>
      </c>
      <c r="AT264" s="5">
        <f t="shared" si="427"/>
        <v>1.3226698256168715E-4</v>
      </c>
      <c r="AU264" s="5">
        <f t="shared" si="428"/>
        <v>3.7359051092071586E-5</v>
      </c>
      <c r="AV264" s="5">
        <f t="shared" si="429"/>
        <v>7.9140992226598422E-6</v>
      </c>
      <c r="AW264" s="5">
        <f t="shared" si="430"/>
        <v>2.3219514475825697E-8</v>
      </c>
      <c r="AX264" s="5">
        <f t="shared" si="431"/>
        <v>1.0559138477330255E-4</v>
      </c>
      <c r="AY264" s="5">
        <f t="shared" si="432"/>
        <v>7.766428404188083E-5</v>
      </c>
      <c r="AZ264" s="5">
        <f t="shared" si="433"/>
        <v>2.8561709976091697E-5</v>
      </c>
      <c r="BA264" s="5">
        <f t="shared" si="434"/>
        <v>7.002543376896969E-6</v>
      </c>
      <c r="BB264" s="5">
        <f t="shared" si="435"/>
        <v>1.287622846803555E-6</v>
      </c>
      <c r="BC264" s="5">
        <f t="shared" si="436"/>
        <v>1.8941376084358516E-7</v>
      </c>
      <c r="BD264" s="5">
        <f t="shared" si="437"/>
        <v>4.5163933353516221E-5</v>
      </c>
      <c r="BE264" s="5">
        <f t="shared" si="438"/>
        <v>3.8269906691626722E-5</v>
      </c>
      <c r="BF264" s="5">
        <f t="shared" si="439"/>
        <v>1.6214107689889579E-5</v>
      </c>
      <c r="BG264" s="5">
        <f t="shared" si="440"/>
        <v>4.5797043666315337E-6</v>
      </c>
      <c r="BH264" s="5">
        <f t="shared" si="441"/>
        <v>9.7015940470881851E-7</v>
      </c>
      <c r="BI264" s="5">
        <f t="shared" si="442"/>
        <v>1.6441397875422226E-7</v>
      </c>
      <c r="BJ264" s="8">
        <f t="shared" si="443"/>
        <v>0.35469969563324183</v>
      </c>
      <c r="BK264" s="8">
        <f t="shared" si="444"/>
        <v>0.3548473446864055</v>
      </c>
      <c r="BL264" s="8">
        <f t="shared" si="445"/>
        <v>0.27686809083233782</v>
      </c>
      <c r="BM264" s="8">
        <f t="shared" si="446"/>
        <v>0.21218301647481533</v>
      </c>
      <c r="BN264" s="8">
        <f t="shared" si="447"/>
        <v>0.78777501691506802</v>
      </c>
    </row>
    <row r="265" spans="1:66" x14ac:dyDescent="0.25">
      <c r="A265" t="s">
        <v>342</v>
      </c>
      <c r="B265" t="s">
        <v>398</v>
      </c>
      <c r="C265" t="s">
        <v>384</v>
      </c>
      <c r="D265" s="11">
        <v>44411</v>
      </c>
      <c r="E265">
        <f>VLOOKUP(A265,home!$A$2:$E$405,3,FALSE)</f>
        <v>1.1786833855799399</v>
      </c>
      <c r="F265">
        <f>VLOOKUP(B265,home!$B$2:$E$405,3,FALSE)</f>
        <v>0.79</v>
      </c>
      <c r="G265">
        <f>VLOOKUP(C265,away!$B$2:$E$405,4,FALSE)</f>
        <v>1.0900000000000001</v>
      </c>
      <c r="H265">
        <f>VLOOKUP(A265,away!$A$2:$E$405,3,FALSE)</f>
        <v>0.84639498432601901</v>
      </c>
      <c r="I265">
        <f>VLOOKUP(C265,away!$B$2:$E$405,3,FALSE)</f>
        <v>1.0900000000000001</v>
      </c>
      <c r="J265">
        <f>VLOOKUP(B265,home!$B$2:$E$405,4,FALSE)</f>
        <v>0.59</v>
      </c>
      <c r="K265" s="3">
        <f t="shared" si="392"/>
        <v>1.0149642633228864</v>
      </c>
      <c r="L265" s="3">
        <f t="shared" si="393"/>
        <v>0.54431661442006285</v>
      </c>
      <c r="M265" s="5">
        <f t="shared" si="394"/>
        <v>0.21028723907415103</v>
      </c>
      <c r="N265" s="5">
        <f t="shared" si="395"/>
        <v>0.21343403269309935</v>
      </c>
      <c r="O265" s="5">
        <f t="shared" si="396"/>
        <v>0.11446283802858426</v>
      </c>
      <c r="P265" s="5">
        <f t="shared" si="397"/>
        <v>0.11617569007752886</v>
      </c>
      <c r="Q265" s="5">
        <f t="shared" si="398"/>
        <v>0.10831395788019221</v>
      </c>
      <c r="R265" s="5">
        <f t="shared" si="399"/>
        <v>3.1152012236315495E-2</v>
      </c>
      <c r="S265" s="5">
        <f t="shared" si="400"/>
        <v>1.6045660954527568E-2</v>
      </c>
      <c r="T265" s="5">
        <f t="shared" si="401"/>
        <v>5.8957086847783516E-2</v>
      </c>
      <c r="U265" s="5">
        <f t="shared" si="402"/>
        <v>3.161817915045749E-2</v>
      </c>
      <c r="V265" s="5">
        <f t="shared" si="403"/>
        <v>9.8495739148118304E-4</v>
      </c>
      <c r="W265" s="5">
        <f t="shared" si="404"/>
        <v>3.6644932155818481E-2</v>
      </c>
      <c r="X265" s="5">
        <f t="shared" si="405"/>
        <v>1.9946445406708015E-2</v>
      </c>
      <c r="Y265" s="5">
        <f t="shared" si="406"/>
        <v>5.4285908167469588E-3</v>
      </c>
      <c r="Z265" s="5">
        <f t="shared" si="407"/>
        <v>5.6521859442812076E-3</v>
      </c>
      <c r="AA265" s="5">
        <f t="shared" si="408"/>
        <v>5.7367667431013486E-3</v>
      </c>
      <c r="AB265" s="5">
        <f t="shared" si="409"/>
        <v>2.911306615633547E-3</v>
      </c>
      <c r="AC265" s="5">
        <f t="shared" si="410"/>
        <v>3.4009465206998289E-5</v>
      </c>
      <c r="AD265" s="5">
        <f t="shared" si="411"/>
        <v>9.2983241425118619E-3</v>
      </c>
      <c r="AE265" s="5">
        <f t="shared" si="412"/>
        <v>5.0612323170323905E-3</v>
      </c>
      <c r="AF265" s="5">
        <f t="shared" si="413"/>
        <v>1.3774564198002404E-3</v>
      </c>
      <c r="AG265" s="5">
        <f t="shared" si="414"/>
        <v>2.4992413831228258E-4</v>
      </c>
      <c r="AH265" s="5">
        <f t="shared" si="415"/>
        <v>7.6914467931595313E-4</v>
      </c>
      <c r="AI265" s="5">
        <f t="shared" si="416"/>
        <v>7.8065436283063401E-4</v>
      </c>
      <c r="AJ265" s="5">
        <f t="shared" si="417"/>
        <v>3.9616814014009584E-4</v>
      </c>
      <c r="AK265" s="5">
        <f t="shared" si="418"/>
        <v>1.3403216816976348E-4</v>
      </c>
      <c r="AL265" s="5">
        <f t="shared" si="419"/>
        <v>7.5155736638827023E-7</v>
      </c>
      <c r="AM265" s="5">
        <f t="shared" si="420"/>
        <v>1.8874933426883929E-3</v>
      </c>
      <c r="AN265" s="5">
        <f t="shared" si="421"/>
        <v>1.0273939860325535E-3</v>
      </c>
      <c r="AO265" s="5">
        <f t="shared" si="422"/>
        <v>2.7961380807638636E-4</v>
      </c>
      <c r="AP265" s="5">
        <f t="shared" si="423"/>
        <v>5.0732813785746636E-5</v>
      </c>
      <c r="AQ265" s="5">
        <f t="shared" si="424"/>
        <v>6.9036783599652741E-6</v>
      </c>
      <c r="AR265" s="5">
        <f t="shared" si="425"/>
        <v>8.3731645568892941E-5</v>
      </c>
      <c r="AS265" s="5">
        <f t="shared" si="426"/>
        <v>8.4984627961644433E-5</v>
      </c>
      <c r="AT265" s="5">
        <f t="shared" si="427"/>
        <v>4.3128180156430008E-5</v>
      </c>
      <c r="AU265" s="5">
        <f t="shared" si="428"/>
        <v>1.4591187200309239E-5</v>
      </c>
      <c r="AV265" s="5">
        <f t="shared" si="429"/>
        <v>3.7023833919420479E-6</v>
      </c>
      <c r="AW265" s="5">
        <f t="shared" si="430"/>
        <v>1.1533522758022975E-8</v>
      </c>
      <c r="AX265" s="5">
        <f t="shared" si="431"/>
        <v>3.1928971501476273E-4</v>
      </c>
      <c r="AY265" s="5">
        <f t="shared" si="432"/>
        <v>1.7379469669598236E-4</v>
      </c>
      <c r="AZ265" s="5">
        <f t="shared" si="433"/>
        <v>4.7299670454859391E-5</v>
      </c>
      <c r="BA265" s="5">
        <f t="shared" si="434"/>
        <v>8.5819988283912476E-6</v>
      </c>
      <c r="BB265" s="5">
        <f t="shared" si="435"/>
        <v>1.1678311368067173E-6</v>
      </c>
      <c r="BC265" s="5">
        <f t="shared" si="436"/>
        <v>1.2713397812019316E-7</v>
      </c>
      <c r="BD265" s="5">
        <f t="shared" si="437"/>
        <v>7.596087639313407E-6</v>
      </c>
      <c r="BE265" s="5">
        <f t="shared" si="438"/>
        <v>7.7097574949718132E-6</v>
      </c>
      <c r="BF265" s="5">
        <f t="shared" si="439"/>
        <v>3.9125641681410844E-6</v>
      </c>
      <c r="BG265" s="5">
        <f t="shared" si="440"/>
        <v>1.3237042695402794E-6</v>
      </c>
      <c r="BH265" s="5">
        <f t="shared" si="441"/>
        <v>3.3587813219782715E-7</v>
      </c>
      <c r="BI265" s="5">
        <f t="shared" si="442"/>
        <v>6.818086020248696E-8</v>
      </c>
      <c r="BJ265" s="8">
        <f t="shared" si="443"/>
        <v>0.46251438149305735</v>
      </c>
      <c r="BK265" s="8">
        <f t="shared" si="444"/>
        <v>0.34370210321695804</v>
      </c>
      <c r="BL265" s="8">
        <f t="shared" si="445"/>
        <v>0.18821218632139219</v>
      </c>
      <c r="BM265" s="8">
        <f t="shared" si="446"/>
        <v>0.20608130382264425</v>
      </c>
      <c r="BN265" s="8">
        <f t="shared" si="447"/>
        <v>0.79382576998987109</v>
      </c>
    </row>
    <row r="266" spans="1:66" x14ac:dyDescent="0.25">
      <c r="A266" t="s">
        <v>40</v>
      </c>
      <c r="B266" t="s">
        <v>238</v>
      </c>
      <c r="C266" t="s">
        <v>334</v>
      </c>
      <c r="D266" s="11">
        <v>44411</v>
      </c>
      <c r="E266">
        <f>VLOOKUP(A266,home!$A$2:$E$405,3,FALSE)</f>
        <v>1.45333333333333</v>
      </c>
      <c r="F266">
        <f>VLOOKUP(B266,home!$B$2:$E$405,3,FALSE)</f>
        <v>0.74</v>
      </c>
      <c r="G266">
        <f>VLOOKUP(C266,away!$B$2:$E$405,4,FALSE)</f>
        <v>1.08</v>
      </c>
      <c r="H266">
        <f>VLOOKUP(A266,away!$A$2:$E$405,3,FALSE)</f>
        <v>1.16333333333333</v>
      </c>
      <c r="I266">
        <f>VLOOKUP(C266,away!$B$2:$E$405,3,FALSE)</f>
        <v>0.64</v>
      </c>
      <c r="J266">
        <f>VLOOKUP(B266,home!$B$2:$E$405,4,FALSE)</f>
        <v>0.98</v>
      </c>
      <c r="K266" s="3">
        <f t="shared" si="392"/>
        <v>1.1615039999999974</v>
      </c>
      <c r="L266" s="3">
        <f t="shared" si="393"/>
        <v>0.72964266666666455</v>
      </c>
      <c r="M266" s="5">
        <f t="shared" si="394"/>
        <v>0.15089867910891946</v>
      </c>
      <c r="N266" s="5">
        <f t="shared" si="395"/>
        <v>0.17526941937972601</v>
      </c>
      <c r="O266" s="5">
        <f t="shared" si="396"/>
        <v>0.11010211462150929</v>
      </c>
      <c r="P266" s="5">
        <f t="shared" si="397"/>
        <v>0.12788404654134125</v>
      </c>
      <c r="Q266" s="5">
        <f t="shared" si="398"/>
        <v>0.10178806584361444</v>
      </c>
      <c r="R266" s="5">
        <f t="shared" si="399"/>
        <v>4.01676002590384E-2</v>
      </c>
      <c r="S266" s="5">
        <f t="shared" si="400"/>
        <v>2.7094884886274085E-2</v>
      </c>
      <c r="T266" s="5">
        <f t="shared" si="401"/>
        <v>7.4268915796976864E-2</v>
      </c>
      <c r="U266" s="5">
        <f t="shared" si="402"/>
        <v>4.6654828371274035E-2</v>
      </c>
      <c r="V266" s="5">
        <f t="shared" si="403"/>
        <v>2.5513834406341402E-3</v>
      </c>
      <c r="W266" s="5">
        <f t="shared" si="404"/>
        <v>3.9409081876540429E-2</v>
      </c>
      <c r="X266" s="5">
        <f t="shared" si="405"/>
        <v>2.8754547591283874E-2</v>
      </c>
      <c r="Y266" s="5">
        <f t="shared" si="406"/>
        <v>1.0490272391648941E-2</v>
      </c>
      <c r="Z266" s="5">
        <f t="shared" si="407"/>
        <v>9.7693316555351271E-3</v>
      </c>
      <c r="AA266" s="5">
        <f t="shared" si="408"/>
        <v>1.1347117795230647E-2</v>
      </c>
      <c r="AB266" s="5">
        <f t="shared" si="409"/>
        <v>6.5898613538157751E-3</v>
      </c>
      <c r="AC266" s="5">
        <f t="shared" si="410"/>
        <v>1.3514086098765331E-4</v>
      </c>
      <c r="AD266" s="5">
        <f t="shared" si="411"/>
        <v>1.1443451558982277E-2</v>
      </c>
      <c r="AE266" s="5">
        <f t="shared" si="412"/>
        <v>8.3496305113666281E-3</v>
      </c>
      <c r="AF266" s="5">
        <f t="shared" si="413"/>
        <v>3.0461233359974464E-3</v>
      </c>
      <c r="AG266" s="5">
        <f t="shared" si="414"/>
        <v>7.4086051795757752E-4</v>
      </c>
      <c r="AH266" s="5">
        <f t="shared" si="415"/>
        <v>1.7820303001739276E-3</v>
      </c>
      <c r="AI266" s="5">
        <f t="shared" si="416"/>
        <v>2.069835321773213E-3</v>
      </c>
      <c r="AJ266" s="5">
        <f t="shared" si="417"/>
        <v>1.2020610027904347E-3</v>
      </c>
      <c r="AK266" s="5">
        <f t="shared" si="418"/>
        <v>4.6539955432836595E-4</v>
      </c>
      <c r="AL266" s="5">
        <f t="shared" si="419"/>
        <v>4.5811826208783413E-6</v>
      </c>
      <c r="AM266" s="5">
        <f t="shared" si="420"/>
        <v>2.658322951912824E-3</v>
      </c>
      <c r="AN266" s="5">
        <f t="shared" si="421"/>
        <v>1.9396258474948722E-3</v>
      </c>
      <c r="AO266" s="5">
        <f t="shared" si="422"/>
        <v>7.0761688785087387E-4</v>
      </c>
      <c r="AP266" s="5">
        <f t="shared" si="423"/>
        <v>1.7210249100995924E-4</v>
      </c>
      <c r="AQ266" s="5">
        <f t="shared" si="424"/>
        <v>3.139333012012058E-5</v>
      </c>
      <c r="AR266" s="5">
        <f t="shared" si="425"/>
        <v>2.6004906805994032E-4</v>
      </c>
      <c r="AS266" s="5">
        <f t="shared" si="426"/>
        <v>3.0204803274789225E-4</v>
      </c>
      <c r="AT266" s="5">
        <f t="shared" si="427"/>
        <v>1.7541499911440358E-4</v>
      </c>
      <c r="AU266" s="5">
        <f t="shared" si="428"/>
        <v>6.7915074377125257E-5</v>
      </c>
      <c r="AV266" s="5">
        <f t="shared" si="429"/>
        <v>1.9720907637332078E-5</v>
      </c>
      <c r="AW266" s="5">
        <f t="shared" si="430"/>
        <v>1.0784649507176041E-7</v>
      </c>
      <c r="AX266" s="5">
        <f t="shared" si="431"/>
        <v>5.1460879032309056E-4</v>
      </c>
      <c r="AY266" s="5">
        <f t="shared" si="432"/>
        <v>3.7548053006144621E-4</v>
      </c>
      <c r="AZ266" s="5">
        <f t="shared" si="433"/>
        <v>1.3698330761772315E-4</v>
      </c>
      <c r="BA266" s="5">
        <f t="shared" si="434"/>
        <v>3.3316288619671847E-5</v>
      </c>
      <c r="BB266" s="5">
        <f t="shared" si="435"/>
        <v>6.0772464179734036E-6</v>
      </c>
      <c r="BC266" s="5">
        <f t="shared" si="436"/>
        <v>8.8684365648011013E-7</v>
      </c>
      <c r="BD266" s="5">
        <f t="shared" si="437"/>
        <v>3.1623815913905942E-5</v>
      </c>
      <c r="BE266" s="5">
        <f t="shared" si="438"/>
        <v>3.6731188679265331E-5</v>
      </c>
      <c r="BF266" s="5">
        <f t="shared" si="439"/>
        <v>2.1331711287860655E-5</v>
      </c>
      <c r="BG266" s="5">
        <f t="shared" si="440"/>
        <v>8.2589559958984154E-6</v>
      </c>
      <c r="BH266" s="5">
        <f t="shared" si="441"/>
        <v>2.3982026062649931E-6</v>
      </c>
      <c r="BI266" s="5">
        <f t="shared" si="442"/>
        <v>5.571043839974417E-7</v>
      </c>
      <c r="BJ266" s="8">
        <f t="shared" si="443"/>
        <v>0.46013678331917957</v>
      </c>
      <c r="BK266" s="8">
        <f t="shared" si="444"/>
        <v>0.30894419655083893</v>
      </c>
      <c r="BL266" s="8">
        <f t="shared" si="445"/>
        <v>0.22130689764073797</v>
      </c>
      <c r="BM266" s="8">
        <f t="shared" si="446"/>
        <v>0.29367191072857635</v>
      </c>
      <c r="BN266" s="8">
        <f t="shared" si="447"/>
        <v>0.70610992575414888</v>
      </c>
    </row>
    <row r="267" spans="1:66" x14ac:dyDescent="0.25">
      <c r="A267" t="s">
        <v>40</v>
      </c>
      <c r="B267" t="s">
        <v>239</v>
      </c>
      <c r="C267" t="s">
        <v>339</v>
      </c>
      <c r="D267" s="11">
        <v>44411</v>
      </c>
      <c r="E267">
        <f>VLOOKUP(A267,home!$A$2:$E$405,3,FALSE)</f>
        <v>1.45333333333333</v>
      </c>
      <c r="F267">
        <f>VLOOKUP(B267,home!$B$2:$E$405,3,FALSE)</f>
        <v>0.88</v>
      </c>
      <c r="G267">
        <f>VLOOKUP(C267,away!$B$2:$E$405,4,FALSE)</f>
        <v>0.79</v>
      </c>
      <c r="H267">
        <f>VLOOKUP(A267,away!$A$2:$E$405,3,FALSE)</f>
        <v>1.16333333333333</v>
      </c>
      <c r="I267">
        <f>VLOOKUP(C267,away!$B$2:$E$405,3,FALSE)</f>
        <v>0.74</v>
      </c>
      <c r="J267">
        <f>VLOOKUP(B267,home!$B$2:$E$405,4,FALSE)</f>
        <v>1.17</v>
      </c>
      <c r="K267" s="3">
        <f t="shared" si="392"/>
        <v>1.0103573333333311</v>
      </c>
      <c r="L267" s="3">
        <f t="shared" si="393"/>
        <v>1.0072139999999972</v>
      </c>
      <c r="M267" s="5">
        <f t="shared" si="394"/>
        <v>0.13297803253216969</v>
      </c>
      <c r="N267" s="5">
        <f t="shared" si="395"/>
        <v>0.13435533034111594</v>
      </c>
      <c r="O267" s="5">
        <f t="shared" si="396"/>
        <v>0.13393733605885635</v>
      </c>
      <c r="P267" s="5">
        <f t="shared" si="397"/>
        <v>0.13532456969419634</v>
      </c>
      <c r="Q267" s="5">
        <f t="shared" si="398"/>
        <v>6.7873446641284335E-2</v>
      </c>
      <c r="R267" s="5">
        <f t="shared" si="399"/>
        <v>6.7451780000592293E-2</v>
      </c>
      <c r="S267" s="5">
        <f t="shared" si="400"/>
        <v>3.442812849274416E-2</v>
      </c>
      <c r="T267" s="5">
        <f t="shared" si="401"/>
        <v>6.8363085685354361E-2</v>
      </c>
      <c r="U267" s="5">
        <f t="shared" si="402"/>
        <v>6.8150400569984948E-2</v>
      </c>
      <c r="V267" s="5">
        <f t="shared" si="403"/>
        <v>3.8928498898493039E-3</v>
      </c>
      <c r="W267" s="5">
        <f t="shared" si="404"/>
        <v>2.2858811517543397E-2</v>
      </c>
      <c r="X267" s="5">
        <f t="shared" si="405"/>
        <v>2.3023714983830889E-2</v>
      </c>
      <c r="Y267" s="5">
        <f t="shared" si="406"/>
        <v>1.1594904031862089E-2</v>
      </c>
      <c r="Z267" s="5">
        <f t="shared" si="407"/>
        <v>2.2646125713838793E-2</v>
      </c>
      <c r="AA267" s="5">
        <f t="shared" si="408"/>
        <v>2.2880679186565542E-2</v>
      </c>
      <c r="AB267" s="5">
        <f t="shared" si="409"/>
        <v>1.1558831003896907E-2</v>
      </c>
      <c r="AC267" s="5">
        <f t="shared" si="410"/>
        <v>2.4759645737939591E-4</v>
      </c>
      <c r="AD267" s="5">
        <f t="shared" si="411"/>
        <v>5.7738919620085932E-3</v>
      </c>
      <c r="AE267" s="5">
        <f t="shared" si="412"/>
        <v>5.8155448186225063E-3</v>
      </c>
      <c r="AF267" s="5">
        <f t="shared" si="413"/>
        <v>2.9287490794720162E-3</v>
      </c>
      <c r="AG267" s="5">
        <f t="shared" si="414"/>
        <v>9.8329235844377312E-4</v>
      </c>
      <c r="AH267" s="5">
        <f t="shared" si="415"/>
        <v>5.7023737161845901E-3</v>
      </c>
      <c r="AI267" s="5">
        <f t="shared" si="416"/>
        <v>5.7614351015543401E-3</v>
      </c>
      <c r="AJ267" s="5">
        <f t="shared" si="417"/>
        <v>2.9105541026897466E-3</v>
      </c>
      <c r="AK267" s="5">
        <f t="shared" si="418"/>
        <v>9.8023322723866631E-4</v>
      </c>
      <c r="AL267" s="5">
        <f t="shared" si="419"/>
        <v>1.0078622285096163E-5</v>
      </c>
      <c r="AM267" s="5">
        <f t="shared" si="420"/>
        <v>1.1667388171379522E-3</v>
      </c>
      <c r="AN267" s="5">
        <f t="shared" si="421"/>
        <v>1.1751556709647818E-3</v>
      </c>
      <c r="AO267" s="5">
        <f t="shared" si="422"/>
        <v>5.9181662198755922E-4</v>
      </c>
      <c r="AP267" s="5">
        <f t="shared" si="423"/>
        <v>1.9869532903285864E-4</v>
      </c>
      <c r="AQ267" s="5">
        <f t="shared" si="424"/>
        <v>5.003217928412527E-5</v>
      </c>
      <c r="AR267" s="5">
        <f t="shared" si="425"/>
        <v>1.148702128034626E-3</v>
      </c>
      <c r="AS267" s="5">
        <f t="shared" si="426"/>
        <v>1.1605996188753876E-3</v>
      </c>
      <c r="AT267" s="5">
        <f t="shared" si="427"/>
        <v>5.8631016799730849E-4</v>
      </c>
      <c r="AU267" s="5">
        <f t="shared" si="428"/>
        <v>1.9746092594799267E-4</v>
      </c>
      <c r="AV267" s="5">
        <f t="shared" si="429"/>
        <v>4.9876523644586041E-5</v>
      </c>
      <c r="AW267" s="5">
        <f t="shared" si="430"/>
        <v>2.8490194914775944E-7</v>
      </c>
      <c r="AX267" s="5">
        <f t="shared" si="431"/>
        <v>1.9647051999666429E-4</v>
      </c>
      <c r="AY267" s="5">
        <f t="shared" si="432"/>
        <v>1.9788785832791964E-4</v>
      </c>
      <c r="AZ267" s="5">
        <f t="shared" si="433"/>
        <v>9.9657710668948356E-5</v>
      </c>
      <c r="BA267" s="5">
        <f t="shared" si="434"/>
        <v>3.3458880464571291E-5</v>
      </c>
      <c r="BB267" s="5">
        <f t="shared" si="435"/>
        <v>8.4250632070606536E-6</v>
      </c>
      <c r="BC267" s="5">
        <f t="shared" si="436"/>
        <v>1.6971683226072732E-6</v>
      </c>
      <c r="BD267" s="5">
        <f t="shared" si="437"/>
        <v>1.9283147753104403E-4</v>
      </c>
      <c r="BE267" s="5">
        <f t="shared" si="438"/>
        <v>1.9482869742099181E-4</v>
      </c>
      <c r="BF267" s="5">
        <f t="shared" si="439"/>
        <v>9.8423301591539871E-5</v>
      </c>
      <c r="BG267" s="5">
        <f t="shared" si="440"/>
        <v>3.3147568177963479E-5</v>
      </c>
      <c r="BH267" s="5">
        <f t="shared" si="441"/>
        <v>8.3727221476929884E-6</v>
      </c>
      <c r="BI267" s="5">
        <f t="shared" si="442"/>
        <v>1.6918882443768026E-6</v>
      </c>
      <c r="BJ267" s="8">
        <f t="shared" si="443"/>
        <v>0.34729080723893296</v>
      </c>
      <c r="BK267" s="8">
        <f t="shared" si="444"/>
        <v>0.30707914354695187</v>
      </c>
      <c r="BL267" s="8">
        <f t="shared" si="445"/>
        <v>0.32300586798717695</v>
      </c>
      <c r="BM267" s="8">
        <f t="shared" si="446"/>
        <v>0.3279038462623069</v>
      </c>
      <c r="BN267" s="8">
        <f t="shared" si="447"/>
        <v>0.67192049526821496</v>
      </c>
    </row>
    <row r="268" spans="1:66" x14ac:dyDescent="0.25">
      <c r="A268" t="s">
        <v>40</v>
      </c>
      <c r="B268" t="s">
        <v>233</v>
      </c>
      <c r="C268" t="s">
        <v>335</v>
      </c>
      <c r="D268" s="11">
        <v>44411</v>
      </c>
      <c r="E268">
        <f>VLOOKUP(A268,home!$A$2:$E$405,3,FALSE)</f>
        <v>1.45333333333333</v>
      </c>
      <c r="F268">
        <f>VLOOKUP(B268,home!$B$2:$E$405,3,FALSE)</f>
        <v>1.33</v>
      </c>
      <c r="G268">
        <f>VLOOKUP(C268,away!$B$2:$E$405,4,FALSE)</f>
        <v>1.23</v>
      </c>
      <c r="H268">
        <f>VLOOKUP(A268,away!$A$2:$E$405,3,FALSE)</f>
        <v>1.16333333333333</v>
      </c>
      <c r="I268">
        <f>VLOOKUP(C268,away!$B$2:$E$405,3,FALSE)</f>
        <v>0.69</v>
      </c>
      <c r="J268">
        <f>VLOOKUP(B268,home!$B$2:$E$405,4,FALSE)</f>
        <v>0.92</v>
      </c>
      <c r="K268" s="3">
        <f t="shared" si="392"/>
        <v>2.3775079999999944</v>
      </c>
      <c r="L268" s="3">
        <f t="shared" si="393"/>
        <v>0.73848399999999781</v>
      </c>
      <c r="M268" s="5">
        <f t="shared" si="394"/>
        <v>4.4334505496825799E-2</v>
      </c>
      <c r="N268" s="5">
        <f t="shared" si="395"/>
        <v>0.10540564149474706</v>
      </c>
      <c r="O268" s="5">
        <f t="shared" si="396"/>
        <v>3.2740322957317804E-2</v>
      </c>
      <c r="P268" s="5">
        <f t="shared" si="397"/>
        <v>7.7840379753606553E-2</v>
      </c>
      <c r="Q268" s="5">
        <f t="shared" si="398"/>
        <v>0.12530137794944629</v>
      </c>
      <c r="R268" s="5">
        <f t="shared" si="399"/>
        <v>1.2089102329405903E-2</v>
      </c>
      <c r="S268" s="5">
        <f t="shared" si="400"/>
        <v>3.4167093172041217E-2</v>
      </c>
      <c r="T268" s="5">
        <f t="shared" si="401"/>
        <v>9.2533062793618615E-2</v>
      </c>
      <c r="U268" s="5">
        <f t="shared" si="402"/>
        <v>2.8741937500981099E-2</v>
      </c>
      <c r="V268" s="5">
        <f t="shared" si="403"/>
        <v>6.665436568310491E-3</v>
      </c>
      <c r="W268" s="5">
        <f t="shared" si="404"/>
        <v>9.9301676161943811E-2</v>
      </c>
      <c r="X268" s="5">
        <f t="shared" si="405"/>
        <v>7.333269901877669E-2</v>
      </c>
      <c r="Y268" s="5">
        <f t="shared" si="406"/>
        <v>2.7077512451091055E-2</v>
      </c>
      <c r="Z268" s="5">
        <f t="shared" si="407"/>
        <v>2.9758695482096547E-3</v>
      </c>
      <c r="AA268" s="5">
        <f t="shared" si="408"/>
        <v>7.0751536578248222E-3</v>
      </c>
      <c r="AB268" s="5">
        <f t="shared" si="409"/>
        <v>8.4106172113538723E-3</v>
      </c>
      <c r="AC268" s="5">
        <f t="shared" si="410"/>
        <v>7.3142818991464196E-4</v>
      </c>
      <c r="AD268" s="5">
        <f t="shared" si="411"/>
        <v>5.9022632372107545E-2</v>
      </c>
      <c r="AE268" s="5">
        <f t="shared" si="412"/>
        <v>4.3587269644683332E-2</v>
      </c>
      <c r="AF268" s="5">
        <f t="shared" si="413"/>
        <v>1.6094250618142111E-2</v>
      </c>
      <c r="AG268" s="5">
        <f t="shared" si="414"/>
        <v>3.9617821911626756E-3</v>
      </c>
      <c r="AH268" s="5">
        <f t="shared" si="415"/>
        <v>5.4940801186001279E-4</v>
      </c>
      <c r="AI268" s="5">
        <f t="shared" si="416"/>
        <v>1.3062219434612722E-3</v>
      </c>
      <c r="AJ268" s="5">
        <f t="shared" si="417"/>
        <v>1.5527765601773579E-3</v>
      </c>
      <c r="AK268" s="5">
        <f t="shared" si="418"/>
        <v>1.230579564678047E-3</v>
      </c>
      <c r="AL268" s="5">
        <f t="shared" si="419"/>
        <v>5.136824911199259E-5</v>
      </c>
      <c r="AM268" s="5">
        <f t="shared" si="420"/>
        <v>2.8065356129148872E-2</v>
      </c>
      <c r="AN268" s="5">
        <f t="shared" si="421"/>
        <v>2.0725816455678312E-2</v>
      </c>
      <c r="AO268" s="5">
        <f t="shared" si="422"/>
        <v>7.6528419197275472E-3</v>
      </c>
      <c r="AP268" s="5">
        <f t="shared" si="423"/>
        <v>1.8838337707493542E-3</v>
      </c>
      <c r="AQ268" s="5">
        <f t="shared" si="424"/>
        <v>3.4779527458951538E-4</v>
      </c>
      <c r="AR268" s="5">
        <f t="shared" si="425"/>
        <v>8.1145805246085723E-5</v>
      </c>
      <c r="AS268" s="5">
        <f t="shared" si="426"/>
        <v>1.929248011390103E-4</v>
      </c>
      <c r="AT268" s="5">
        <f t="shared" si="427"/>
        <v>2.2934012905320258E-4</v>
      </c>
      <c r="AU268" s="5">
        <f t="shared" si="428"/>
        <v>1.8175266384834007E-4</v>
      </c>
      <c r="AV268" s="5">
        <f t="shared" si="429"/>
        <v>1.0802960308018458E-4</v>
      </c>
      <c r="AW268" s="5">
        <f t="shared" si="430"/>
        <v>2.5052746246009007E-6</v>
      </c>
      <c r="AX268" s="5">
        <f t="shared" si="431"/>
        <v>1.1120934786650053E-2</v>
      </c>
      <c r="AY268" s="5">
        <f t="shared" si="432"/>
        <v>8.2126324049844532E-3</v>
      </c>
      <c r="AZ268" s="5">
        <f t="shared" si="433"/>
        <v>3.0324488144812599E-3</v>
      </c>
      <c r="BA268" s="5">
        <f t="shared" si="434"/>
        <v>7.4647164343779086E-4</v>
      </c>
      <c r="BB268" s="5">
        <f t="shared" si="435"/>
        <v>1.3781434128312792E-4</v>
      </c>
      <c r="BC268" s="5">
        <f t="shared" si="436"/>
        <v>2.035473720162583E-5</v>
      </c>
      <c r="BD268" s="5">
        <f t="shared" si="437"/>
        <v>9.9874798068916965E-6</v>
      </c>
      <c r="BE268" s="5">
        <f t="shared" si="438"/>
        <v>2.3745313140723404E-5</v>
      </c>
      <c r="BF268" s="5">
        <f t="shared" si="439"/>
        <v>2.822733597728745E-5</v>
      </c>
      <c r="BG268" s="5">
        <f t="shared" si="440"/>
        <v>2.237023903489619E-5</v>
      </c>
      <c r="BH268" s="5">
        <f t="shared" si="441"/>
        <v>1.3296355566844462E-5</v>
      </c>
      <c r="BI268" s="5">
        <f t="shared" si="442"/>
        <v>6.3224383462034359E-6</v>
      </c>
      <c r="BJ268" s="8">
        <f t="shared" si="443"/>
        <v>0.72756420497365115</v>
      </c>
      <c r="BK268" s="8">
        <f t="shared" si="444"/>
        <v>0.17200284383479517</v>
      </c>
      <c r="BL268" s="8">
        <f t="shared" si="445"/>
        <v>9.4593261901299894E-2</v>
      </c>
      <c r="BM268" s="8">
        <f t="shared" si="446"/>
        <v>0.59121472314624657</v>
      </c>
      <c r="BN268" s="8">
        <f t="shared" si="447"/>
        <v>0.39771132998134939</v>
      </c>
    </row>
    <row r="269" spans="1:66" x14ac:dyDescent="0.25">
      <c r="A269" t="s">
        <v>40</v>
      </c>
      <c r="B269" t="s">
        <v>232</v>
      </c>
      <c r="C269" t="s">
        <v>332</v>
      </c>
      <c r="D269" s="11">
        <v>44411</v>
      </c>
      <c r="E269">
        <f>VLOOKUP(A269,home!$A$2:$E$405,3,FALSE)</f>
        <v>1.45333333333333</v>
      </c>
      <c r="F269">
        <f>VLOOKUP(B269,home!$B$2:$E$405,3,FALSE)</f>
        <v>0.93</v>
      </c>
      <c r="G269">
        <f>VLOOKUP(C269,away!$B$2:$E$405,4,FALSE)</f>
        <v>0.54</v>
      </c>
      <c r="H269">
        <f>VLOOKUP(A269,away!$A$2:$E$405,3,FALSE)</f>
        <v>1.16333333333333</v>
      </c>
      <c r="I269">
        <f>VLOOKUP(C269,away!$B$2:$E$405,3,FALSE)</f>
        <v>1.47</v>
      </c>
      <c r="J269">
        <f>VLOOKUP(B269,home!$B$2:$E$405,4,FALSE)</f>
        <v>0.98</v>
      </c>
      <c r="K269" s="3">
        <f t="shared" si="392"/>
        <v>0.7298639999999984</v>
      </c>
      <c r="L269" s="3">
        <f t="shared" si="393"/>
        <v>1.6758979999999952</v>
      </c>
      <c r="M269" s="5">
        <f t="shared" si="394"/>
        <v>9.0196739501534354E-2</v>
      </c>
      <c r="N269" s="5">
        <f t="shared" si="395"/>
        <v>6.5831353079547725E-2</v>
      </c>
      <c r="O269" s="5">
        <f t="shared" si="396"/>
        <v>0.15116053533714194</v>
      </c>
      <c r="P269" s="5">
        <f t="shared" si="397"/>
        <v>0.11032663296330752</v>
      </c>
      <c r="Q269" s="5">
        <f t="shared" si="398"/>
        <v>2.402396734202545E-2</v>
      </c>
      <c r="R269" s="5">
        <f t="shared" si="399"/>
        <v>0.12666481942522242</v>
      </c>
      <c r="S269" s="5">
        <f t="shared" si="400"/>
        <v>3.3737267023974074E-2</v>
      </c>
      <c r="T269" s="5">
        <f t="shared" si="401"/>
        <v>4.0261718820565638E-2</v>
      </c>
      <c r="U269" s="5">
        <f t="shared" si="402"/>
        <v>9.2448091764970347E-2</v>
      </c>
      <c r="V269" s="5">
        <f t="shared" si="403"/>
        <v>4.5851855457662207E-3</v>
      </c>
      <c r="W269" s="5">
        <f t="shared" si="404"/>
        <v>5.8447429667066765E-3</v>
      </c>
      <c r="X269" s="5">
        <f t="shared" si="405"/>
        <v>9.7951930484177548E-3</v>
      </c>
      <c r="Y269" s="5">
        <f t="shared" si="406"/>
        <v>8.2078722197285892E-3</v>
      </c>
      <c r="Z269" s="5">
        <f t="shared" si="407"/>
        <v>7.0759105848363604E-2</v>
      </c>
      <c r="AA269" s="5">
        <f t="shared" si="408"/>
        <v>5.1644524030909938E-2</v>
      </c>
      <c r="AB269" s="5">
        <f t="shared" si="409"/>
        <v>1.8846739443647981E-2</v>
      </c>
      <c r="AC269" s="5">
        <f t="shared" si="410"/>
        <v>3.5053102083571413E-4</v>
      </c>
      <c r="AD269" s="5">
        <f t="shared" si="411"/>
        <v>1.0664668701630979E-3</v>
      </c>
      <c r="AE269" s="5">
        <f t="shared" si="412"/>
        <v>1.7872896947725898E-3</v>
      </c>
      <c r="AF269" s="5">
        <f t="shared" si="413"/>
        <v>1.4976576124449931E-3</v>
      </c>
      <c r="AG269" s="5">
        <f t="shared" si="414"/>
        <v>8.3664046579377729E-4</v>
      </c>
      <c r="AH269" s="5">
        <f t="shared" si="415"/>
        <v>2.9646260993265148E-2</v>
      </c>
      <c r="AI269" s="5">
        <f t="shared" si="416"/>
        <v>2.1637738633588425E-2</v>
      </c>
      <c r="AJ269" s="5">
        <f t="shared" si="417"/>
        <v>7.8963032350326725E-3</v>
      </c>
      <c r="AK269" s="5">
        <f t="shared" si="418"/>
        <v>1.9210758214446249E-3</v>
      </c>
      <c r="AL269" s="5">
        <f t="shared" si="419"/>
        <v>1.7150467962242677E-5</v>
      </c>
      <c r="AM269" s="5">
        <f t="shared" si="420"/>
        <v>1.5567515514494358E-4</v>
      </c>
      <c r="AN269" s="5">
        <f t="shared" si="421"/>
        <v>2.6089568115709983E-4</v>
      </c>
      <c r="AO269" s="5">
        <f t="shared" si="422"/>
        <v>2.1861727512991012E-4</v>
      </c>
      <c r="AP269" s="5">
        <f t="shared" si="423"/>
        <v>1.2212675138522169E-4</v>
      </c>
      <c r="AQ269" s="5">
        <f t="shared" si="424"/>
        <v>5.1167994598247443E-5</v>
      </c>
      <c r="AR269" s="5">
        <f t="shared" si="425"/>
        <v>9.9368219012181784E-3</v>
      </c>
      <c r="AS269" s="5">
        <f t="shared" si="426"/>
        <v>7.2525285801106881E-3</v>
      </c>
      <c r="AT269" s="5">
        <f t="shared" si="427"/>
        <v>2.6466797597969475E-3</v>
      </c>
      <c r="AU269" s="5">
        <f t="shared" si="428"/>
        <v>6.4390542540147843E-4</v>
      </c>
      <c r="AV269" s="5">
        <f t="shared" si="429"/>
        <v>1.1749084735130589E-4</v>
      </c>
      <c r="AW269" s="5">
        <f t="shared" si="430"/>
        <v>5.8272412631794356E-7</v>
      </c>
      <c r="AX269" s="5">
        <f t="shared" si="431"/>
        <v>1.8936948572451462E-5</v>
      </c>
      <c r="AY269" s="5">
        <f t="shared" si="432"/>
        <v>3.1736394238674166E-5</v>
      </c>
      <c r="AZ269" s="5">
        <f t="shared" si="433"/>
        <v>2.6593479815902712E-5</v>
      </c>
      <c r="BA269" s="5">
        <f t="shared" si="434"/>
        <v>1.4855986545503863E-5</v>
      </c>
      <c r="BB269" s="5">
        <f t="shared" si="435"/>
        <v>6.2242795349091945E-6</v>
      </c>
      <c r="BC269" s="5">
        <f t="shared" si="436"/>
        <v>2.0862515247990419E-6</v>
      </c>
      <c r="BD269" s="5">
        <f t="shared" si="437"/>
        <v>2.7755166584346211E-3</v>
      </c>
      <c r="BE269" s="5">
        <f t="shared" si="438"/>
        <v>2.0257496903917215E-3</v>
      </c>
      <c r="BF269" s="5">
        <f t="shared" si="439"/>
        <v>7.3926088601402999E-4</v>
      </c>
      <c r="BG269" s="5">
        <f t="shared" si="440"/>
        <v>1.7985330243658099E-4</v>
      </c>
      <c r="BH269" s="5">
        <f t="shared" si="441"/>
        <v>3.2817112682393108E-5</v>
      </c>
      <c r="BI269" s="5">
        <f t="shared" si="442"/>
        <v>4.790405826164424E-6</v>
      </c>
      <c r="BJ269" s="8">
        <f t="shared" si="443"/>
        <v>0.16006181831781396</v>
      </c>
      <c r="BK269" s="8">
        <f t="shared" si="444"/>
        <v>0.23924524291761878</v>
      </c>
      <c r="BL269" s="8">
        <f t="shared" si="445"/>
        <v>0.5282215032548877</v>
      </c>
      <c r="BM269" s="8">
        <f t="shared" si="446"/>
        <v>0.43005246901979227</v>
      </c>
      <c r="BN269" s="8">
        <f t="shared" si="447"/>
        <v>0.56820404764877941</v>
      </c>
    </row>
    <row r="270" spans="1:66" s="15" customFormat="1" x14ac:dyDescent="0.25">
      <c r="A270" s="15" t="s">
        <v>32</v>
      </c>
      <c r="B270" s="15" t="s">
        <v>208</v>
      </c>
      <c r="C270" s="15" t="s">
        <v>209</v>
      </c>
      <c r="D270" s="16">
        <v>44442</v>
      </c>
      <c r="E270" s="15">
        <f>VLOOKUP(A270,home!$A$2:$E$405,3,FALSE)</f>
        <v>1.2705314009661799</v>
      </c>
      <c r="F270" s="15">
        <f>VLOOKUP(B270,home!$B$2:$E$405,3,FALSE)</f>
        <v>1.5</v>
      </c>
      <c r="G270" s="15">
        <f>VLOOKUP(C270,away!$B$2:$E$405,4,FALSE)</f>
        <v>0.64</v>
      </c>
      <c r="H270" s="15">
        <f>VLOOKUP(A270,away!$A$2:$E$405,3,FALSE)</f>
        <v>1.10144927536232</v>
      </c>
      <c r="I270" s="15">
        <f>VLOOKUP(C270,away!$B$2:$E$405,3,FALSE)</f>
        <v>1</v>
      </c>
      <c r="J270" s="15">
        <f>VLOOKUP(B270,home!$B$2:$E$405,4,FALSE)</f>
        <v>0.66</v>
      </c>
      <c r="K270" s="17">
        <f t="shared" si="392"/>
        <v>1.2197101449275327</v>
      </c>
      <c r="L270" s="17">
        <f t="shared" si="393"/>
        <v>0.72695652173913117</v>
      </c>
      <c r="M270" s="18">
        <f t="shared" si="394"/>
        <v>0.1427491097822785</v>
      </c>
      <c r="N270" s="18">
        <f t="shared" si="395"/>
        <v>0.17411253738081922</v>
      </c>
      <c r="O270" s="18">
        <f t="shared" si="396"/>
        <v>0.10377239632868256</v>
      </c>
      <c r="P270" s="18">
        <f t="shared" si="397"/>
        <v>0.12657224456553476</v>
      </c>
      <c r="Q270" s="18">
        <f t="shared" si="398"/>
        <v>0.10618341410122975</v>
      </c>
      <c r="R270" s="18">
        <f t="shared" si="399"/>
        <v>3.7719010143816824E-2</v>
      </c>
      <c r="S270" s="18">
        <f t="shared" si="400"/>
        <v>2.8057150616897241E-2</v>
      </c>
      <c r="T270" s="18">
        <f t="shared" si="401"/>
        <v>7.7190725381415776E-2</v>
      </c>
      <c r="U270" s="18">
        <f t="shared" si="402"/>
        <v>4.6006259329037902E-2</v>
      </c>
      <c r="V270" s="18">
        <f t="shared" si="403"/>
        <v>2.7641787711090164E-3</v>
      </c>
      <c r="W270" s="18">
        <f t="shared" si="404"/>
        <v>4.3170995800770377E-2</v>
      </c>
      <c r="X270" s="18">
        <f t="shared" si="405"/>
        <v>3.1383436947342663E-2</v>
      </c>
      <c r="Y270" s="18">
        <f t="shared" si="406"/>
        <v>1.140719708172978E-2</v>
      </c>
      <c r="Z270" s="18">
        <f t="shared" si="407"/>
        <v>9.1400268058640308E-3</v>
      </c>
      <c r="AA270" s="18">
        <f t="shared" si="408"/>
        <v>1.114818342002195E-2</v>
      </c>
      <c r="AB270" s="18">
        <f t="shared" si="409"/>
        <v>6.7987762074568471E-3</v>
      </c>
      <c r="AC270" s="18">
        <f t="shared" si="410"/>
        <v>1.5318322824100722E-4</v>
      </c>
      <c r="AD270" s="18">
        <f t="shared" si="411"/>
        <v>1.3164025386205886E-2</v>
      </c>
      <c r="AE270" s="18">
        <f t="shared" si="412"/>
        <v>9.5696741068418516E-3</v>
      </c>
      <c r="AF270" s="18">
        <f t="shared" si="413"/>
        <v>3.4783685014433898E-3</v>
      </c>
      <c r="AG270" s="18">
        <f t="shared" si="414"/>
        <v>8.42874222378747E-4</v>
      </c>
      <c r="AH270" s="18">
        <f t="shared" si="415"/>
        <v>1.6611005238483338E-3</v>
      </c>
      <c r="AI270" s="18">
        <f t="shared" si="416"/>
        <v>2.0260611606822518E-3</v>
      </c>
      <c r="AJ270" s="18">
        <f t="shared" si="417"/>
        <v>1.2356036759638975E-3</v>
      </c>
      <c r="AK270" s="18">
        <f t="shared" si="418"/>
        <v>5.0235944622763911E-4</v>
      </c>
      <c r="AL270" s="18">
        <f t="shared" si="419"/>
        <v>5.4329571814018849E-6</v>
      </c>
      <c r="AM270" s="18">
        <f t="shared" si="420"/>
        <v>3.2112590623277798E-3</v>
      </c>
      <c r="AN270" s="18">
        <f t="shared" si="421"/>
        <v>2.3344457183530659E-3</v>
      </c>
      <c r="AO270" s="18">
        <f t="shared" si="422"/>
        <v>8.4852026980137619E-4</v>
      </c>
      <c r="AP270" s="18">
        <f t="shared" si="423"/>
        <v>2.0561244798665256E-4</v>
      </c>
      <c r="AQ270" s="18">
        <f t="shared" si="424"/>
        <v>3.7367827503661239E-5</v>
      </c>
      <c r="AR270" s="18">
        <f t="shared" si="425"/>
        <v>2.4150957181516677E-4</v>
      </c>
      <c r="AS270" s="18">
        <f t="shared" si="426"/>
        <v>2.9457167484006348E-4</v>
      </c>
      <c r="AT270" s="18">
        <f t="shared" si="427"/>
        <v>1.7964603010535996E-4</v>
      </c>
      <c r="AU270" s="18">
        <f t="shared" si="428"/>
        <v>7.3038695138488141E-5</v>
      </c>
      <c r="AV270" s="18">
        <f t="shared" si="429"/>
        <v>2.2271509358170816E-5</v>
      </c>
      <c r="AW270" s="18">
        <f t="shared" si="430"/>
        <v>1.3381316861280876E-7</v>
      </c>
      <c r="AX270" s="18">
        <f t="shared" si="431"/>
        <v>6.5280087605194511E-4</v>
      </c>
      <c r="AY270" s="18">
        <f t="shared" si="432"/>
        <v>4.7455785424297959E-4</v>
      </c>
      <c r="AZ270" s="18">
        <f t="shared" si="433"/>
        <v>1.7249146354223101E-4</v>
      </c>
      <c r="BA270" s="18">
        <f t="shared" si="434"/>
        <v>4.1797931455450808E-5</v>
      </c>
      <c r="BB270" s="18">
        <f t="shared" si="435"/>
        <v>7.5963197166862851E-6</v>
      </c>
      <c r="BC270" s="18">
        <f t="shared" si="436"/>
        <v>1.104438831852129E-6</v>
      </c>
      <c r="BD270" s="18">
        <f t="shared" si="437"/>
        <v>2.9261159715576742E-5</v>
      </c>
      <c r="BE270" s="18">
        <f t="shared" si="438"/>
        <v>3.5690133357433791E-5</v>
      </c>
      <c r="BF270" s="18">
        <f t="shared" si="439"/>
        <v>2.1765808864939274E-5</v>
      </c>
      <c r="BG270" s="18">
        <f t="shared" si="440"/>
        <v>8.8493259617066836E-6</v>
      </c>
      <c r="BH270" s="18">
        <f t="shared" si="441"/>
        <v>2.6984031628160596E-6</v>
      </c>
      <c r="BI270" s="18">
        <f t="shared" si="442"/>
        <v>6.5825394255825762E-7</v>
      </c>
      <c r="BJ270" s="19">
        <f t="shared" si="443"/>
        <v>0.4784908031199912</v>
      </c>
      <c r="BK270" s="19">
        <f t="shared" si="444"/>
        <v>0.30077585777548488</v>
      </c>
      <c r="BL270" s="19">
        <f t="shared" si="445"/>
        <v>0.21177971080200045</v>
      </c>
      <c r="BM270" s="19">
        <f t="shared" si="446"/>
        <v>0.30860326215990447</v>
      </c>
      <c r="BN270" s="19">
        <f t="shared" si="447"/>
        <v>0.69110871230236171</v>
      </c>
    </row>
    <row r="271" spans="1:66" x14ac:dyDescent="0.25">
      <c r="A271" t="s">
        <v>80</v>
      </c>
      <c r="B271" t="s">
        <v>83</v>
      </c>
      <c r="C271" t="s">
        <v>98</v>
      </c>
      <c r="D271" s="11">
        <v>44442</v>
      </c>
      <c r="E271">
        <f>VLOOKUP(A271,home!$A$2:$E$405,3,FALSE)</f>
        <v>1.21311475409836</v>
      </c>
      <c r="F271">
        <f>VLOOKUP(B271,home!$B$2:$E$405,3,FALSE)</f>
        <v>1.1399999999999999</v>
      </c>
      <c r="G271">
        <f>VLOOKUP(C271,away!$B$2:$E$405,4,FALSE)</f>
        <v>0.73</v>
      </c>
      <c r="H271">
        <f>VLOOKUP(A271,away!$A$2:$E$405,3,FALSE)</f>
        <v>1.02341920374707</v>
      </c>
      <c r="I271">
        <f>VLOOKUP(C271,away!$B$2:$E$405,3,FALSE)</f>
        <v>1.07</v>
      </c>
      <c r="J271">
        <f>VLOOKUP(B271,home!$B$2:$E$405,4,FALSE)</f>
        <v>1.1399999999999999</v>
      </c>
      <c r="K271" s="3">
        <f t="shared" ref="K271:K313" si="448">E271*F271*G271</f>
        <v>1.009554098360655</v>
      </c>
      <c r="L271" s="3">
        <f t="shared" ref="L271:L313" si="449">H271*I271*J271</f>
        <v>1.2483667447306759</v>
      </c>
      <c r="M271" s="5">
        <f t="shared" ref="M271:M313" si="450">_xlfn.POISSON.DIST(0,K271,FALSE) * _xlfn.POISSON.DIST(0,L271,FALSE)</f>
        <v>0.10456767149047728</v>
      </c>
      <c r="N271" s="5">
        <f t="shared" ref="N271:N313" si="451">_xlfn.POISSON.DIST(1,K271,FALSE) * _xlfn.POISSON.DIST(0,L271,FALSE)</f>
        <v>0.10556672130924195</v>
      </c>
      <c r="O271" s="5">
        <f t="shared" ref="O271:O313" si="452">_xlfn.POISSON.DIST(0,K271,FALSE) * _xlfn.POISSON.DIST(1,L271,FALSE)</f>
        <v>0.13053880366263382</v>
      </c>
      <c r="P271" s="5">
        <f t="shared" ref="P271:P313" si="453">_xlfn.POISSON.DIST(1,K271,FALSE) * _xlfn.POISSON.DIST(1,L271,FALSE)</f>
        <v>0.13178598423270885</v>
      </c>
      <c r="Q271" s="5">
        <f t="shared" ref="Q271:Q313" si="454">_xlfn.POISSON.DIST(2,K271,FALSE) * _xlfn.POISSON.DIST(0,L271,FALSE)</f>
        <v>5.3287658074121155E-2</v>
      </c>
      <c r="R271" s="5">
        <f t="shared" ref="R271:R313" si="455">_xlfn.POISSON.DIST(0,K271,FALSE) * _xlfn.POISSON.DIST(2,L271,FALSE)</f>
        <v>8.148015069467951E-2</v>
      </c>
      <c r="S271" s="5">
        <f t="shared" ref="S271:S313" si="456">_xlfn.POISSON.DIST(2,K271,FALSE) * _xlfn.POISSON.DIST(2,L271,FALSE)</f>
        <v>4.1522263508003539E-2</v>
      </c>
      <c r="T271" s="5">
        <f t="shared" ref="T271:T313" si="457">_xlfn.POISSON.DIST(2,K271,FALSE) * _xlfn.POISSON.DIST(1,L271,FALSE)</f>
        <v>6.6522540244311937E-2</v>
      </c>
      <c r="U271" s="5">
        <f t="shared" ref="U271:U313" si="458">_xlfn.POISSON.DIST(1,K271,FALSE) * _xlfn.POISSON.DIST(2,L271,FALSE)</f>
        <v>8.2258620068857466E-2</v>
      </c>
      <c r="V271" s="5">
        <f t="shared" ref="V271:V313" si="459">_xlfn.POISSON.DIST(3,K271,FALSE) * _xlfn.POISSON.DIST(3,L271,FALSE)</f>
        <v>5.8144721934876029E-3</v>
      </c>
      <c r="W271" s="5">
        <f t="shared" ref="W271:W313" si="460">_xlfn.POISSON.DIST(3,K271,FALSE) * _xlfn.POISSON.DIST(0,L271,FALSE)</f>
        <v>1.7932257866923422E-2</v>
      </c>
      <c r="X271" s="5">
        <f t="shared" ref="X271:X313" si="461">_xlfn.POISSON.DIST(3,K271,FALSE) * _xlfn.POISSON.DIST(1,L271,FALSE)</f>
        <v>2.2386034379002245E-2</v>
      </c>
      <c r="Y271" s="5">
        <f t="shared" ref="Y271:Y313" si="462">_xlfn.POISSON.DIST(3,K271,FALSE) * _xlfn.POISSON.DIST(2,L271,FALSE)</f>
        <v>1.3972990432572014E-2</v>
      </c>
      <c r="Z271" s="5">
        <f t="shared" ref="Z271:Z313" si="463">_xlfn.POISSON.DIST(0,K271,FALSE) * _xlfn.POISSON.DIST(3,L271,FALSE)</f>
        <v>3.3905703494294004E-2</v>
      </c>
      <c r="AA271" s="5">
        <f t="shared" ref="AA271:AA313" si="464">_xlfn.POISSON.DIST(1,K271,FALSE) * _xlfn.POISSON.DIST(3,L271,FALSE)</f>
        <v>3.4229641920465688E-2</v>
      </c>
      <c r="AB271" s="5">
        <f t="shared" ref="AB271:AB313" si="465">_xlfn.POISSON.DIST(2,K271,FALSE) * _xlfn.POISSON.DIST(3,L271,FALSE)</f>
        <v>1.7278337643111909E-2</v>
      </c>
      <c r="AC271" s="5">
        <f t="shared" ref="AC271:AC313" si="466">_xlfn.POISSON.DIST(4,K271,FALSE) * _xlfn.POISSON.DIST(4,L271,FALSE)</f>
        <v>4.5799644018219767E-4</v>
      </c>
      <c r="AD271" s="5">
        <f t="shared" ref="AD271:AD313" si="467">_xlfn.POISSON.DIST(4,K271,FALSE) * _xlfn.POISSON.DIST(0,L271,FALSE)</f>
        <v>4.5258961056031588E-3</v>
      </c>
      <c r="AE271" s="5">
        <f t="shared" ref="AE271:AE313" si="468">_xlfn.POISSON.DIST(4,K271,FALSE) * _xlfn.POISSON.DIST(1,L271,FALSE)</f>
        <v>5.649978188341058E-3</v>
      </c>
      <c r="AF271" s="5">
        <f t="shared" ref="AF271:AF313" si="469">_xlfn.POISSON.DIST(4,K271,FALSE) * _xlfn.POISSON.DIST(2,L271,FALSE)</f>
        <v>3.5266224393893241E-3</v>
      </c>
      <c r="AG271" s="5">
        <f t="shared" ref="AG271:AG313" si="470">_xlfn.POISSON.DIST(4,K271,FALSE) * _xlfn.POISSON.DIST(3,L271,FALSE)</f>
        <v>1.4675060581848692E-3</v>
      </c>
      <c r="AH271" s="5">
        <f t="shared" ref="AH271:AH313" si="471">_xlfn.POISSON.DIST(0,K271,FALSE) * _xlfn.POISSON.DIST(4,L271,FALSE)</f>
        <v>1.0581688174743826E-2</v>
      </c>
      <c r="AI271" s="5">
        <f t="shared" ref="AI271:AI313" si="472">_xlfn.POISSON.DIST(1,K271,FALSE) * _xlfn.POISSON.DIST(4,L271,FALSE)</f>
        <v>1.0682786664387108E-2</v>
      </c>
      <c r="AJ271" s="5">
        <f t="shared" ref="AJ271:AJ313" si="473">_xlfn.POISSON.DIST(2,K271,FALSE) * _xlfn.POISSON.DIST(4,L271,FALSE)</f>
        <v>5.3924255294722778E-3</v>
      </c>
      <c r="AK271" s="5">
        <f t="shared" ref="AK271:AK313" si="474">_xlfn.POISSON.DIST(3,K271,FALSE) * _xlfn.POISSON.DIST(4,L271,FALSE)</f>
        <v>1.8146484311277879E-3</v>
      </c>
      <c r="AL271" s="5">
        <f t="shared" ref="AL271:AL313" si="475">_xlfn.POISSON.DIST(5,K271,FALSE) * _xlfn.POISSON.DIST(5,L271,FALSE)</f>
        <v>2.308840228884104E-5</v>
      </c>
      <c r="AM271" s="5">
        <f t="shared" ref="AM271:AM313" si="476">_xlfn.POISSON.DIST(5,K271,FALSE) * _xlfn.POISSON.DIST(0,L271,FALSE)</f>
        <v>9.1382739243323953E-4</v>
      </c>
      <c r="AN271" s="5">
        <f t="shared" ref="AN271:AN313" si="477">_xlfn.POISSON.DIST(5,K271,FALSE) * _xlfn.POISSON.DIST(1,L271,FALSE)</f>
        <v>1.1407917271376051E-3</v>
      </c>
      <c r="AO271" s="5">
        <f t="shared" ref="AO271:AO313" si="478">_xlfn.POISSON.DIST(5,K271,FALSE) * _xlfn.POISSON.DIST(2,L271,FALSE)</f>
        <v>7.1206322741122871E-4</v>
      </c>
      <c r="AP271" s="5">
        <f t="shared" ref="AP271:AP313" si="479">_xlfn.POISSON.DIST(5,K271,FALSE) * _xlfn.POISSON.DIST(3,L271,FALSE)</f>
        <v>2.9630535108192494E-4</v>
      </c>
      <c r="AQ271" s="5">
        <f t="shared" ref="AQ271:AQ313" si="480">_xlfn.POISSON.DIST(5,K271,FALSE) * _xlfn.POISSON.DIST(4,L271,FALSE)</f>
        <v>9.2474436644105675E-5</v>
      </c>
      <c r="AR271" s="5">
        <f t="shared" ref="AR271:AR313" si="481">_xlfn.POISSON.DIST(0,K271,FALSE) * _xlfn.POISSON.DIST(5,L271,FALSE)</f>
        <v>2.6419655240920046E-3</v>
      </c>
      <c r="AS271" s="5">
        <f t="shared" ref="AS271:AS313" si="482">_xlfn.POISSON.DIST(1,K271,FALSE) * _xlfn.POISSON.DIST(5,L271,FALSE)</f>
        <v>2.6672071225746388E-3</v>
      </c>
      <c r="AT271" s="5">
        <f t="shared" ref="AT271:AT313" si="483">_xlfn.POISSON.DIST(2,K271,FALSE) * _xlfn.POISSON.DIST(5,L271,FALSE)</f>
        <v>1.3463449408859783E-3</v>
      </c>
      <c r="AU271" s="5">
        <f t="shared" ref="AU271:AU313" si="484">_xlfn.POISSON.DIST(3,K271,FALSE) * _xlfn.POISSON.DIST(5,L271,FALSE)</f>
        <v>4.5306935095952442E-4</v>
      </c>
      <c r="AV271" s="5">
        <f t="shared" ref="AV271:AV313" si="485">_xlfn.POISSON.DIST(4,K271,FALSE) * _xlfn.POISSON.DIST(5,L271,FALSE)</f>
        <v>1.1434950502569744E-4</v>
      </c>
      <c r="AW271" s="5">
        <f t="shared" ref="AW271:AW313" si="486">_xlfn.POISSON.DIST(6,K271,FALSE) * _xlfn.POISSON.DIST(6,L271,FALSE)</f>
        <v>8.0828248365268732E-7</v>
      </c>
      <c r="AX271" s="5">
        <f t="shared" ref="AX271:AX313" si="487">_xlfn.POISSON.DIST(6,K271,FALSE) * _xlfn.POISSON.DIST(0,L271,FALSE)</f>
        <v>1.5375969820420122E-4</v>
      </c>
      <c r="AY271" s="5">
        <f t="shared" ref="AY271:AY313" si="488">_xlfn.POISSON.DIST(6,K271,FALSE) * _xlfn.POISSON.DIST(1,L271,FALSE)</f>
        <v>1.9194849391794983E-4</v>
      </c>
      <c r="AZ271" s="5">
        <f t="shared" ref="AZ271:AZ313" si="489">_xlfn.POISSON.DIST(6,K271,FALSE) * _xlfn.POISSON.DIST(2,L271,FALSE)</f>
        <v>1.1981105825415348E-4</v>
      </c>
      <c r="BA271" s="5">
        <f t="shared" ref="BA271:BA313" si="490">_xlfn.POISSON.DIST(6,K271,FALSE) * _xlfn.POISSON.DIST(3,L271,FALSE)</f>
        <v>4.9856046925158331E-5</v>
      </c>
      <c r="BB271" s="5">
        <f t="shared" ref="BB271:BB313" si="491">_xlfn.POISSON.DIST(6,K271,FALSE) * _xlfn.POISSON.DIST(4,L271,FALSE)</f>
        <v>1.5559657751274933E-5</v>
      </c>
      <c r="BC271" s="5">
        <f t="shared" ref="BC271:BC313" si="492">_xlfn.POISSON.DIST(6,K271,FALSE) * _xlfn.POISSON.DIST(5,L271,FALSE)</f>
        <v>3.8848318592164983E-6</v>
      </c>
      <c r="BD271" s="5">
        <f t="shared" ref="BD271:BD313" si="493">_xlfn.POISSON.DIST(0,K271,FALSE) * _xlfn.POISSON.DIST(6,L271,FALSE)</f>
        <v>5.4969031683356874E-4</v>
      </c>
      <c r="BE271" s="5">
        <f t="shared" ref="BE271:BE313" si="494">_xlfn.POISSON.DIST(1,K271,FALSE) * _xlfn.POISSON.DIST(6,L271,FALSE)</f>
        <v>5.5494211218849623E-4</v>
      </c>
      <c r="BF271" s="5">
        <f t="shared" ref="BF271:BF313" si="495">_xlfn.POISSON.DIST(2,K271,FALSE) * _xlfn.POISSON.DIST(6,L271,FALSE)</f>
        <v>2.8012204185640739E-4</v>
      </c>
      <c r="BG271" s="5">
        <f t="shared" ref="BG271:BG313" si="496">_xlfn.POISSON.DIST(3,K271,FALSE) * _xlfn.POISSON.DIST(6,L271,FALSE)</f>
        <v>9.4266118465763683E-5</v>
      </c>
      <c r="BH271" s="5">
        <f t="shared" ref="BH271:BH313" si="497">_xlfn.POISSON.DIST(4,K271,FALSE) * _xlfn.POISSON.DIST(6,L271,FALSE)</f>
        <v>2.3791686558415682E-5</v>
      </c>
      <c r="BI271" s="5">
        <f t="shared" ref="BI271:BI313" si="498">_xlfn.POISSON.DIST(5,K271,FALSE) * _xlfn.POISSON.DIST(6,L271,FALSE)</f>
        <v>4.8037989343921333E-6</v>
      </c>
      <c r="BJ271" s="8">
        <f t="shared" ref="BJ271:BJ313" si="499">SUM(N271,Q271,T271,W271,X271,Y271,AD271,AE271,AF271,AG271,AM271,AN271,AO271,AP271,AQ271,AX271,AY271,AZ271,BA271,BB271,BC271)</f>
        <v>0.29852848701931117</v>
      </c>
      <c r="BK271" s="8">
        <f t="shared" ref="BK271:BK313" si="500">SUM(M271,P271,S271,V271,AC271,AL271,AY271)</f>
        <v>0.28436342476106624</v>
      </c>
      <c r="BL271" s="8">
        <f t="shared" ref="BL271:BL313" si="501">SUM(O271,R271,U271,AA271,AB271,AH271,AI271,AJ271,AK271,AR271,AS271,AT271,AU271,AV271,BD271,BE271,BF271,BG271,BH271,BI271)</f>
        <v>0.38298765530785422</v>
      </c>
      <c r="BM271" s="8">
        <f t="shared" ref="BM271:BM313" si="502">SUM(S271:BI271)</f>
        <v>0.3923671409072288</v>
      </c>
      <c r="BN271" s="8">
        <f t="shared" ref="BN271:BN313" si="503">SUM(M271:R271)</f>
        <v>0.60722698946386255</v>
      </c>
    </row>
    <row r="272" spans="1:66" s="10" customFormat="1" x14ac:dyDescent="0.25">
      <c r="A272" t="s">
        <v>80</v>
      </c>
      <c r="B272" t="s">
        <v>410</v>
      </c>
      <c r="C272" t="s">
        <v>435</v>
      </c>
      <c r="D272" s="11">
        <v>44442</v>
      </c>
      <c r="E272">
        <f>VLOOKUP(A272,home!$A$2:$E$405,3,FALSE)</f>
        <v>1.21311475409836</v>
      </c>
      <c r="F272">
        <f>VLOOKUP(B272,home!$B$2:$E$405,3,FALSE)</f>
        <v>0.82</v>
      </c>
      <c r="G272">
        <f>VLOOKUP(C272,away!$B$2:$E$405,4,FALSE)</f>
        <v>1.69</v>
      </c>
      <c r="H272">
        <f>VLOOKUP(A272,away!$A$2:$E$405,3,FALSE)</f>
        <v>1.02341920374707</v>
      </c>
      <c r="I272">
        <f>VLOOKUP(C272,away!$B$2:$E$405,3,FALSE)</f>
        <v>0.6</v>
      </c>
      <c r="J272">
        <f>VLOOKUP(B272,home!$B$2:$E$405,4,FALSE)</f>
        <v>1.0900000000000001</v>
      </c>
      <c r="K272" s="3">
        <f t="shared" si="448"/>
        <v>1.6811344262295072</v>
      </c>
      <c r="L272" s="3">
        <f t="shared" si="449"/>
        <v>0.66931615925058385</v>
      </c>
      <c r="M272" s="5">
        <f t="shared" si="450"/>
        <v>9.5326199935623496E-2</v>
      </c>
      <c r="N272" s="5">
        <f t="shared" si="451"/>
        <v>0.16025615643341365</v>
      </c>
      <c r="O272" s="5">
        <f t="shared" si="452"/>
        <v>6.3803366016864774E-2</v>
      </c>
      <c r="P272" s="5">
        <f t="shared" si="453"/>
        <v>0.10726203512027317</v>
      </c>
      <c r="Q272" s="5">
        <f t="shared" si="454"/>
        <v>0.13470607079771652</v>
      </c>
      <c r="R272" s="5">
        <f t="shared" si="455"/>
        <v>2.1352311944833575E-2</v>
      </c>
      <c r="S272" s="5">
        <f t="shared" si="456"/>
        <v>3.0173090362126231E-2</v>
      </c>
      <c r="T272" s="5">
        <f t="shared" si="457"/>
        <v>9.0160949934064857E-2</v>
      </c>
      <c r="U272" s="5">
        <f t="shared" si="458"/>
        <v>3.5896106690051235E-2</v>
      </c>
      <c r="V272" s="5">
        <f t="shared" si="459"/>
        <v>3.7723418002783109E-3</v>
      </c>
      <c r="W272" s="5">
        <f t="shared" si="460"/>
        <v>7.5486337680050183E-2</v>
      </c>
      <c r="X272" s="5">
        <f t="shared" si="461"/>
        <v>5.0524225611903818E-2</v>
      </c>
      <c r="Y272" s="5">
        <f t="shared" si="462"/>
        <v>1.6908340317834721E-2</v>
      </c>
      <c r="Z272" s="5">
        <f t="shared" si="463"/>
        <v>4.7638158073454581E-3</v>
      </c>
      <c r="AA272" s="5">
        <f t="shared" si="464"/>
        <v>8.0086147539447615E-3</v>
      </c>
      <c r="AB272" s="5">
        <f t="shared" si="465"/>
        <v>6.7317789846330469E-3</v>
      </c>
      <c r="AC272" s="5">
        <f t="shared" si="466"/>
        <v>2.6529239793230016E-4</v>
      </c>
      <c r="AD272" s="5">
        <f t="shared" si="467"/>
        <v>3.1725670245979512E-2</v>
      </c>
      <c r="AE272" s="5">
        <f t="shared" si="468"/>
        <v>2.1234503758689533E-2</v>
      </c>
      <c r="AF272" s="5">
        <f t="shared" si="469"/>
        <v>7.1062982496790817E-3</v>
      </c>
      <c r="AG272" s="5">
        <f t="shared" si="470"/>
        <v>1.5854534169881169E-3</v>
      </c>
      <c r="AH272" s="5">
        <f t="shared" si="471"/>
        <v>7.9712472488742024E-4</v>
      </c>
      <c r="AI272" s="5">
        <f t="shared" si="472"/>
        <v>1.3400738170069669E-3</v>
      </c>
      <c r="AJ272" s="5">
        <f t="shared" si="473"/>
        <v>1.1264221137295965E-3</v>
      </c>
      <c r="AK272" s="5">
        <f t="shared" si="474"/>
        <v>6.31222331285678E-4</v>
      </c>
      <c r="AL272" s="5">
        <f t="shared" si="475"/>
        <v>1.194039100409872E-5</v>
      </c>
      <c r="AM272" s="5">
        <f t="shared" si="476"/>
        <v>1.0667023289144258E-2</v>
      </c>
      <c r="AN272" s="5">
        <f t="shared" si="477"/>
        <v>7.1396110585265652E-3</v>
      </c>
      <c r="AO272" s="5">
        <f t="shared" si="478"/>
        <v>2.3893285261179982E-3</v>
      </c>
      <c r="AP272" s="5">
        <f t="shared" si="479"/>
        <v>5.3307206409638564E-4</v>
      </c>
      <c r="AQ272" s="5">
        <f t="shared" si="480"/>
        <v>8.9198436636193465E-5</v>
      </c>
      <c r="AR272" s="5">
        <f t="shared" si="481"/>
        <v>1.0670569186106532E-4</v>
      </c>
      <c r="AS272" s="5">
        <f t="shared" si="482"/>
        <v>1.7938661206227461E-4</v>
      </c>
      <c r="AT272" s="5">
        <f t="shared" si="483"/>
        <v>1.5078650457128363E-4</v>
      </c>
      <c r="AU272" s="5">
        <f t="shared" si="484"/>
        <v>8.4497461281865963E-5</v>
      </c>
      <c r="AV272" s="5">
        <f t="shared" si="485"/>
        <v>3.5512897772484949E-5</v>
      </c>
      <c r="AW272" s="5">
        <f t="shared" si="486"/>
        <v>3.7320701621740156E-7</v>
      </c>
      <c r="AX272" s="5">
        <f t="shared" si="487"/>
        <v>2.9887833461287199E-3</v>
      </c>
      <c r="AY272" s="5">
        <f t="shared" si="488"/>
        <v>2.000440990062983E-3</v>
      </c>
      <c r="AZ272" s="5">
        <f t="shared" si="489"/>
        <v>6.6946374013819555E-4</v>
      </c>
      <c r="BA272" s="5">
        <f t="shared" si="490"/>
        <v>1.4936096643560935E-4</v>
      </c>
      <c r="BB272" s="5">
        <f t="shared" si="491"/>
        <v>2.4992427099159354E-5</v>
      </c>
      <c r="BC272" s="5">
        <f t="shared" si="492"/>
        <v>3.345567063271911E-6</v>
      </c>
      <c r="BD272" s="5">
        <f t="shared" si="493"/>
        <v>1.1903307307770749E-5</v>
      </c>
      <c r="BE272" s="5">
        <f t="shared" si="494"/>
        <v>2.0011059701082672E-5</v>
      </c>
      <c r="BF272" s="5">
        <f t="shared" si="495"/>
        <v>1.6820640684412019E-5</v>
      </c>
      <c r="BG272" s="5">
        <f t="shared" si="496"/>
        <v>9.425919375267235E-6</v>
      </c>
      <c r="BH272" s="5">
        <f t="shared" si="497"/>
        <v>3.9615593901563714E-6</v>
      </c>
      <c r="BI272" s="5">
        <f t="shared" si="498"/>
        <v>1.331982774468929E-6</v>
      </c>
      <c r="BJ272" s="8">
        <f t="shared" si="499"/>
        <v>0.61634862685776948</v>
      </c>
      <c r="BK272" s="8">
        <f t="shared" si="500"/>
        <v>0.23881134099730061</v>
      </c>
      <c r="BL272" s="8">
        <f t="shared" si="501"/>
        <v>0.14030736501401916</v>
      </c>
      <c r="BM272" s="8">
        <f t="shared" si="502"/>
        <v>0.41552494064466255</v>
      </c>
      <c r="BN272" s="8">
        <f t="shared" si="503"/>
        <v>0.58270614024872514</v>
      </c>
    </row>
    <row r="273" spans="1:66" x14ac:dyDescent="0.25">
      <c r="A273" t="s">
        <v>99</v>
      </c>
      <c r="B273" t="s">
        <v>100</v>
      </c>
      <c r="C273" t="s">
        <v>106</v>
      </c>
      <c r="D273" s="11">
        <v>44442</v>
      </c>
      <c r="E273">
        <f>VLOOKUP(A273,home!$A$2:$E$405,3,FALSE)</f>
        <v>1.33004926108374</v>
      </c>
      <c r="F273">
        <f>VLOOKUP(B273,home!$B$2:$E$405,3,FALSE)</f>
        <v>0.81</v>
      </c>
      <c r="G273">
        <f>VLOOKUP(C273,away!$B$2:$E$405,4,FALSE)</f>
        <v>1.06</v>
      </c>
      <c r="H273">
        <f>VLOOKUP(A273,away!$A$2:$E$405,3,FALSE)</f>
        <v>1.26600985221675</v>
      </c>
      <c r="I273">
        <f>VLOOKUP(C273,away!$B$2:$E$405,3,FALSE)</f>
        <v>0.97</v>
      </c>
      <c r="J273">
        <f>VLOOKUP(B273,home!$B$2:$E$405,4,FALSE)</f>
        <v>1.52</v>
      </c>
      <c r="K273" s="3">
        <f t="shared" si="448"/>
        <v>1.1419802955664993</v>
      </c>
      <c r="L273" s="3">
        <f t="shared" si="449"/>
        <v>1.8666049261083761</v>
      </c>
      <c r="M273" s="5">
        <f t="shared" si="450"/>
        <v>4.9361464913509519E-2</v>
      </c>
      <c r="N273" s="5">
        <f t="shared" si="451"/>
        <v>5.6369820291524986E-2</v>
      </c>
      <c r="O273" s="5">
        <f t="shared" si="452"/>
        <v>9.2138353567482623E-2</v>
      </c>
      <c r="P273" s="5">
        <f t="shared" si="453"/>
        <v>0.10522018424000443</v>
      </c>
      <c r="Q273" s="5">
        <f t="shared" si="454"/>
        <v>3.218661201877307E-2</v>
      </c>
      <c r="R273" s="5">
        <f t="shared" si="455"/>
        <v>8.5992952326289188E-2</v>
      </c>
      <c r="S273" s="5">
        <f t="shared" si="456"/>
        <v>5.6072521302292358E-2</v>
      </c>
      <c r="T273" s="5">
        <f t="shared" si="457"/>
        <v>6.0079688548980881E-2</v>
      </c>
      <c r="U273" s="5">
        <f t="shared" si="458"/>
        <v>9.82022571142116E-2</v>
      </c>
      <c r="V273" s="5">
        <f t="shared" si="459"/>
        <v>1.3280627425477228E-2</v>
      </c>
      <c r="W273" s="5">
        <f t="shared" si="460"/>
        <v>1.2252158902160908E-2</v>
      </c>
      <c r="X273" s="5">
        <f t="shared" si="461"/>
        <v>2.2869940162236143E-2</v>
      </c>
      <c r="Y273" s="5">
        <f t="shared" si="462"/>
        <v>2.134457148331689E-2</v>
      </c>
      <c r="Z273" s="5">
        <f t="shared" si="463"/>
        <v>5.3504956140951382E-2</v>
      </c>
      <c r="AA273" s="5">
        <f t="shared" si="464"/>
        <v>6.110160562811625E-2</v>
      </c>
      <c r="AB273" s="5">
        <f t="shared" si="465"/>
        <v>3.4888414827391932E-2</v>
      </c>
      <c r="AC273" s="5">
        <f t="shared" si="466"/>
        <v>1.7693332073157372E-3</v>
      </c>
      <c r="AD273" s="5">
        <f t="shared" si="467"/>
        <v>3.4979310111043545E-3</v>
      </c>
      <c r="AE273" s="5">
        <f t="shared" si="468"/>
        <v>6.5292552565146406E-3</v>
      </c>
      <c r="AF273" s="5">
        <f t="shared" si="469"/>
        <v>6.0937700128146192E-3</v>
      </c>
      <c r="AG273" s="5">
        <f t="shared" si="470"/>
        <v>3.7915537081637577E-3</v>
      </c>
      <c r="AH273" s="5">
        <f t="shared" si="471"/>
        <v>2.496815367597811E-2</v>
      </c>
      <c r="AI273" s="5">
        <f t="shared" si="472"/>
        <v>2.8513139514643258E-2</v>
      </c>
      <c r="AJ273" s="5">
        <f t="shared" si="473"/>
        <v>1.628072174523057E-2</v>
      </c>
      <c r="AK273" s="5">
        <f t="shared" si="474"/>
        <v>6.1974211435514475E-3</v>
      </c>
      <c r="AL273" s="5">
        <f t="shared" si="475"/>
        <v>1.5086226989569589E-4</v>
      </c>
      <c r="AM273" s="5">
        <f t="shared" si="476"/>
        <v>7.9891365798643525E-4</v>
      </c>
      <c r="AN273" s="5">
        <f t="shared" si="477"/>
        <v>1.4912561695327423E-3</v>
      </c>
      <c r="AO273" s="5">
        <f t="shared" si="478"/>
        <v>1.3917930560696625E-3</v>
      </c>
      <c r="AP273" s="5">
        <f t="shared" si="479"/>
        <v>8.6597592486102127E-4</v>
      </c>
      <c r="AQ273" s="5">
        <f t="shared" si="480"/>
        <v>4.0410873180920967E-4</v>
      </c>
      <c r="AR273" s="5">
        <f t="shared" si="481"/>
        <v>9.3211357294823403E-3</v>
      </c>
      <c r="AS273" s="5">
        <f t="shared" si="482"/>
        <v>1.06445533353697E-2</v>
      </c>
      <c r="AT273" s="5">
        <f t="shared" si="483"/>
        <v>6.0779350820494276E-3</v>
      </c>
      <c r="AU273" s="5">
        <f t="shared" si="484"/>
        <v>2.3136273671442676E-3</v>
      </c>
      <c r="AV273" s="5">
        <f t="shared" si="485"/>
        <v>6.6052921614053752E-4</v>
      </c>
      <c r="AW273" s="5">
        <f t="shared" si="486"/>
        <v>8.9328317708651731E-6</v>
      </c>
      <c r="AX273" s="5">
        <f t="shared" si="487"/>
        <v>1.5205727587991034E-4</v>
      </c>
      <c r="AY273" s="5">
        <f t="shared" si="488"/>
        <v>2.8383086020806103E-4</v>
      </c>
      <c r="AZ273" s="5">
        <f t="shared" si="489"/>
        <v>2.649000409229723E-4</v>
      </c>
      <c r="BA273" s="5">
        <f t="shared" si="490"/>
        <v>1.6482124043771021E-4</v>
      </c>
      <c r="BB273" s="5">
        <f t="shared" si="491"/>
        <v>7.6914034832080717E-5</v>
      </c>
      <c r="BC273" s="5">
        <f t="shared" si="492"/>
        <v>2.8713623260886624E-5</v>
      </c>
      <c r="BD273" s="5">
        <f t="shared" si="493"/>
        <v>2.8998129782627558E-3</v>
      </c>
      <c r="BE273" s="5">
        <f t="shared" si="494"/>
        <v>3.3115292820040726E-3</v>
      </c>
      <c r="BF273" s="5">
        <f t="shared" si="495"/>
        <v>1.8908505941200638E-3</v>
      </c>
      <c r="BG273" s="5">
        <f t="shared" si="496"/>
        <v>7.1977137344844059E-4</v>
      </c>
      <c r="BH273" s="5">
        <f t="shared" si="497"/>
        <v>2.054911814477387E-4</v>
      </c>
      <c r="BI273" s="5">
        <f t="shared" si="498"/>
        <v>4.693337602519957E-5</v>
      </c>
      <c r="BJ273" s="8">
        <f t="shared" si="499"/>
        <v>0.23093858601139092</v>
      </c>
      <c r="BK273" s="8">
        <f t="shared" si="500"/>
        <v>0.22613882421870302</v>
      </c>
      <c r="BL273" s="8">
        <f t="shared" si="501"/>
        <v>0.48637518905838933</v>
      </c>
      <c r="BM273" s="8">
        <f t="shared" si="502"/>
        <v>0.57541327004341392</v>
      </c>
      <c r="BN273" s="8">
        <f t="shared" si="503"/>
        <v>0.42126938735758374</v>
      </c>
    </row>
    <row r="274" spans="1:66" x14ac:dyDescent="0.25">
      <c r="A274" t="s">
        <v>99</v>
      </c>
      <c r="B274" t="s">
        <v>104</v>
      </c>
      <c r="C274" t="s">
        <v>102</v>
      </c>
      <c r="D274" s="11">
        <v>44442</v>
      </c>
      <c r="E274">
        <f>VLOOKUP(A274,home!$A$2:$E$405,3,FALSE)</f>
        <v>1.33004926108374</v>
      </c>
      <c r="F274">
        <f>VLOOKUP(B274,home!$B$2:$E$405,3,FALSE)</f>
        <v>0.93</v>
      </c>
      <c r="G274">
        <f>VLOOKUP(C274,away!$B$2:$E$405,4,FALSE)</f>
        <v>1.24</v>
      </c>
      <c r="H274">
        <f>VLOOKUP(A274,away!$A$2:$E$405,3,FALSE)</f>
        <v>1.26600985221675</v>
      </c>
      <c r="I274">
        <f>VLOOKUP(C274,away!$B$2:$E$405,3,FALSE)</f>
        <v>1.1100000000000001</v>
      </c>
      <c r="J274">
        <f>VLOOKUP(B274,home!$B$2:$E$405,4,FALSE)</f>
        <v>1.1599999999999999</v>
      </c>
      <c r="K274" s="3">
        <f t="shared" si="448"/>
        <v>1.533812807881769</v>
      </c>
      <c r="L274" s="3">
        <f t="shared" si="449"/>
        <v>1.6301142857142874</v>
      </c>
      <c r="M274" s="5">
        <f t="shared" si="450"/>
        <v>4.2259457942831105E-2</v>
      </c>
      <c r="N274" s="5">
        <f t="shared" si="451"/>
        <v>6.4818097846855299E-2</v>
      </c>
      <c r="O274" s="5">
        <f t="shared" si="452"/>
        <v>6.888774609915109E-2</v>
      </c>
      <c r="P274" s="5">
        <f t="shared" si="453"/>
        <v>0.1056609072729853</v>
      </c>
      <c r="Q274" s="5">
        <f t="shared" si="454"/>
        <v>4.9709414330020206E-2</v>
      </c>
      <c r="R274" s="5">
        <f t="shared" si="455"/>
        <v>5.6147449513442457E-2</v>
      </c>
      <c r="S274" s="5">
        <f t="shared" si="456"/>
        <v>6.6045731945103589E-2</v>
      </c>
      <c r="T274" s="5">
        <f t="shared" si="457"/>
        <v>8.103202643385643E-2</v>
      </c>
      <c r="U274" s="5">
        <f t="shared" si="458"/>
        <v>8.6119677193613034E-2</v>
      </c>
      <c r="V274" s="5">
        <f t="shared" si="459"/>
        <v>1.8348166037288904E-2</v>
      </c>
      <c r="W274" s="5">
        <f t="shared" si="460"/>
        <v>2.5414978790562176E-2</v>
      </c>
      <c r="X274" s="5">
        <f t="shared" si="461"/>
        <v>4.142931999762102E-2</v>
      </c>
      <c r="Y274" s="5">
        <f t="shared" si="462"/>
        <v>3.3767263187775329E-2</v>
      </c>
      <c r="Z274" s="5">
        <f t="shared" si="463"/>
        <v>3.0508919852761409E-2</v>
      </c>
      <c r="AA274" s="5">
        <f t="shared" si="464"/>
        <v>4.6794972024803816E-2</v>
      </c>
      <c r="AB274" s="5">
        <f t="shared" si="465"/>
        <v>3.5887363718056599E-2</v>
      </c>
      <c r="AC274" s="5">
        <f t="shared" si="466"/>
        <v>2.867233698486482E-3</v>
      </c>
      <c r="AD274" s="5">
        <f t="shared" si="467"/>
        <v>9.7454549952519422E-3</v>
      </c>
      <c r="AE274" s="5">
        <f t="shared" si="468"/>
        <v>1.5886205408545854E-2</v>
      </c>
      <c r="AF274" s="5">
        <f t="shared" si="469"/>
        <v>1.2948165191131091E-2</v>
      </c>
      <c r="AG274" s="5">
        <f t="shared" si="470"/>
        <v>7.0356630172837501E-3</v>
      </c>
      <c r="AH274" s="5">
        <f t="shared" si="471"/>
        <v>1.2433256523424651E-2</v>
      </c>
      <c r="AI274" s="5">
        <f t="shared" si="472"/>
        <v>1.9070288099308285E-2</v>
      </c>
      <c r="AJ274" s="5">
        <f t="shared" si="473"/>
        <v>1.4625126068357168E-2</v>
      </c>
      <c r="AK274" s="5">
        <f t="shared" si="474"/>
        <v>7.4774018935105874E-3</v>
      </c>
      <c r="AL274" s="5">
        <f t="shared" si="475"/>
        <v>2.867566492268764E-4</v>
      </c>
      <c r="AM274" s="5">
        <f t="shared" si="476"/>
        <v>2.9895407380705593E-3</v>
      </c>
      <c r="AN274" s="5">
        <f t="shared" si="477"/>
        <v>4.8732930648536519E-3</v>
      </c>
      <c r="AO274" s="5">
        <f t="shared" si="478"/>
        <v>3.9720123217451527E-3</v>
      </c>
      <c r="AP274" s="5">
        <f t="shared" si="479"/>
        <v>2.1582780095699815E-3</v>
      </c>
      <c r="AQ274" s="5">
        <f t="shared" si="480"/>
        <v>8.7955995398575619E-4</v>
      </c>
      <c r="AR274" s="5">
        <f t="shared" si="481"/>
        <v>4.0535258153569752E-3</v>
      </c>
      <c r="AS274" s="5">
        <f t="shared" si="482"/>
        <v>6.2173498126739191E-3</v>
      </c>
      <c r="AT274" s="5">
        <f t="shared" si="483"/>
        <v>4.7681253868802889E-3</v>
      </c>
      <c r="AU274" s="5">
        <f t="shared" si="484"/>
        <v>2.4378039293277338E-3</v>
      </c>
      <c r="AV274" s="5">
        <f t="shared" si="485"/>
        <v>9.3478372247684507E-4</v>
      </c>
      <c r="AW274" s="5">
        <f t="shared" si="486"/>
        <v>1.9915967532484169E-5</v>
      </c>
      <c r="AX274" s="5">
        <f t="shared" si="487"/>
        <v>7.642326456228231E-4</v>
      </c>
      <c r="AY274" s="5">
        <f t="shared" si="488"/>
        <v>1.2457865532389883E-3</v>
      </c>
      <c r="AZ274" s="5">
        <f t="shared" si="489"/>
        <v>1.0153872286928192E-3</v>
      </c>
      <c r="BA274" s="5">
        <f t="shared" si="490"/>
        <v>5.5173240900800139E-4</v>
      </c>
      <c r="BB274" s="5">
        <f t="shared" si="491"/>
        <v>2.248467204538753E-4</v>
      </c>
      <c r="BC274" s="5">
        <f t="shared" si="492"/>
        <v>7.3305170221573779E-5</v>
      </c>
      <c r="BD274" s="5">
        <f t="shared" si="493"/>
        <v>1.1012850565208436E-3</v>
      </c>
      <c r="BE274" s="5">
        <f t="shared" si="494"/>
        <v>1.6891651248204674E-3</v>
      </c>
      <c r="BF274" s="5">
        <f t="shared" si="495"/>
        <v>1.2954315515384205E-3</v>
      </c>
      <c r="BG274" s="5">
        <f t="shared" si="496"/>
        <v>6.6231650182792701E-4</v>
      </c>
      <c r="BH274" s="5">
        <f t="shared" si="497"/>
        <v>2.5396738334378083E-4</v>
      </c>
      <c r="BI274" s="5">
        <f t="shared" si="498"/>
        <v>7.7907685071382026E-5</v>
      </c>
      <c r="BJ274" s="8">
        <f t="shared" si="499"/>
        <v>0.36053456401436629</v>
      </c>
      <c r="BK274" s="8">
        <f t="shared" si="500"/>
        <v>0.23671404009916125</v>
      </c>
      <c r="BL274" s="8">
        <f t="shared" si="501"/>
        <v>0.37093494310350622</v>
      </c>
      <c r="BM274" s="8">
        <f t="shared" si="502"/>
        <v>0.60998352347880325</v>
      </c>
      <c r="BN274" s="8">
        <f t="shared" si="503"/>
        <v>0.38748307300528545</v>
      </c>
    </row>
    <row r="275" spans="1:66" x14ac:dyDescent="0.25">
      <c r="A275" t="s">
        <v>99</v>
      </c>
      <c r="B275" t="s">
        <v>105</v>
      </c>
      <c r="C275" t="s">
        <v>112</v>
      </c>
      <c r="D275" s="11">
        <v>44442</v>
      </c>
      <c r="E275">
        <f>VLOOKUP(A275,home!$A$2:$E$405,3,FALSE)</f>
        <v>1.33004926108374</v>
      </c>
      <c r="F275">
        <f>VLOOKUP(B275,home!$B$2:$E$405,3,FALSE)</f>
        <v>1.19</v>
      </c>
      <c r="G275">
        <f>VLOOKUP(C275,away!$B$2:$E$405,4,FALSE)</f>
        <v>1.29</v>
      </c>
      <c r="H275">
        <f>VLOOKUP(A275,away!$A$2:$E$405,3,FALSE)</f>
        <v>1.26600985221675</v>
      </c>
      <c r="I275">
        <f>VLOOKUP(C275,away!$B$2:$E$405,3,FALSE)</f>
        <v>0.71</v>
      </c>
      <c r="J275">
        <f>VLOOKUP(B275,home!$B$2:$E$405,4,FALSE)</f>
        <v>1.44</v>
      </c>
      <c r="K275" s="3">
        <f t="shared" si="448"/>
        <v>2.0417586206896492</v>
      </c>
      <c r="L275" s="3">
        <f t="shared" si="449"/>
        <v>1.2943684729064051</v>
      </c>
      <c r="M275" s="5">
        <f t="shared" si="450"/>
        <v>3.5574467852146782E-2</v>
      </c>
      <c r="N275" s="5">
        <f t="shared" si="451"/>
        <v>7.2634476413567489E-2</v>
      </c>
      <c r="O275" s="5">
        <f t="shared" si="452"/>
        <v>4.6046469628241229E-2</v>
      </c>
      <c r="P275" s="5">
        <f t="shared" si="453"/>
        <v>9.4015776315785629E-2</v>
      </c>
      <c r="Q275" s="5">
        <f t="shared" si="454"/>
        <v>7.4151034188340209E-2</v>
      </c>
      <c r="R275" s="5">
        <f t="shared" si="455"/>
        <v>2.9800549287718886E-2</v>
      </c>
      <c r="S275" s="5">
        <f t="shared" si="456"/>
        <v>6.2115941080243348E-2</v>
      </c>
      <c r="T275" s="5">
        <f t="shared" si="457"/>
        <v>9.5978760886792538E-2</v>
      </c>
      <c r="U275" s="5">
        <f t="shared" si="458"/>
        <v>6.0845528409486822E-2</v>
      </c>
      <c r="V275" s="5">
        <f t="shared" si="459"/>
        <v>1.8239918104923997E-2</v>
      </c>
      <c r="W275" s="5">
        <f t="shared" si="460"/>
        <v>5.0466171095698849E-2</v>
      </c>
      <c r="X275" s="5">
        <f t="shared" si="461"/>
        <v>6.5321820814573064E-2</v>
      </c>
      <c r="Y275" s="5">
        <f t="shared" si="462"/>
        <v>4.2275252727612393E-2</v>
      </c>
      <c r="Z275" s="5">
        <f t="shared" si="463"/>
        <v>1.2857630491105583E-2</v>
      </c>
      <c r="AA275" s="5">
        <f t="shared" si="464"/>
        <v>2.6252177896856913E-2</v>
      </c>
      <c r="AB275" s="5">
        <f t="shared" si="465"/>
        <v>2.6800305266392939E-2</v>
      </c>
      <c r="AC275" s="5">
        <f t="shared" si="466"/>
        <v>3.0127647792546315E-3</v>
      </c>
      <c r="AD275" s="5">
        <f t="shared" si="467"/>
        <v>2.5759934971960486E-2</v>
      </c>
      <c r="AE275" s="5">
        <f t="shared" si="468"/>
        <v>3.3342847691824794E-2</v>
      </c>
      <c r="AF275" s="5">
        <f t="shared" si="469"/>
        <v>2.1578965424609058E-2</v>
      </c>
      <c r="AG275" s="5">
        <f t="shared" si="470"/>
        <v>9.3103775078504473E-3</v>
      </c>
      <c r="AH275" s="5">
        <f t="shared" si="471"/>
        <v>4.1606278859917922E-3</v>
      </c>
      <c r="AI275" s="5">
        <f t="shared" si="472"/>
        <v>8.4949978537054924E-3</v>
      </c>
      <c r="AJ275" s="5">
        <f t="shared" si="473"/>
        <v>8.6723675502716289E-3</v>
      </c>
      <c r="AK275" s="5">
        <f t="shared" si="474"/>
        <v>5.9022937358520914E-3</v>
      </c>
      <c r="AL275" s="5">
        <f t="shared" si="475"/>
        <v>3.1848394275996178E-4</v>
      </c>
      <c r="AM275" s="5">
        <f t="shared" si="476"/>
        <v>1.0519113859481012E-2</v>
      </c>
      <c r="AN275" s="5">
        <f t="shared" si="477"/>
        <v>1.3615609342625038E-2</v>
      </c>
      <c r="AO275" s="5">
        <f t="shared" si="478"/>
        <v>8.8118077362518785E-3</v>
      </c>
      <c r="AP275" s="5">
        <f t="shared" si="479"/>
        <v>3.8019087077057301E-3</v>
      </c>
      <c r="AQ275" s="5">
        <f t="shared" si="480"/>
        <v>1.2302676920306576E-3</v>
      </c>
      <c r="AR275" s="5">
        <f t="shared" si="481"/>
        <v>1.0770771126245994E-3</v>
      </c>
      <c r="AS275" s="5">
        <f t="shared" si="482"/>
        <v>2.1991314798487922E-3</v>
      </c>
      <c r="AT275" s="5">
        <f t="shared" si="483"/>
        <v>2.2450478285056287E-3</v>
      </c>
      <c r="AU275" s="5">
        <f t="shared" si="484"/>
        <v>1.5279485859039815E-3</v>
      </c>
      <c r="AV275" s="5">
        <f t="shared" si="485"/>
        <v>7.7992554931000351E-4</v>
      </c>
      <c r="AW275" s="5">
        <f t="shared" si="486"/>
        <v>2.3380153840745159E-5</v>
      </c>
      <c r="AX275" s="5">
        <f t="shared" si="487"/>
        <v>3.579581900768557E-3</v>
      </c>
      <c r="AY275" s="5">
        <f t="shared" si="488"/>
        <v>4.6332979585412036E-3</v>
      </c>
      <c r="AZ275" s="5">
        <f t="shared" si="489"/>
        <v>2.9985974015586717E-3</v>
      </c>
      <c r="BA275" s="5">
        <f t="shared" si="490"/>
        <v>1.293763313172204E-3</v>
      </c>
      <c r="BB275" s="5">
        <f t="shared" si="491"/>
        <v>4.1865161099325922E-4</v>
      </c>
      <c r="BC275" s="5">
        <f t="shared" si="492"/>
        <v>1.0837788928023021E-4</v>
      </c>
      <c r="BD275" s="5">
        <f t="shared" si="493"/>
        <v>2.3235577624505704E-4</v>
      </c>
      <c r="BE275" s="5">
        <f t="shared" si="494"/>
        <v>4.7441440921538043E-4</v>
      </c>
      <c r="BF275" s="5">
        <f t="shared" si="495"/>
        <v>4.8431985489744503E-4</v>
      </c>
      <c r="BG275" s="5">
        <f t="shared" si="496"/>
        <v>3.2962141296933949E-4</v>
      </c>
      <c r="BH275" s="5">
        <f t="shared" si="497"/>
        <v>1.6825184037351301E-4</v>
      </c>
      <c r="BI275" s="5">
        <f t="shared" si="498"/>
        <v>6.8705929105903745E-5</v>
      </c>
      <c r="BJ275" s="8">
        <f t="shared" si="499"/>
        <v>0.54183061913523778</v>
      </c>
      <c r="BK275" s="8">
        <f t="shared" si="500"/>
        <v>0.21791065003365556</v>
      </c>
      <c r="BL275" s="8">
        <f t="shared" si="501"/>
        <v>0.22656211729351741</v>
      </c>
      <c r="BM275" s="8">
        <f t="shared" si="502"/>
        <v>0.64232832546301577</v>
      </c>
      <c r="BN275" s="8">
        <f t="shared" si="503"/>
        <v>0.35222277368580024</v>
      </c>
    </row>
    <row r="276" spans="1:66" x14ac:dyDescent="0.25">
      <c r="A276" t="s">
        <v>99</v>
      </c>
      <c r="B276" t="s">
        <v>117</v>
      </c>
      <c r="C276" t="s">
        <v>121</v>
      </c>
      <c r="D276" s="11">
        <v>44442</v>
      </c>
      <c r="E276">
        <f>VLOOKUP(A276,home!$A$2:$E$405,3,FALSE)</f>
        <v>1.33004926108374</v>
      </c>
      <c r="F276">
        <f>VLOOKUP(B276,home!$B$2:$E$405,3,FALSE)</f>
        <v>1.1299999999999999</v>
      </c>
      <c r="G276">
        <f>VLOOKUP(C276,away!$B$2:$E$405,4,FALSE)</f>
        <v>1.07</v>
      </c>
      <c r="H276">
        <f>VLOOKUP(A276,away!$A$2:$E$405,3,FALSE)</f>
        <v>1.26600985221675</v>
      </c>
      <c r="I276">
        <f>VLOOKUP(C276,away!$B$2:$E$405,3,FALSE)</f>
        <v>1.02</v>
      </c>
      <c r="J276">
        <f>VLOOKUP(B276,home!$B$2:$E$405,4,FALSE)</f>
        <v>0.83</v>
      </c>
      <c r="K276" s="3">
        <f t="shared" si="448"/>
        <v>1.60816256157635</v>
      </c>
      <c r="L276" s="3">
        <f t="shared" si="449"/>
        <v>1.0718039408867006</v>
      </c>
      <c r="M276" s="5">
        <f t="shared" si="450"/>
        <v>6.8565450889534849E-2</v>
      </c>
      <c r="N276" s="5">
        <f t="shared" si="451"/>
        <v>0.11026439113815177</v>
      </c>
      <c r="O276" s="5">
        <f t="shared" si="452"/>
        <v>7.3488720472076982E-2</v>
      </c>
      <c r="P276" s="5">
        <f t="shared" si="453"/>
        <v>0.11818180896134366</v>
      </c>
      <c r="Q276" s="5">
        <f t="shared" si="454"/>
        <v>8.8661532851693384E-2</v>
      </c>
      <c r="R276" s="5">
        <f t="shared" si="455"/>
        <v>3.9382750106346627E-2</v>
      </c>
      <c r="S276" s="5">
        <f t="shared" si="456"/>
        <v>5.0925574717934602E-2</v>
      </c>
      <c r="T276" s="5">
        <f t="shared" si="457"/>
        <v>9.5027780315500646E-2</v>
      </c>
      <c r="U276" s="5">
        <f t="shared" si="458"/>
        <v>6.3333864292943645E-2</v>
      </c>
      <c r="V276" s="5">
        <f t="shared" si="459"/>
        <v>9.753011278486939E-3</v>
      </c>
      <c r="W276" s="5">
        <f t="shared" si="460"/>
        <v>4.7527385928021651E-2</v>
      </c>
      <c r="X276" s="5">
        <f t="shared" si="461"/>
        <v>5.0940039537696727E-2</v>
      </c>
      <c r="Y276" s="5">
        <f t="shared" si="462"/>
        <v>2.7298867562713842E-2</v>
      </c>
      <c r="Z276" s="5">
        <f t="shared" si="463"/>
        <v>1.4070195588979482E-2</v>
      </c>
      <c r="AA276" s="5">
        <f t="shared" si="464"/>
        <v>2.2627161780253501E-2</v>
      </c>
      <c r="AB276" s="5">
        <f t="shared" si="465"/>
        <v>1.8194077224867482E-2</v>
      </c>
      <c r="AC276" s="5">
        <f t="shared" si="466"/>
        <v>1.0506644570610372E-3</v>
      </c>
      <c r="AD276" s="5">
        <f t="shared" si="467"/>
        <v>1.9107940674758763E-2</v>
      </c>
      <c r="AE276" s="5">
        <f t="shared" si="468"/>
        <v>2.0479966117435727E-2</v>
      </c>
      <c r="AF276" s="5">
        <f t="shared" si="469"/>
        <v>1.0975254196946855E-2</v>
      </c>
      <c r="AG276" s="5">
        <f t="shared" si="470"/>
        <v>3.9211069001736472E-3</v>
      </c>
      <c r="AH276" s="5">
        <f t="shared" si="471"/>
        <v>3.7701227703287195E-3</v>
      </c>
      <c r="AI276" s="5">
        <f t="shared" si="472"/>
        <v>6.0629702917891579E-3</v>
      </c>
      <c r="AJ276" s="5">
        <f t="shared" si="473"/>
        <v>4.875120917602482E-3</v>
      </c>
      <c r="AK276" s="5">
        <f t="shared" si="474"/>
        <v>2.6133289809486845E-3</v>
      </c>
      <c r="AL276" s="5">
        <f t="shared" si="475"/>
        <v>7.2438480042614844E-5</v>
      </c>
      <c r="AM276" s="5">
        <f t="shared" si="476"/>
        <v>6.1457349643937991E-3</v>
      </c>
      <c r="AN276" s="5">
        <f t="shared" si="477"/>
        <v>6.5870229544824606E-3</v>
      </c>
      <c r="AO276" s="5">
        <f t="shared" si="478"/>
        <v>3.5299985806627292E-3</v>
      </c>
      <c r="AP276" s="5">
        <f t="shared" si="479"/>
        <v>1.2611554633595911E-3</v>
      </c>
      <c r="AQ276" s="5">
        <f t="shared" si="480"/>
        <v>3.3792784892490061E-4</v>
      </c>
      <c r="AR276" s="5">
        <f t="shared" si="481"/>
        <v>8.0816648857300164E-4</v>
      </c>
      <c r="AS276" s="5">
        <f t="shared" si="482"/>
        <v>1.2996630904437221E-3</v>
      </c>
      <c r="AT276" s="5">
        <f t="shared" si="483"/>
        <v>1.0450347623571061E-3</v>
      </c>
      <c r="AU276" s="5">
        <f t="shared" si="484"/>
        <v>5.6019526012284534E-4</v>
      </c>
      <c r="AV276" s="5">
        <f t="shared" si="485"/>
        <v>2.2522126112552114E-4</v>
      </c>
      <c r="AW276" s="5">
        <f t="shared" si="486"/>
        <v>3.4682638181561096E-6</v>
      </c>
      <c r="AX276" s="5">
        <f t="shared" si="487"/>
        <v>1.6472234805181432E-3</v>
      </c>
      <c r="AY276" s="5">
        <f t="shared" si="488"/>
        <v>1.7655006179404533E-3</v>
      </c>
      <c r="AZ276" s="5">
        <f t="shared" si="489"/>
        <v>9.4613525997324136E-4</v>
      </c>
      <c r="BA276" s="5">
        <f t="shared" si="490"/>
        <v>3.3802383341706107E-4</v>
      </c>
      <c r="BB276" s="5">
        <f t="shared" si="491"/>
        <v>9.05738191925089E-5</v>
      </c>
      <c r="BC276" s="5">
        <f t="shared" si="492"/>
        <v>1.9415475270338113E-5</v>
      </c>
      <c r="BD276" s="5">
        <f t="shared" si="493"/>
        <v>1.4436600455751826E-4</v>
      </c>
      <c r="BE276" s="5">
        <f t="shared" si="494"/>
        <v>2.3216400369376156E-4</v>
      </c>
      <c r="BF276" s="5">
        <f t="shared" si="495"/>
        <v>1.8667872944299043E-4</v>
      </c>
      <c r="BG276" s="5">
        <f t="shared" si="496"/>
        <v>1.0006991457761929E-4</v>
      </c>
      <c r="BH276" s="5">
        <f t="shared" si="497"/>
        <v>4.0232172540967689E-5</v>
      </c>
      <c r="BI276" s="5">
        <f t="shared" si="498"/>
        <v>1.2939974730252862E-5</v>
      </c>
      <c r="BJ276" s="8">
        <f t="shared" si="499"/>
        <v>0.49687297752122817</v>
      </c>
      <c r="BK276" s="8">
        <f t="shared" si="500"/>
        <v>0.25031444940234415</v>
      </c>
      <c r="BL276" s="8">
        <f t="shared" si="501"/>
        <v>0.2390028484993226</v>
      </c>
      <c r="BM276" s="8">
        <f t="shared" si="502"/>
        <v>0.49995378423860481</v>
      </c>
      <c r="BN276" s="8">
        <f t="shared" si="503"/>
        <v>0.49854465441914725</v>
      </c>
    </row>
    <row r="277" spans="1:66" x14ac:dyDescent="0.25">
      <c r="A277" t="s">
        <v>99</v>
      </c>
      <c r="B277" t="s">
        <v>107</v>
      </c>
      <c r="C277" t="s">
        <v>395</v>
      </c>
      <c r="D277" s="11">
        <v>44442</v>
      </c>
      <c r="E277">
        <f>VLOOKUP(A277,home!$A$2:$E$405,3,FALSE)</f>
        <v>1.33004926108374</v>
      </c>
      <c r="F277">
        <f>VLOOKUP(B277,home!$B$2:$E$405,3,FALSE)</f>
        <v>0.79</v>
      </c>
      <c r="G277">
        <f>VLOOKUP(C277,away!$B$2:$E$405,4,FALSE)</f>
        <v>0.52</v>
      </c>
      <c r="H277">
        <f>VLOOKUP(A277,away!$A$2:$E$405,3,FALSE)</f>
        <v>1.26600985221675</v>
      </c>
      <c r="I277">
        <f>VLOOKUP(C277,away!$B$2:$E$405,3,FALSE)</f>
        <v>1.17</v>
      </c>
      <c r="J277">
        <f>VLOOKUP(B277,home!$B$2:$E$405,4,FALSE)</f>
        <v>0.67</v>
      </c>
      <c r="K277" s="3">
        <f t="shared" si="448"/>
        <v>0.54638423645320044</v>
      </c>
      <c r="L277" s="3">
        <f t="shared" si="449"/>
        <v>0.99242512315271036</v>
      </c>
      <c r="M277" s="5">
        <f t="shared" si="450"/>
        <v>0.21463650424234854</v>
      </c>
      <c r="N277" s="5">
        <f t="shared" si="451"/>
        <v>0.11727400248543972</v>
      </c>
      <c r="O277" s="5">
        <f t="shared" si="452"/>
        <v>0.21301065915577996</v>
      </c>
      <c r="P277" s="5">
        <f t="shared" si="453"/>
        <v>0.11638566635922376</v>
      </c>
      <c r="Q277" s="5">
        <f t="shared" si="454"/>
        <v>3.2038333151908849E-2</v>
      </c>
      <c r="R277" s="5">
        <f t="shared" si="455"/>
        <v>0.10569856482275745</v>
      </c>
      <c r="S277" s="5">
        <f t="shared" si="456"/>
        <v>1.5777399307838648E-2</v>
      </c>
      <c r="T277" s="5">
        <f t="shared" si="457"/>
        <v>3.1795646723890701E-2</v>
      </c>
      <c r="U277" s="5">
        <f t="shared" si="458"/>
        <v>5.7752029634881442E-2</v>
      </c>
      <c r="V277" s="5">
        <f t="shared" si="459"/>
        <v>9.5058031993839741E-4</v>
      </c>
      <c r="W277" s="5">
        <f t="shared" si="460"/>
        <v>5.8350800654796602E-3</v>
      </c>
      <c r="X277" s="5">
        <f t="shared" si="461"/>
        <v>5.7908800525895768E-3</v>
      </c>
      <c r="Y277" s="5">
        <f t="shared" si="462"/>
        <v>2.8735074246768917E-3</v>
      </c>
      <c r="Z277" s="5">
        <f t="shared" si="463"/>
        <v>3.4965970403763272E-2</v>
      </c>
      <c r="AA277" s="5">
        <f t="shared" si="464"/>
        <v>1.9104855040905401E-2</v>
      </c>
      <c r="AB277" s="5">
        <f t="shared" si="465"/>
        <v>5.2192958170370861E-3</v>
      </c>
      <c r="AC277" s="5">
        <f t="shared" si="466"/>
        <v>3.2215490427212129E-5</v>
      </c>
      <c r="AD277" s="5">
        <f t="shared" si="467"/>
        <v>7.9704894155509861E-4</v>
      </c>
      <c r="AE277" s="5">
        <f t="shared" si="468"/>
        <v>7.9101139398155614E-4</v>
      </c>
      <c r="AF277" s="5">
        <f t="shared" si="469"/>
        <v>3.9250979004367141E-4</v>
      </c>
      <c r="AG277" s="5">
        <f t="shared" si="470"/>
        <v>1.2984552557424506E-4</v>
      </c>
      <c r="AH277" s="5">
        <f t="shared" si="471"/>
        <v>8.6752768710271974E-3</v>
      </c>
      <c r="AI277" s="5">
        <f t="shared" si="472"/>
        <v>4.7400345291963046E-3</v>
      </c>
      <c r="AJ277" s="5">
        <f t="shared" si="473"/>
        <v>1.2949400734983639E-3</v>
      </c>
      <c r="AK277" s="5">
        <f t="shared" si="474"/>
        <v>2.3584494777035168E-4</v>
      </c>
      <c r="AL277" s="5">
        <f t="shared" si="475"/>
        <v>6.9874811532091773E-7</v>
      </c>
      <c r="AM277" s="5">
        <f t="shared" si="476"/>
        <v>8.7098995469482845E-5</v>
      </c>
      <c r="AN277" s="5">
        <f t="shared" si="477"/>
        <v>8.6439231305278862E-5</v>
      </c>
      <c r="AO277" s="5">
        <f t="shared" si="478"/>
        <v>4.2892232386683493E-5</v>
      </c>
      <c r="AP277" s="5">
        <f t="shared" si="479"/>
        <v>1.4189109669549681E-5</v>
      </c>
      <c r="AQ277" s="5">
        <f t="shared" si="480"/>
        <v>3.5204072278075382E-6</v>
      </c>
      <c r="AR277" s="5">
        <f t="shared" si="481"/>
        <v>1.7219125434226057E-3</v>
      </c>
      <c r="AS277" s="5">
        <f t="shared" si="482"/>
        <v>9.4082587027714869E-4</v>
      </c>
      <c r="AT277" s="5">
        <f t="shared" si="483"/>
        <v>2.5702621238339878E-4</v>
      </c>
      <c r="AU277" s="5">
        <f t="shared" si="484"/>
        <v>4.6811690267187175E-5</v>
      </c>
      <c r="AV277" s="5">
        <f t="shared" si="485"/>
        <v>6.3942924109301939E-6</v>
      </c>
      <c r="AW277" s="5">
        <f t="shared" si="486"/>
        <v>1.0524805040082061E-8</v>
      </c>
      <c r="AX277" s="5">
        <f t="shared" si="487"/>
        <v>7.9315863559056927E-6</v>
      </c>
      <c r="AY277" s="5">
        <f t="shared" si="488"/>
        <v>7.8715055660560634E-6</v>
      </c>
      <c r="AZ277" s="5">
        <f t="shared" si="489"/>
        <v>3.905939940395216E-6</v>
      </c>
      <c r="BA277" s="5">
        <f t="shared" si="490"/>
        <v>1.2921176421246044E-6</v>
      </c>
      <c r="BB277" s="5">
        <f t="shared" si="491"/>
        <v>3.2058250252832505E-7</v>
      </c>
      <c r="BC277" s="5">
        <f t="shared" si="492"/>
        <v>6.3630825910455422E-8</v>
      </c>
      <c r="BD277" s="5">
        <f t="shared" si="493"/>
        <v>2.8481154466072922E-4</v>
      </c>
      <c r="BE277" s="5">
        <f t="shared" si="494"/>
        <v>1.5561653836250914E-4</v>
      </c>
      <c r="BF277" s="5">
        <f t="shared" si="495"/>
        <v>4.2513211746344855E-5</v>
      </c>
      <c r="BG277" s="5">
        <f t="shared" si="496"/>
        <v>7.7428495797332902E-6</v>
      </c>
      <c r="BH277" s="5">
        <f t="shared" si="497"/>
        <v>1.0576427388986393E-6</v>
      </c>
      <c r="BI277" s="5">
        <f t="shared" si="498"/>
        <v>1.1557586406668096E-7</v>
      </c>
      <c r="BJ277" s="8">
        <f t="shared" si="499"/>
        <v>0.19797339089403174</v>
      </c>
      <c r="BK277" s="8">
        <f t="shared" si="500"/>
        <v>0.34779093597345795</v>
      </c>
      <c r="BL277" s="8">
        <f t="shared" si="501"/>
        <v>0.41919632886456715</v>
      </c>
      <c r="BM277" s="8">
        <f t="shared" si="502"/>
        <v>0.2008750349376007</v>
      </c>
      <c r="BN277" s="8">
        <f t="shared" si="503"/>
        <v>0.79904373021745823</v>
      </c>
    </row>
    <row r="278" spans="1:66" x14ac:dyDescent="0.25">
      <c r="A278" t="s">
        <v>99</v>
      </c>
      <c r="B278" t="s">
        <v>115</v>
      </c>
      <c r="C278" t="s">
        <v>111</v>
      </c>
      <c r="D278" s="11">
        <v>44442</v>
      </c>
      <c r="E278">
        <f>VLOOKUP(A278,home!$A$2:$E$405,3,FALSE)</f>
        <v>1.33004926108374</v>
      </c>
      <c r="F278">
        <f>VLOOKUP(B278,home!$B$2:$E$405,3,FALSE)</f>
        <v>1.19</v>
      </c>
      <c r="G278">
        <f>VLOOKUP(C278,away!$B$2:$E$405,4,FALSE)</f>
        <v>0.71</v>
      </c>
      <c r="H278">
        <f>VLOOKUP(A278,away!$A$2:$E$405,3,FALSE)</f>
        <v>1.26600985221675</v>
      </c>
      <c r="I278">
        <f>VLOOKUP(C278,away!$B$2:$E$405,3,FALSE)</f>
        <v>0.88</v>
      </c>
      <c r="J278">
        <f>VLOOKUP(B278,home!$B$2:$E$405,4,FALSE)</f>
        <v>1.02</v>
      </c>
      <c r="K278" s="3">
        <f t="shared" si="448"/>
        <v>1.1237586206896517</v>
      </c>
      <c r="L278" s="3">
        <f t="shared" si="449"/>
        <v>1.1363704433497548</v>
      </c>
      <c r="M278" s="5">
        <f t="shared" si="450"/>
        <v>0.10433701772876164</v>
      </c>
      <c r="N278" s="5">
        <f t="shared" si="451"/>
        <v>0.11724962312974491</v>
      </c>
      <c r="O278" s="5">
        <f t="shared" si="452"/>
        <v>0.11856550309422408</v>
      </c>
      <c r="P278" s="5">
        <f t="shared" si="453"/>
        <v>0.13323900621853987</v>
      </c>
      <c r="Q278" s="5">
        <f t="shared" si="454"/>
        <v>6.5880137382331824E-2</v>
      </c>
      <c r="R278" s="5">
        <f t="shared" si="455"/>
        <v>6.7367166658585081E-2</v>
      </c>
      <c r="S278" s="5">
        <f t="shared" si="456"/>
        <v>4.2536755325551179E-2</v>
      </c>
      <c r="T278" s="5">
        <f t="shared" si="457"/>
        <v>7.4864240925103159E-2</v>
      </c>
      <c r="U278" s="5">
        <f t="shared" si="458"/>
        <v>7.5704434284021446E-2</v>
      </c>
      <c r="V278" s="5">
        <f t="shared" si="459"/>
        <v>6.0355216955279428E-3</v>
      </c>
      <c r="W278" s="5">
        <f t="shared" si="460"/>
        <v>2.4677790771871318E-2</v>
      </c>
      <c r="X278" s="5">
        <f t="shared" si="461"/>
        <v>2.8043112040323892E-2</v>
      </c>
      <c r="Y278" s="5">
        <f t="shared" si="462"/>
        <v>1.5933681831084855E-2</v>
      </c>
      <c r="Z278" s="5">
        <f t="shared" si="463"/>
        <v>2.5518019014344376E-2</v>
      </c>
      <c r="AA278" s="5">
        <f t="shared" si="464"/>
        <v>2.8676093850291941E-2</v>
      </c>
      <c r="AB278" s="5">
        <f t="shared" si="465"/>
        <v>1.6112503835985541E-2</v>
      </c>
      <c r="AC278" s="5">
        <f t="shared" si="466"/>
        <v>4.81712369581237E-4</v>
      </c>
      <c r="AD278" s="5">
        <f t="shared" si="467"/>
        <v>6.9329700298664861E-3</v>
      </c>
      <c r="AE278" s="5">
        <f t="shared" si="468"/>
        <v>7.8784222265699411E-3</v>
      </c>
      <c r="AF278" s="5">
        <f t="shared" si="469"/>
        <v>4.4764030792519239E-3</v>
      </c>
      <c r="AG278" s="5">
        <f t="shared" si="470"/>
        <v>1.6956173839272383E-3</v>
      </c>
      <c r="AH278" s="5">
        <f t="shared" si="471"/>
        <v>7.2494806451845013E-3</v>
      </c>
      <c r="AI278" s="5">
        <f t="shared" si="472"/>
        <v>8.146666370548861E-3</v>
      </c>
      <c r="AJ278" s="5">
        <f t="shared" si="473"/>
        <v>4.5774432818933806E-3</v>
      </c>
      <c r="AK278" s="5">
        <f t="shared" si="474"/>
        <v>1.7146471162485387E-3</v>
      </c>
      <c r="AL278" s="5">
        <f t="shared" si="475"/>
        <v>2.4605985029410834E-5</v>
      </c>
      <c r="AM278" s="5">
        <f t="shared" si="476"/>
        <v>1.5581969676090913E-3</v>
      </c>
      <c r="AN278" s="5">
        <f t="shared" si="477"/>
        <v>1.7706889789081864E-3</v>
      </c>
      <c r="AO278" s="5">
        <f t="shared" si="478"/>
        <v>1.0060793099982103E-3</v>
      </c>
      <c r="AP278" s="5">
        <f t="shared" si="479"/>
        <v>3.8109293051589381E-4</v>
      </c>
      <c r="AQ278" s="5">
        <f t="shared" si="480"/>
        <v>1.0826568560195094E-4</v>
      </c>
      <c r="AR278" s="5">
        <f t="shared" si="481"/>
        <v>1.6476191069647558E-3</v>
      </c>
      <c r="AS278" s="5">
        <f t="shared" si="482"/>
        <v>1.8515261750646295E-3</v>
      </c>
      <c r="AT278" s="5">
        <f t="shared" si="483"/>
        <v>1.0403342503307075E-3</v>
      </c>
      <c r="AU278" s="5">
        <f t="shared" si="484"/>
        <v>3.8969486073594617E-4</v>
      </c>
      <c r="AV278" s="5">
        <f t="shared" si="485"/>
        <v>1.0948073979761827E-4</v>
      </c>
      <c r="AW278" s="5">
        <f t="shared" si="486"/>
        <v>8.7283312601206421E-7</v>
      </c>
      <c r="AX278" s="5">
        <f t="shared" si="487"/>
        <v>2.9183954584719796E-4</v>
      </c>
      <c r="AY278" s="5">
        <f t="shared" si="488"/>
        <v>3.3163783410137144E-4</v>
      </c>
      <c r="AZ278" s="5">
        <f t="shared" si="489"/>
        <v>1.8843171628466396E-4</v>
      </c>
      <c r="BA278" s="5">
        <f t="shared" si="490"/>
        <v>7.1376077658519591E-5</v>
      </c>
      <c r="BB278" s="5">
        <f t="shared" si="491"/>
        <v>2.0277416253344617E-5</v>
      </c>
      <c r="BC278" s="5">
        <f t="shared" si="492"/>
        <v>4.6085312995601498E-6</v>
      </c>
      <c r="BD278" s="5">
        <f t="shared" si="493"/>
        <v>3.1205094250884421E-4</v>
      </c>
      <c r="BE278" s="5">
        <f t="shared" si="494"/>
        <v>3.5066993673864457E-4</v>
      </c>
      <c r="BF278" s="5">
        <f t="shared" si="495"/>
        <v>1.9703418221337336E-4</v>
      </c>
      <c r="BG278" s="5">
        <f t="shared" si="496"/>
        <v>7.38062869442713E-5</v>
      </c>
      <c r="BH278" s="5">
        <f t="shared" si="497"/>
        <v>2.0735112803679755E-5</v>
      </c>
      <c r="BI278" s="5">
        <f t="shared" si="498"/>
        <v>4.6602523528215E-6</v>
      </c>
      <c r="BJ278" s="8">
        <f t="shared" si="499"/>
        <v>0.35336449379415358</v>
      </c>
      <c r="BK278" s="8">
        <f t="shared" si="500"/>
        <v>0.28698625715709269</v>
      </c>
      <c r="BL278" s="8">
        <f t="shared" si="501"/>
        <v>0.33411155098343864</v>
      </c>
      <c r="BM278" s="8">
        <f t="shared" si="502"/>
        <v>0.39301110173586645</v>
      </c>
      <c r="BN278" s="8">
        <f t="shared" si="503"/>
        <v>0.60663845421218743</v>
      </c>
    </row>
    <row r="279" spans="1:66" x14ac:dyDescent="0.25">
      <c r="A279" t="s">
        <v>99</v>
      </c>
      <c r="B279" t="s">
        <v>114</v>
      </c>
      <c r="C279" t="s">
        <v>110</v>
      </c>
      <c r="D279" s="11">
        <v>44442</v>
      </c>
      <c r="E279">
        <f>VLOOKUP(A279,home!$A$2:$E$405,3,FALSE)</f>
        <v>1.33004926108374</v>
      </c>
      <c r="F279">
        <f>VLOOKUP(B279,home!$B$2:$E$405,3,FALSE)</f>
        <v>1.64</v>
      </c>
      <c r="G279">
        <f>VLOOKUP(C279,away!$B$2:$E$405,4,FALSE)</f>
        <v>0.84</v>
      </c>
      <c r="H279">
        <f>VLOOKUP(A279,away!$A$2:$E$405,3,FALSE)</f>
        <v>1.26600985221675</v>
      </c>
      <c r="I279">
        <f>VLOOKUP(C279,away!$B$2:$E$405,3,FALSE)</f>
        <v>1.67</v>
      </c>
      <c r="J279">
        <f>VLOOKUP(B279,home!$B$2:$E$405,4,FALSE)</f>
        <v>0.69</v>
      </c>
      <c r="K279" s="3">
        <f t="shared" si="448"/>
        <v>1.8322758620689599</v>
      </c>
      <c r="L279" s="3">
        <f t="shared" si="449"/>
        <v>1.4588231527093609</v>
      </c>
      <c r="M279" s="5">
        <f t="shared" si="450"/>
        <v>3.7212929355163668E-2</v>
      </c>
      <c r="N279" s="5">
        <f t="shared" si="451"/>
        <v>6.8184352214343796E-2</v>
      </c>
      <c r="O279" s="5">
        <f t="shared" si="452"/>
        <v>5.4287082923450587E-2</v>
      </c>
      <c r="P279" s="5">
        <f t="shared" si="453"/>
        <v>9.9468911662774523E-2</v>
      </c>
      <c r="Q279" s="5">
        <f t="shared" si="454"/>
        <v>6.2466271366575211E-2</v>
      </c>
      <c r="R279" s="5">
        <f t="shared" si="455"/>
        <v>3.9597626730891358E-2</v>
      </c>
      <c r="S279" s="5">
        <f t="shared" si="456"/>
        <v>6.6469265916605055E-2</v>
      </c>
      <c r="T279" s="5">
        <f t="shared" si="457"/>
        <v>9.1127242932985728E-2</v>
      </c>
      <c r="U279" s="5">
        <f t="shared" si="458"/>
        <v>7.2553775654228839E-2</v>
      </c>
      <c r="V279" s="5">
        <f t="shared" si="459"/>
        <v>1.974112419263473E-2</v>
      </c>
      <c r="W279" s="5">
        <f t="shared" si="460"/>
        <v>3.815181373947505E-2</v>
      </c>
      <c r="X279" s="5">
        <f t="shared" si="461"/>
        <v>5.5656749201001311E-2</v>
      </c>
      <c r="Y279" s="5">
        <f t="shared" si="462"/>
        <v>4.0596677169479477E-2</v>
      </c>
      <c r="Z279" s="5">
        <f t="shared" si="463"/>
        <v>1.9255311555789131E-2</v>
      </c>
      <c r="AA279" s="5">
        <f t="shared" si="464"/>
        <v>3.5281042580289933E-2</v>
      </c>
      <c r="AB279" s="5">
        <f t="shared" si="465"/>
        <v>3.232230135424622E-2</v>
      </c>
      <c r="AC279" s="5">
        <f t="shared" si="466"/>
        <v>3.2979601654373855E-3</v>
      </c>
      <c r="AD279" s="5">
        <f t="shared" si="467"/>
        <v>1.7476161852247755E-2</v>
      </c>
      <c r="AE279" s="5">
        <f t="shared" si="468"/>
        <v>2.5494629530555136E-2</v>
      </c>
      <c r="AF279" s="5">
        <f t="shared" si="469"/>
        <v>1.8596077914460812E-2</v>
      </c>
      <c r="AG279" s="5">
        <f t="shared" si="470"/>
        <v>9.042796337067548E-3</v>
      </c>
      <c r="AH279" s="5">
        <f t="shared" si="471"/>
        <v>7.0225235775543239E-3</v>
      </c>
      <c r="AI279" s="5">
        <f t="shared" si="472"/>
        <v>1.2867200441962944E-2</v>
      </c>
      <c r="AJ279" s="5">
        <f t="shared" si="473"/>
        <v>1.1788130391105879E-2</v>
      </c>
      <c r="AK279" s="5">
        <f t="shared" si="474"/>
        <v>7.1997022581816094E-3</v>
      </c>
      <c r="AL279" s="5">
        <f t="shared" si="475"/>
        <v>3.5261347499128968E-4</v>
      </c>
      <c r="AM279" s="5">
        <f t="shared" si="476"/>
        <v>6.4042299046967914E-3</v>
      </c>
      <c r="AN279" s="5">
        <f t="shared" si="477"/>
        <v>9.342638860245344E-3</v>
      </c>
      <c r="AO279" s="5">
        <f t="shared" si="478"/>
        <v>6.8146289383640528E-3</v>
      </c>
      <c r="AP279" s="5">
        <f t="shared" si="479"/>
        <v>3.3137794908028977E-3</v>
      </c>
      <c r="AQ279" s="5">
        <f t="shared" si="480"/>
        <v>1.2085545610391762E-3</v>
      </c>
      <c r="AR279" s="5">
        <f t="shared" si="481"/>
        <v>2.0489239970767235E-3</v>
      </c>
      <c r="AS279" s="5">
        <f t="shared" si="482"/>
        <v>3.7541939830575319E-3</v>
      </c>
      <c r="AT279" s="5">
        <f t="shared" si="483"/>
        <v>3.4393595083404217E-3</v>
      </c>
      <c r="AU279" s="5">
        <f t="shared" si="484"/>
        <v>2.1006184693698397E-3</v>
      </c>
      <c r="AV279" s="5">
        <f t="shared" si="485"/>
        <v>9.6222812921065029E-4</v>
      </c>
      <c r="AW279" s="5">
        <f t="shared" si="486"/>
        <v>2.6181221899355291E-5</v>
      </c>
      <c r="AX279" s="5">
        <f t="shared" si="487"/>
        <v>1.955719311586022E-3</v>
      </c>
      <c r="AY279" s="5">
        <f t="shared" si="488"/>
        <v>2.8530486119425018E-3</v>
      </c>
      <c r="AZ279" s="5">
        <f t="shared" si="489"/>
        <v>2.0810466854535139E-3</v>
      </c>
      <c r="BA279" s="5">
        <f t="shared" si="490"/>
        <v>1.0119596955362204E-3</v>
      </c>
      <c r="BB279" s="5">
        <f t="shared" si="491"/>
        <v>3.6906755836423852E-4</v>
      </c>
      <c r="BC279" s="5">
        <f t="shared" si="492"/>
        <v>1.0768085981113288E-4</v>
      </c>
      <c r="BD279" s="5">
        <f t="shared" si="493"/>
        <v>4.98169627512889E-4</v>
      </c>
      <c r="BE279" s="5">
        <f t="shared" si="494"/>
        <v>9.1278418370775119E-4</v>
      </c>
      <c r="BF279" s="5">
        <f t="shared" si="495"/>
        <v>8.3623621354301603E-4</v>
      </c>
      <c r="BG279" s="5">
        <f t="shared" si="496"/>
        <v>5.1073847635427075E-4</v>
      </c>
      <c r="BH279" s="5">
        <f t="shared" si="497"/>
        <v>2.339534455134521E-4</v>
      </c>
      <c r="BI279" s="5">
        <f t="shared" si="498"/>
        <v>8.5733450212432859E-5</v>
      </c>
      <c r="BJ279" s="8">
        <f t="shared" si="499"/>
        <v>0.46225512673603381</v>
      </c>
      <c r="BK279" s="8">
        <f t="shared" si="500"/>
        <v>0.22939585337954915</v>
      </c>
      <c r="BL279" s="8">
        <f t="shared" si="501"/>
        <v>0.28830232539581069</v>
      </c>
      <c r="BM279" s="8">
        <f t="shared" si="502"/>
        <v>0.63516457542394034</v>
      </c>
      <c r="BN279" s="8">
        <f t="shared" si="503"/>
        <v>0.36121717425319916</v>
      </c>
    </row>
    <row r="280" spans="1:66" x14ac:dyDescent="0.25">
      <c r="A280" t="s">
        <v>99</v>
      </c>
      <c r="B280" t="s">
        <v>116</v>
      </c>
      <c r="C280" t="s">
        <v>119</v>
      </c>
      <c r="D280" s="11">
        <v>44442</v>
      </c>
      <c r="E280">
        <f>VLOOKUP(A280,home!$A$2:$E$405,3,FALSE)</f>
        <v>1.33004926108374</v>
      </c>
      <c r="F280">
        <f>VLOOKUP(B280,home!$B$2:$E$405,3,FALSE)</f>
        <v>1.1299999999999999</v>
      </c>
      <c r="G280">
        <f>VLOOKUP(C280,away!$B$2:$E$405,4,FALSE)</f>
        <v>1.1100000000000001</v>
      </c>
      <c r="H280">
        <f>VLOOKUP(A280,away!$A$2:$E$405,3,FALSE)</f>
        <v>1.26600985221675</v>
      </c>
      <c r="I280">
        <f>VLOOKUP(C280,away!$B$2:$E$405,3,FALSE)</f>
        <v>0.84</v>
      </c>
      <c r="J280">
        <f>VLOOKUP(B280,home!$B$2:$E$405,4,FALSE)</f>
        <v>1.18</v>
      </c>
      <c r="K280" s="3">
        <f t="shared" si="448"/>
        <v>1.6682807881773352</v>
      </c>
      <c r="L280" s="3">
        <f t="shared" si="449"/>
        <v>1.2548689655172425</v>
      </c>
      <c r="M280" s="5">
        <f t="shared" si="450"/>
        <v>5.3764076725511686E-2</v>
      </c>
      <c r="N280" s="5">
        <f t="shared" si="451"/>
        <v>8.9693576295263353E-2</v>
      </c>
      <c r="O280" s="5">
        <f t="shared" si="452"/>
        <v>6.74668713425325E-2</v>
      </c>
      <c r="P280" s="5">
        <f t="shared" si="453"/>
        <v>0.11255368529917897</v>
      </c>
      <c r="Q280" s="5">
        <f t="shared" si="454"/>
        <v>7.481703507815296E-2</v>
      </c>
      <c r="R280" s="5">
        <f t="shared" si="455"/>
        <v>4.2331041524144339E-2</v>
      </c>
      <c r="S280" s="5">
        <f t="shared" si="456"/>
        <v>5.8907047446865923E-2</v>
      </c>
      <c r="T280" s="5">
        <f t="shared" si="457"/>
        <v>9.388557541158904E-2</v>
      </c>
      <c r="U280" s="5">
        <f t="shared" si="458"/>
        <v>7.0620063318267021E-2</v>
      </c>
      <c r="V280" s="5">
        <f t="shared" si="459"/>
        <v>1.3702262187875932E-2</v>
      </c>
      <c r="W280" s="5">
        <f t="shared" si="460"/>
        <v>4.1605274083090796E-2</v>
      </c>
      <c r="X280" s="5">
        <f t="shared" si="461"/>
        <v>5.2209167248709477E-2</v>
      </c>
      <c r="Y280" s="5">
        <f t="shared" si="462"/>
        <v>3.2757831847952397E-2</v>
      </c>
      <c r="Z280" s="5">
        <f t="shared" si="463"/>
        <v>1.770663676222348E-2</v>
      </c>
      <c r="AA280" s="5">
        <f t="shared" si="464"/>
        <v>2.9539641933651963E-2</v>
      </c>
      <c r="AB280" s="5">
        <f t="shared" si="465"/>
        <v>2.4640208563774583E-2</v>
      </c>
      <c r="AC280" s="5">
        <f t="shared" si="466"/>
        <v>1.7928329194310531E-3</v>
      </c>
      <c r="AD280" s="5">
        <f t="shared" si="467"/>
        <v>1.7352319859918194E-2</v>
      </c>
      <c r="AE280" s="5">
        <f t="shared" si="468"/>
        <v>2.1774887671939844E-2</v>
      </c>
      <c r="AF280" s="5">
        <f t="shared" si="469"/>
        <v>1.3662315383570659E-2</v>
      </c>
      <c r="AG280" s="5">
        <f t="shared" si="470"/>
        <v>5.7148051906505395E-3</v>
      </c>
      <c r="AH280" s="5">
        <f t="shared" si="471"/>
        <v>5.5548772391502393E-3</v>
      </c>
      <c r="AI280" s="5">
        <f t="shared" si="472"/>
        <v>9.2670949787579011E-3</v>
      </c>
      <c r="AJ280" s="5">
        <f t="shared" si="473"/>
        <v>7.730058257638229E-3</v>
      </c>
      <c r="AK280" s="5">
        <f t="shared" si="474"/>
        <v>4.2986358942364751E-3</v>
      </c>
      <c r="AL280" s="5">
        <f t="shared" si="475"/>
        <v>1.5012994884139764E-4</v>
      </c>
      <c r="AM280" s="5">
        <f t="shared" si="476"/>
        <v>5.7897083705219119E-3</v>
      </c>
      <c r="AN280" s="5">
        <f t="shared" si="477"/>
        <v>7.26532535356335E-3</v>
      </c>
      <c r="AO280" s="5">
        <f t="shared" si="478"/>
        <v>4.5585156552861196E-3</v>
      </c>
      <c r="AP280" s="5">
        <f t="shared" si="479"/>
        <v>1.9067799415476822E-3</v>
      </c>
      <c r="AQ280" s="5">
        <f t="shared" si="480"/>
        <v>5.9818974317974209E-4</v>
      </c>
      <c r="AR280" s="5">
        <f t="shared" si="481"/>
        <v>1.3941286109335478E-3</v>
      </c>
      <c r="AS280" s="5">
        <f t="shared" si="482"/>
        <v>2.3257979778687926E-3</v>
      </c>
      <c r="AT280" s="5">
        <f t="shared" si="483"/>
        <v>1.9400420418301009E-3</v>
      </c>
      <c r="AU280" s="5">
        <f t="shared" si="484"/>
        <v>1.0788449555471627E-3</v>
      </c>
      <c r="AV280" s="5">
        <f t="shared" si="485"/>
        <v>4.4995407819034078E-4</v>
      </c>
      <c r="AW280" s="5">
        <f t="shared" si="486"/>
        <v>8.7303642366931793E-6</v>
      </c>
      <c r="AX280" s="5">
        <f t="shared" si="487"/>
        <v>1.6098098739485336E-3</v>
      </c>
      <c r="AY280" s="5">
        <f t="shared" si="488"/>
        <v>2.0201004512012386E-3</v>
      </c>
      <c r="AZ280" s="5">
        <f t="shared" si="489"/>
        <v>1.2674806817199072E-3</v>
      </c>
      <c r="BA280" s="5">
        <f t="shared" si="490"/>
        <v>5.3017405729431633E-4</v>
      </c>
      <c r="BB280" s="5">
        <f t="shared" si="491"/>
        <v>1.6632474270524952E-4</v>
      </c>
      <c r="BC280" s="5">
        <f t="shared" si="492"/>
        <v>4.1743151563691607E-5</v>
      </c>
      <c r="BD280" s="5">
        <f t="shared" si="493"/>
        <v>2.9157478796669478E-4</v>
      </c>
      <c r="BE280" s="5">
        <f t="shared" si="494"/>
        <v>4.8642861708171701E-4</v>
      </c>
      <c r="BF280" s="5">
        <f t="shared" si="495"/>
        <v>4.0574975834854906E-4</v>
      </c>
      <c r="BG280" s="5">
        <f t="shared" si="496"/>
        <v>2.2563484222016029E-4</v>
      </c>
      <c r="BH280" s="5">
        <f t="shared" si="497"/>
        <v>9.4105568104829422E-5</v>
      </c>
      <c r="BI280" s="5">
        <f t="shared" si="498"/>
        <v>3.1398902265960154E-5</v>
      </c>
      <c r="BJ280" s="8">
        <f t="shared" si="499"/>
        <v>0.46922694009336902</v>
      </c>
      <c r="BK280" s="8">
        <f t="shared" si="500"/>
        <v>0.24289013497890621</v>
      </c>
      <c r="BL280" s="8">
        <f t="shared" si="501"/>
        <v>0.27017215319251114</v>
      </c>
      <c r="BM280" s="8">
        <f t="shared" si="502"/>
        <v>0.55735820867526153</v>
      </c>
      <c r="BN280" s="8">
        <f t="shared" si="503"/>
        <v>0.44062628626478384</v>
      </c>
    </row>
    <row r="281" spans="1:66" x14ac:dyDescent="0.25">
      <c r="A281" t="s">
        <v>99</v>
      </c>
      <c r="B281" t="s">
        <v>118</v>
      </c>
      <c r="C281" t="s">
        <v>417</v>
      </c>
      <c r="D281" s="11">
        <v>44442</v>
      </c>
      <c r="E281">
        <f>VLOOKUP(A281,home!$A$2:$E$405,3,FALSE)</f>
        <v>1.33004926108374</v>
      </c>
      <c r="F281">
        <f>VLOOKUP(B281,home!$B$2:$E$405,3,FALSE)</f>
        <v>0.75</v>
      </c>
      <c r="G281">
        <f>VLOOKUP(C281,away!$B$2:$E$405,4,FALSE)</f>
        <v>0.75</v>
      </c>
      <c r="H281">
        <f>VLOOKUP(A281,away!$A$2:$E$405,3,FALSE)</f>
        <v>1.26600985221675</v>
      </c>
      <c r="I281">
        <f>VLOOKUP(C281,away!$B$2:$E$405,3,FALSE)</f>
        <v>0.71</v>
      </c>
      <c r="J281">
        <f>VLOOKUP(B281,home!$B$2:$E$405,4,FALSE)</f>
        <v>1.63</v>
      </c>
      <c r="K281" s="3">
        <f t="shared" si="448"/>
        <v>0.74815270935960365</v>
      </c>
      <c r="L281" s="3">
        <f t="shared" si="449"/>
        <v>1.4651532019704445</v>
      </c>
      <c r="M281" s="5">
        <f t="shared" si="450"/>
        <v>0.1093385867005477</v>
      </c>
      <c r="N281" s="5">
        <f t="shared" si="451"/>
        <v>8.1801959877564695E-2</v>
      </c>
      <c r="O281" s="5">
        <f t="shared" si="452"/>
        <v>0.16019778040323054</v>
      </c>
      <c r="P281" s="5">
        <f t="shared" si="453"/>
        <v>0.11985240344207175</v>
      </c>
      <c r="Q281" s="5">
        <f t="shared" si="454"/>
        <v>3.0600178956662807E-2</v>
      </c>
      <c r="R281" s="5">
        <f t="shared" si="455"/>
        <v>0.1173571454531757</v>
      </c>
      <c r="S281" s="5">
        <f t="shared" si="456"/>
        <v>3.2844302831036086E-2</v>
      </c>
      <c r="T281" s="5">
        <f t="shared" si="457"/>
        <v>4.4833950179223127E-2</v>
      </c>
      <c r="U281" s="5">
        <f t="shared" si="458"/>
        <v>8.78010663335025E-2</v>
      </c>
      <c r="V281" s="5">
        <f t="shared" si="459"/>
        <v>4.0002840437291919E-3</v>
      </c>
      <c r="W281" s="5">
        <f t="shared" si="460"/>
        <v>7.6312022644386707E-3</v>
      </c>
      <c r="X281" s="5">
        <f t="shared" si="461"/>
        <v>1.1180880432626425E-2</v>
      </c>
      <c r="Y281" s="5">
        <f t="shared" si="462"/>
        <v>8.19085138335565E-3</v>
      </c>
      <c r="Z281" s="5">
        <f t="shared" si="463"/>
        <v>5.7315399144943859E-2</v>
      </c>
      <c r="AA281" s="5">
        <f t="shared" si="464"/>
        <v>4.2880671158316855E-2</v>
      </c>
      <c r="AB281" s="5">
        <f t="shared" si="465"/>
        <v>1.6040645153126483E-2</v>
      </c>
      <c r="AC281" s="5">
        <f t="shared" si="466"/>
        <v>2.7405904422664779E-4</v>
      </c>
      <c r="AD281" s="5">
        <f t="shared" si="467"/>
        <v>1.4273261624527334E-3</v>
      </c>
      <c r="AE281" s="5">
        <f t="shared" si="468"/>
        <v>2.0912514971738092E-3</v>
      </c>
      <c r="AF281" s="5">
        <f t="shared" si="469"/>
        <v>1.5320019136048468E-3</v>
      </c>
      <c r="AG281" s="5">
        <f t="shared" si="470"/>
        <v>7.4820583638099641E-4</v>
      </c>
      <c r="AH281" s="5">
        <f t="shared" si="471"/>
        <v>2.0993960144857139E-2</v>
      </c>
      <c r="AI281" s="5">
        <f t="shared" si="472"/>
        <v>1.5706688162562404E-2</v>
      </c>
      <c r="AJ281" s="5">
        <f t="shared" si="473"/>
        <v>5.8755006519437391E-3</v>
      </c>
      <c r="AK281" s="5">
        <f t="shared" si="474"/>
        <v>1.4652572438652754E-3</v>
      </c>
      <c r="AL281" s="5">
        <f t="shared" si="475"/>
        <v>1.2016484253837982E-5</v>
      </c>
      <c r="AM281" s="5">
        <f t="shared" si="476"/>
        <v>2.1357158711577168E-4</v>
      </c>
      <c r="AN281" s="5">
        <f t="shared" si="477"/>
        <v>3.1291509471258265E-4</v>
      </c>
      <c r="AO281" s="5">
        <f t="shared" si="478"/>
        <v>2.2923427648151274E-4</v>
      </c>
      <c r="AP281" s="5">
        <f t="shared" si="479"/>
        <v>1.1195444472942217E-4</v>
      </c>
      <c r="AQ281" s="5">
        <f t="shared" si="480"/>
        <v>4.1007603292534008E-5</v>
      </c>
      <c r="AR281" s="5">
        <f t="shared" si="481"/>
        <v>6.1518735856554629E-3</v>
      </c>
      <c r="AS281" s="5">
        <f t="shared" si="482"/>
        <v>4.6025408907459141E-3</v>
      </c>
      <c r="AT281" s="5">
        <f t="shared" si="483"/>
        <v>1.7217017186749596E-3</v>
      </c>
      <c r="AU281" s="5">
        <f t="shared" si="484"/>
        <v>4.293652685119191E-4</v>
      </c>
      <c r="AV281" s="5">
        <f t="shared" si="485"/>
        <v>8.0307697235526492E-5</v>
      </c>
      <c r="AW281" s="5">
        <f t="shared" si="486"/>
        <v>3.6588803901272199E-7</v>
      </c>
      <c r="AX281" s="5">
        <f t="shared" si="487"/>
        <v>2.6630693590482531E-5</v>
      </c>
      <c r="AY281" s="5">
        <f t="shared" si="488"/>
        <v>3.9018045984789278E-5</v>
      </c>
      <c r="AZ281" s="5">
        <f t="shared" si="489"/>
        <v>2.8583707504622034E-5</v>
      </c>
      <c r="BA281" s="5">
        <f t="shared" si="490"/>
        <v>1.3959836858194532E-5</v>
      </c>
      <c r="BB281" s="5">
        <f t="shared" si="491"/>
        <v>5.1133249179421864E-6</v>
      </c>
      <c r="BC281" s="5">
        <f t="shared" si="492"/>
        <v>1.49836087524765E-6</v>
      </c>
      <c r="BD281" s="5">
        <f t="shared" si="493"/>
        <v>1.5022395470234166E-3</v>
      </c>
      <c r="BE281" s="5">
        <f t="shared" si="494"/>
        <v>1.1239045872127129E-3</v>
      </c>
      <c r="BF281" s="5">
        <f t="shared" si="495"/>
        <v>4.2042613099243901E-4</v>
      </c>
      <c r="BG281" s="5">
        <f t="shared" si="496"/>
        <v>1.0484764966252298E-4</v>
      </c>
      <c r="BH281" s="5">
        <f t="shared" si="497"/>
        <v>1.9610513291250775E-5</v>
      </c>
      <c r="BI281" s="5">
        <f t="shared" si="498"/>
        <v>2.9343317301563573E-6</v>
      </c>
      <c r="BJ281" s="8">
        <f t="shared" si="499"/>
        <v>0.19106129547954687</v>
      </c>
      <c r="BK281" s="8">
        <f t="shared" si="500"/>
        <v>0.26636067059185004</v>
      </c>
      <c r="BL281" s="8">
        <f t="shared" si="501"/>
        <v>0.48447846662531691</v>
      </c>
      <c r="BM281" s="8">
        <f t="shared" si="502"/>
        <v>0.38002912485045875</v>
      </c>
      <c r="BN281" s="8">
        <f t="shared" si="503"/>
        <v>0.61914805483325319</v>
      </c>
    </row>
    <row r="282" spans="1:66" x14ac:dyDescent="0.25">
      <c r="A282" t="s">
        <v>99</v>
      </c>
      <c r="B282" t="s">
        <v>120</v>
      </c>
      <c r="C282" t="s">
        <v>113</v>
      </c>
      <c r="D282" s="11">
        <v>44442</v>
      </c>
      <c r="E282">
        <f>VLOOKUP(A282,home!$A$2:$E$405,3,FALSE)</f>
        <v>1.33004926108374</v>
      </c>
      <c r="F282">
        <f>VLOOKUP(B282,home!$B$2:$E$405,3,FALSE)</f>
        <v>0.83</v>
      </c>
      <c r="G282">
        <f>VLOOKUP(C282,away!$B$2:$E$405,4,FALSE)</f>
        <v>1.1299999999999999</v>
      </c>
      <c r="H282">
        <f>VLOOKUP(A282,away!$A$2:$E$405,3,FALSE)</f>
        <v>1.26600985221675</v>
      </c>
      <c r="I282">
        <f>VLOOKUP(C282,away!$B$2:$E$405,3,FALSE)</f>
        <v>1.1299999999999999</v>
      </c>
      <c r="J282">
        <f>VLOOKUP(B282,home!$B$2:$E$405,4,FALSE)</f>
        <v>1.25</v>
      </c>
      <c r="K282" s="3">
        <f t="shared" si="448"/>
        <v>1.2474532019704396</v>
      </c>
      <c r="L282" s="3">
        <f t="shared" si="449"/>
        <v>1.7882389162561594</v>
      </c>
      <c r="M282" s="5">
        <f t="shared" si="450"/>
        <v>4.8041401037071503E-2</v>
      </c>
      <c r="N282" s="5">
        <f t="shared" si="451"/>
        <v>5.9929399550840853E-2</v>
      </c>
      <c r="O282" s="5">
        <f t="shared" si="452"/>
        <v>8.5909502925960279E-2</v>
      </c>
      <c r="P282" s="5">
        <f t="shared" si="453"/>
        <v>0.107168084504678</v>
      </c>
      <c r="Q282" s="5">
        <f t="shared" si="454"/>
        <v>3.7379560680931123E-2</v>
      </c>
      <c r="R282" s="5">
        <f t="shared" si="455"/>
        <v>7.6813358204212284E-2</v>
      </c>
      <c r="S282" s="5">
        <f t="shared" si="456"/>
        <v>5.976615007303452E-2</v>
      </c>
      <c r="T282" s="5">
        <f t="shared" si="457"/>
        <v>6.6843585082199619E-2</v>
      </c>
      <c r="U282" s="5">
        <f t="shared" si="458"/>
        <v>9.5821069645946971E-2</v>
      </c>
      <c r="V282" s="5">
        <f t="shared" si="459"/>
        <v>1.4813666923576432E-2</v>
      </c>
      <c r="W282" s="5">
        <f t="shared" si="460"/>
        <v>1.5543084219891956E-2</v>
      </c>
      <c r="X282" s="5">
        <f t="shared" si="461"/>
        <v>2.7794748080657804E-2</v>
      </c>
      <c r="Y282" s="5">
        <f t="shared" si="462"/>
        <v>2.485182509268424E-2</v>
      </c>
      <c r="Z282" s="5">
        <f t="shared" si="463"/>
        <v>4.5786878809698915E-2</v>
      </c>
      <c r="AA282" s="5">
        <f t="shared" si="464"/>
        <v>5.711698857939139E-2</v>
      </c>
      <c r="AB282" s="5">
        <f t="shared" si="465"/>
        <v>3.5625385145135413E-2</v>
      </c>
      <c r="AC282" s="5">
        <f t="shared" si="466"/>
        <v>2.0653439981186037E-3</v>
      </c>
      <c r="AD282" s="5">
        <f t="shared" si="467"/>
        <v>4.8473175446501074E-3</v>
      </c>
      <c r="AE282" s="5">
        <f t="shared" si="468"/>
        <v>8.6681618727945751E-3</v>
      </c>
      <c r="AF282" s="5">
        <f t="shared" si="469"/>
        <v>7.7503721966695662E-3</v>
      </c>
      <c r="AG282" s="5">
        <f t="shared" si="470"/>
        <v>4.6198390591847514E-3</v>
      </c>
      <c r="AH282" s="5">
        <f t="shared" si="471"/>
        <v>2.0469469635352025E-2</v>
      </c>
      <c r="AI282" s="5">
        <f t="shared" si="472"/>
        <v>2.5534705439256573E-2</v>
      </c>
      <c r="AJ282" s="5">
        <f t="shared" si="473"/>
        <v>1.5926675030786305E-2</v>
      </c>
      <c r="AK282" s="5">
        <f t="shared" si="474"/>
        <v>6.622593921299008E-3</v>
      </c>
      <c r="AL282" s="5">
        <f t="shared" si="475"/>
        <v>1.8429017917342272E-4</v>
      </c>
      <c r="AM282" s="5">
        <f t="shared" si="476"/>
        <v>1.2093603584082536E-3</v>
      </c>
      <c r="AN282" s="5">
        <f t="shared" si="477"/>
        <v>2.1626252566831357E-3</v>
      </c>
      <c r="AO282" s="5">
        <f t="shared" si="478"/>
        <v>1.9336453226396248E-3</v>
      </c>
      <c r="AP282" s="5">
        <f t="shared" si="479"/>
        <v>1.1526066053936248E-3</v>
      </c>
      <c r="AQ282" s="5">
        <f t="shared" si="480"/>
        <v>5.1528399672469655E-4</v>
      </c>
      <c r="AR282" s="5">
        <f t="shared" si="481"/>
        <v>7.3208604394120521E-3</v>
      </c>
      <c r="AS282" s="5">
        <f t="shared" si="482"/>
        <v>9.1324307963232855E-3</v>
      </c>
      <c r="AT282" s="5">
        <f t="shared" si="483"/>
        <v>5.696140019323467E-3</v>
      </c>
      <c r="AU282" s="5">
        <f t="shared" si="484"/>
        <v>2.3685560353256733E-3</v>
      </c>
      <c r="AV282" s="5">
        <f t="shared" si="485"/>
        <v>7.3866570257835498E-4</v>
      </c>
      <c r="AW282" s="5">
        <f t="shared" si="486"/>
        <v>1.1419563282163978E-5</v>
      </c>
      <c r="AX282" s="5">
        <f t="shared" si="487"/>
        <v>2.5143674190541575E-4</v>
      </c>
      <c r="AY282" s="5">
        <f t="shared" si="488"/>
        <v>4.4962896685192034E-4</v>
      </c>
      <c r="AZ282" s="5">
        <f t="shared" si="489"/>
        <v>4.0202200820032733E-4</v>
      </c>
      <c r="BA282" s="5">
        <f t="shared" si="490"/>
        <v>2.3963713341842606E-4</v>
      </c>
      <c r="BB282" s="5">
        <f t="shared" si="491"/>
        <v>1.0713211193972472E-4</v>
      </c>
      <c r="BC282" s="5">
        <f t="shared" si="492"/>
        <v>3.8315562350265375E-5</v>
      </c>
      <c r="BD282" s="5">
        <f t="shared" si="493"/>
        <v>2.1819079230394672E-3</v>
      </c>
      <c r="BE282" s="5">
        <f t="shared" si="494"/>
        <v>2.7218280250002548E-3</v>
      </c>
      <c r="BF282" s="5">
        <f t="shared" si="495"/>
        <v>1.6976765424997231E-3</v>
      </c>
      <c r="BG282" s="5">
        <f t="shared" si="496"/>
        <v>7.0592401295046137E-4</v>
      </c>
      <c r="BH282" s="5">
        <f t="shared" si="497"/>
        <v>2.2015179257571873E-4</v>
      </c>
      <c r="BI282" s="5">
        <f t="shared" si="498"/>
        <v>5.4925811713622492E-5</v>
      </c>
      <c r="BJ282" s="8">
        <f t="shared" si="499"/>
        <v>0.26668958744501997</v>
      </c>
      <c r="BK282" s="8">
        <f t="shared" si="500"/>
        <v>0.23248856568250442</v>
      </c>
      <c r="BL282" s="8">
        <f t="shared" si="501"/>
        <v>0.45267881562808232</v>
      </c>
      <c r="BM282" s="8">
        <f t="shared" si="502"/>
        <v>0.58196433125804192</v>
      </c>
      <c r="BN282" s="8">
        <f t="shared" si="503"/>
        <v>0.4152413069036941</v>
      </c>
    </row>
    <row r="283" spans="1:66" x14ac:dyDescent="0.25">
      <c r="A283" t="s">
        <v>99</v>
      </c>
      <c r="B283" t="s">
        <v>108</v>
      </c>
      <c r="C283" t="s">
        <v>103</v>
      </c>
      <c r="D283" s="11">
        <v>44442</v>
      </c>
      <c r="E283">
        <f>VLOOKUP(A283,home!$A$2:$E$405,3,FALSE)</f>
        <v>1.33004926108374</v>
      </c>
      <c r="F283">
        <f>VLOOKUP(B283,home!$B$2:$E$405,3,FALSE)</f>
        <v>0.97</v>
      </c>
      <c r="G283">
        <f>VLOOKUP(C283,away!$B$2:$E$405,4,FALSE)</f>
        <v>0.93</v>
      </c>
      <c r="H283">
        <f>VLOOKUP(A283,away!$A$2:$E$405,3,FALSE)</f>
        <v>1.26600985221675</v>
      </c>
      <c r="I283">
        <f>VLOOKUP(C283,away!$B$2:$E$405,3,FALSE)</f>
        <v>1.02</v>
      </c>
      <c r="J283">
        <f>VLOOKUP(B283,home!$B$2:$E$405,4,FALSE)</f>
        <v>0.51</v>
      </c>
      <c r="K283" s="3">
        <f t="shared" si="448"/>
        <v>1.1998374384236419</v>
      </c>
      <c r="L283" s="3">
        <f t="shared" si="449"/>
        <v>0.6585783251231534</v>
      </c>
      <c r="M283" s="5">
        <f t="shared" si="450"/>
        <v>0.15591944808097963</v>
      </c>
      <c r="N283" s="5">
        <f t="shared" si="451"/>
        <v>0.18707799118591059</v>
      </c>
      <c r="O283" s="5">
        <f t="shared" si="452"/>
        <v>0.10268516897129804</v>
      </c>
      <c r="P283" s="5">
        <f t="shared" si="453"/>
        <v>0.12320551010262105</v>
      </c>
      <c r="Q283" s="5">
        <f t="shared" si="454"/>
        <v>0.11223158886497185</v>
      </c>
      <c r="R283" s="5">
        <f t="shared" si="455"/>
        <v>3.3813113298052727E-2</v>
      </c>
      <c r="S283" s="5">
        <f t="shared" si="456"/>
        <v>2.4338845965775967E-2</v>
      </c>
      <c r="T283" s="5">
        <f t="shared" si="457"/>
        <v>7.3913291820603508E-2</v>
      </c>
      <c r="U283" s="5">
        <f t="shared" si="458"/>
        <v>4.0570239244663964E-2</v>
      </c>
      <c r="V283" s="5">
        <f t="shared" si="459"/>
        <v>2.1369153320509805E-3</v>
      </c>
      <c r="W283" s="5">
        <f t="shared" si="460"/>
        <v>4.4886554031321059E-2</v>
      </c>
      <c r="X283" s="5">
        <f t="shared" si="461"/>
        <v>2.9561311574497352E-2</v>
      </c>
      <c r="Y283" s="5">
        <f t="shared" si="462"/>
        <v>9.7342195325880766E-3</v>
      </c>
      <c r="Z283" s="5">
        <f t="shared" si="463"/>
        <v>7.4228611743436656E-3</v>
      </c>
      <c r="AA283" s="5">
        <f t="shared" si="464"/>
        <v>8.9062267371988087E-3</v>
      </c>
      <c r="AB283" s="5">
        <f t="shared" si="465"/>
        <v>5.3430121371903861E-3</v>
      </c>
      <c r="AC283" s="5">
        <f t="shared" si="466"/>
        <v>1.0553516045137358E-4</v>
      </c>
      <c r="AD283" s="5">
        <f t="shared" si="467"/>
        <v>1.3464142002151158E-2</v>
      </c>
      <c r="AE283" s="5">
        <f t="shared" si="468"/>
        <v>8.8671920889970106E-3</v>
      </c>
      <c r="AF283" s="5">
        <f t="shared" si="469"/>
        <v>2.9198702572584634E-3</v>
      </c>
      <c r="AG283" s="5">
        <f t="shared" si="470"/>
        <v>6.4098775453406347E-4</v>
      </c>
      <c r="AH283" s="5">
        <f t="shared" si="471"/>
        <v>1.2221338699552333E-3</v>
      </c>
      <c r="AI283" s="5">
        <f t="shared" si="472"/>
        <v>1.4663619719378592E-3</v>
      </c>
      <c r="AJ283" s="5">
        <f t="shared" si="473"/>
        <v>8.7969799610588097E-4</v>
      </c>
      <c r="AK283" s="5">
        <f t="shared" si="474"/>
        <v>3.5183153007803039E-4</v>
      </c>
      <c r="AL283" s="5">
        <f t="shared" si="475"/>
        <v>3.3357001803701486E-6</v>
      </c>
      <c r="AM283" s="5">
        <f t="shared" si="476"/>
        <v>3.2309563300866413E-3</v>
      </c>
      <c r="AN283" s="5">
        <f t="shared" si="477"/>
        <v>2.1278378084145107E-3</v>
      </c>
      <c r="AO283" s="5">
        <f t="shared" si="478"/>
        <v>7.0067392999967489E-4</v>
      </c>
      <c r="AP283" s="5">
        <f t="shared" si="479"/>
        <v>1.5381622109221453E-4</v>
      </c>
      <c r="AQ283" s="5">
        <f t="shared" si="480"/>
        <v>2.5325007315920817E-5</v>
      </c>
      <c r="AR283" s="5">
        <f t="shared" si="481"/>
        <v>1.6097417543027909E-4</v>
      </c>
      <c r="AS283" s="5">
        <f t="shared" si="482"/>
        <v>1.9314284230062401E-4</v>
      </c>
      <c r="AT283" s="5">
        <f t="shared" si="483"/>
        <v>1.1587000657792111E-4</v>
      </c>
      <c r="AU283" s="5">
        <f t="shared" si="484"/>
        <v>4.6341723960861138E-5</v>
      </c>
      <c r="AV283" s="5">
        <f t="shared" si="485"/>
        <v>1.3900633842333777E-5</v>
      </c>
      <c r="AW283" s="5">
        <f t="shared" si="486"/>
        <v>7.3217407971821885E-8</v>
      </c>
      <c r="AX283" s="5">
        <f t="shared" si="487"/>
        <v>6.4610372779163553E-4</v>
      </c>
      <c r="AY283" s="5">
        <f t="shared" si="488"/>
        <v>4.2550991090484111E-4</v>
      </c>
      <c r="AZ283" s="5">
        <f t="shared" si="489"/>
        <v>1.4011580222350625E-4</v>
      </c>
      <c r="BA283" s="5">
        <f t="shared" si="490"/>
        <v>3.0759076783881257E-5</v>
      </c>
      <c r="BB283" s="5">
        <f t="shared" si="491"/>
        <v>5.0643153176657454E-6</v>
      </c>
      <c r="BC283" s="5">
        <f t="shared" si="492"/>
        <v>6.6704965996076762E-7</v>
      </c>
      <c r="BD283" s="5">
        <f t="shared" si="493"/>
        <v>1.7669017140492313E-5</v>
      </c>
      <c r="BE283" s="5">
        <f t="shared" si="494"/>
        <v>2.1199948265311717E-5</v>
      </c>
      <c r="BF283" s="5">
        <f t="shared" si="495"/>
        <v>1.2718245810682673E-5</v>
      </c>
      <c r="BG283" s="5">
        <f t="shared" si="496"/>
        <v>5.0866091582439049E-6</v>
      </c>
      <c r="BH283" s="5">
        <f t="shared" si="497"/>
        <v>1.5257760256724004E-6</v>
      </c>
      <c r="BI283" s="5">
        <f t="shared" si="498"/>
        <v>3.6613663965019552E-7</v>
      </c>
      <c r="BJ283" s="8">
        <f t="shared" si="499"/>
        <v>0.49078397829242371</v>
      </c>
      <c r="BK283" s="8">
        <f t="shared" si="500"/>
        <v>0.30613510025296414</v>
      </c>
      <c r="BL283" s="8">
        <f t="shared" si="501"/>
        <v>0.19582658087163296</v>
      </c>
      <c r="BM283" s="8">
        <f t="shared" si="502"/>
        <v>0.2848102633940337</v>
      </c>
      <c r="BN283" s="8">
        <f t="shared" si="503"/>
        <v>0.71493282050383389</v>
      </c>
    </row>
    <row r="284" spans="1:66" x14ac:dyDescent="0.25">
      <c r="A284" t="s">
        <v>99</v>
      </c>
      <c r="B284" t="s">
        <v>109</v>
      </c>
      <c r="C284" t="s">
        <v>101</v>
      </c>
      <c r="D284" s="11">
        <v>44442</v>
      </c>
      <c r="E284">
        <f>VLOOKUP(A284,home!$A$2:$E$405,3,FALSE)</f>
        <v>1.33004926108374</v>
      </c>
      <c r="F284">
        <f>VLOOKUP(B284,home!$B$2:$E$405,3,FALSE)</f>
        <v>0.96</v>
      </c>
      <c r="G284">
        <f>VLOOKUP(C284,away!$B$2:$E$405,4,FALSE)</f>
        <v>0.47</v>
      </c>
      <c r="H284">
        <f>VLOOKUP(A284,away!$A$2:$E$405,3,FALSE)</f>
        <v>1.26600985221675</v>
      </c>
      <c r="I284">
        <f>VLOOKUP(C284,away!$B$2:$E$405,3,FALSE)</f>
        <v>1.32</v>
      </c>
      <c r="J284">
        <f>VLOOKUP(B284,home!$B$2:$E$405,4,FALSE)</f>
        <v>0.83</v>
      </c>
      <c r="K284" s="3">
        <f t="shared" si="448"/>
        <v>0.60011822660098335</v>
      </c>
      <c r="L284" s="3">
        <f t="shared" si="449"/>
        <v>1.3870403940886713</v>
      </c>
      <c r="M284" s="5">
        <f t="shared" si="450"/>
        <v>0.13708438132311107</v>
      </c>
      <c r="N284" s="5">
        <f t="shared" si="451"/>
        <v>8.2266835814318359E-2</v>
      </c>
      <c r="O284" s="5">
        <f t="shared" si="452"/>
        <v>0.19014157429380968</v>
      </c>
      <c r="P284" s="5">
        <f t="shared" si="453"/>
        <v>0.11410742436832016</v>
      </c>
      <c r="Q284" s="5">
        <f t="shared" si="454"/>
        <v>2.4684913808481496E-2</v>
      </c>
      <c r="R284" s="5">
        <f t="shared" si="455"/>
        <v>0.13186702207056308</v>
      </c>
      <c r="S284" s="5">
        <f t="shared" si="456"/>
        <v>2.3745419008169646E-2</v>
      </c>
      <c r="T284" s="5">
        <f t="shared" si="457"/>
        <v>3.4238972576961062E-2</v>
      </c>
      <c r="U284" s="5">
        <f t="shared" si="458"/>
        <v>7.9135803432139037E-2</v>
      </c>
      <c r="V284" s="5">
        <f t="shared" si="459"/>
        <v>2.1961563441736161E-3</v>
      </c>
      <c r="W284" s="5">
        <f t="shared" si="460"/>
        <v>4.9379555661813474E-3</v>
      </c>
      <c r="X284" s="5">
        <f t="shared" si="461"/>
        <v>6.8491438345085242E-3</v>
      </c>
      <c r="Y284" s="5">
        <f t="shared" si="462"/>
        <v>4.7500195816933492E-3</v>
      </c>
      <c r="Z284" s="5">
        <f t="shared" si="463"/>
        <v>6.0968295420017776E-2</v>
      </c>
      <c r="AA284" s="5">
        <f t="shared" si="464"/>
        <v>3.6588185326345918E-2</v>
      </c>
      <c r="AB284" s="5">
        <f t="shared" si="465"/>
        <v>1.0978618446297416E-2</v>
      </c>
      <c r="AC284" s="5">
        <f t="shared" si="466"/>
        <v>1.1425341709476589E-4</v>
      </c>
      <c r="AD284" s="5">
        <f t="shared" si="467"/>
        <v>7.4083928435280104E-4</v>
      </c>
      <c r="AE284" s="5">
        <f t="shared" si="468"/>
        <v>1.0275740129250784E-3</v>
      </c>
      <c r="AF284" s="5">
        <f t="shared" si="469"/>
        <v>7.1264333192143923E-4</v>
      </c>
      <c r="AG284" s="5">
        <f t="shared" si="470"/>
        <v>3.2948836265099226E-4</v>
      </c>
      <c r="AH284" s="5">
        <f t="shared" si="471"/>
        <v>2.1141372126574007E-2</v>
      </c>
      <c r="AI284" s="5">
        <f t="shared" si="472"/>
        <v>1.2687322748511051E-2</v>
      </c>
      <c r="AJ284" s="5">
        <f t="shared" si="473"/>
        <v>3.8069468140753825E-3</v>
      </c>
      <c r="AK284" s="5">
        <f t="shared" si="474"/>
        <v>7.615393902757273E-4</v>
      </c>
      <c r="AL284" s="5">
        <f t="shared" si="475"/>
        <v>3.804127946344003E-6</v>
      </c>
      <c r="AM284" s="5">
        <f t="shared" si="476"/>
        <v>8.8918231504428927E-5</v>
      </c>
      <c r="AN284" s="5">
        <f t="shared" si="477"/>
        <v>1.2333317886757081E-4</v>
      </c>
      <c r="AO284" s="5">
        <f t="shared" si="478"/>
        <v>8.5534050510342028E-5</v>
      </c>
      <c r="AP284" s="5">
        <f t="shared" si="479"/>
        <v>3.9546394375955033E-5</v>
      </c>
      <c r="AQ284" s="5">
        <f t="shared" si="480"/>
        <v>1.3713111610002677E-5</v>
      </c>
      <c r="AR284" s="5">
        <f t="shared" si="481"/>
        <v>5.8647874252036819E-3</v>
      </c>
      <c r="AS284" s="5">
        <f t="shared" si="482"/>
        <v>3.5195658290049802E-3</v>
      </c>
      <c r="AT284" s="5">
        <f t="shared" si="483"/>
        <v>1.0560778018539442E-3</v>
      </c>
      <c r="AU284" s="5">
        <f t="shared" si="484"/>
        <v>2.1125717920041789E-4</v>
      </c>
      <c r="AV284" s="5">
        <f t="shared" si="485"/>
        <v>3.1694820934620228E-5</v>
      </c>
      <c r="AW284" s="5">
        <f t="shared" si="486"/>
        <v>8.7958647103017779E-8</v>
      </c>
      <c r="AX284" s="5">
        <f t="shared" si="487"/>
        <v>8.8935752338222616E-6</v>
      </c>
      <c r="AY284" s="5">
        <f t="shared" si="488"/>
        <v>1.2335748097178077E-5</v>
      </c>
      <c r="AZ284" s="5">
        <f t="shared" si="489"/>
        <v>8.5550904510442293E-6</v>
      </c>
      <c r="BA284" s="5">
        <f t="shared" si="490"/>
        <v>3.9554186768935391E-6</v>
      </c>
      <c r="BB284" s="5">
        <f t="shared" si="491"/>
        <v>1.3715813700960267E-6</v>
      </c>
      <c r="BC284" s="5">
        <f t="shared" si="492"/>
        <v>3.8048775282053388E-7</v>
      </c>
      <c r="BD284" s="5">
        <f t="shared" si="493"/>
        <v>1.3557828435834674E-3</v>
      </c>
      <c r="BE284" s="5">
        <f t="shared" si="494"/>
        <v>8.1362999574734868E-4</v>
      </c>
      <c r="BF284" s="5">
        <f t="shared" si="495"/>
        <v>2.4413709507863223E-4</v>
      </c>
      <c r="BG284" s="5">
        <f t="shared" si="496"/>
        <v>4.8837040182034817E-5</v>
      </c>
      <c r="BH284" s="5">
        <f t="shared" si="497"/>
        <v>7.3269994866209229E-6</v>
      </c>
      <c r="BI284" s="5">
        <f t="shared" si="498"/>
        <v>8.794131876434529E-7</v>
      </c>
      <c r="BJ284" s="8">
        <f t="shared" si="499"/>
        <v>0.1609249230424446</v>
      </c>
      <c r="BK284" s="8">
        <f t="shared" si="500"/>
        <v>0.27726377433691274</v>
      </c>
      <c r="BL284" s="8">
        <f t="shared" si="501"/>
        <v>0.50026236109205457</v>
      </c>
      <c r="BM284" s="8">
        <f t="shared" si="502"/>
        <v>0.31925495442337598</v>
      </c>
      <c r="BN284" s="8">
        <f t="shared" si="503"/>
        <v>0.68015215167860388</v>
      </c>
    </row>
    <row r="285" spans="1:66" x14ac:dyDescent="0.25">
      <c r="A285" t="s">
        <v>122</v>
      </c>
      <c r="B285" t="s">
        <v>125</v>
      </c>
      <c r="C285" t="s">
        <v>130</v>
      </c>
      <c r="D285" s="11">
        <v>44442</v>
      </c>
      <c r="E285">
        <f>VLOOKUP(A285,home!$A$2:$E$405,3,FALSE)</f>
        <v>1.2955665024630501</v>
      </c>
      <c r="F285">
        <f>VLOOKUP(B285,home!$B$2:$E$405,3,FALSE)</f>
        <v>0.9</v>
      </c>
      <c r="G285">
        <f>VLOOKUP(C285,away!$B$2:$E$405,4,FALSE)</f>
        <v>0.86</v>
      </c>
      <c r="H285">
        <f>VLOOKUP(A285,away!$A$2:$E$405,3,FALSE)</f>
        <v>1.12807881773399</v>
      </c>
      <c r="I285">
        <f>VLOOKUP(C285,away!$B$2:$E$405,3,FALSE)</f>
        <v>1.33</v>
      </c>
      <c r="J285">
        <f>VLOOKUP(B285,home!$B$2:$E$405,4,FALSE)</f>
        <v>0.94</v>
      </c>
      <c r="K285" s="3">
        <f t="shared" si="448"/>
        <v>1.0027684729064008</v>
      </c>
      <c r="L285" s="3">
        <f t="shared" si="449"/>
        <v>1.4103241379310343</v>
      </c>
      <c r="M285" s="5">
        <f t="shared" si="450"/>
        <v>8.9537959884058521E-2</v>
      </c>
      <c r="N285" s="5">
        <f t="shared" si="451"/>
        <v>8.9785843300091941E-2</v>
      </c>
      <c r="O285" s="5">
        <f t="shared" si="452"/>
        <v>0.12627754608558836</v>
      </c>
      <c r="P285" s="5">
        <f t="shared" si="453"/>
        <v>0.1266271420506131</v>
      </c>
      <c r="Q285" s="5">
        <f t="shared" si="454"/>
        <v>4.5017206487323297E-2</v>
      </c>
      <c r="R285" s="5">
        <f t="shared" si="455"/>
        <v>8.9046135661601938E-2</v>
      </c>
      <c r="S285" s="5">
        <f t="shared" si="456"/>
        <v>4.4769930889281252E-2</v>
      </c>
      <c r="T285" s="5">
        <f t="shared" si="457"/>
        <v>6.3488852931297579E-2</v>
      </c>
      <c r="U285" s="5">
        <f t="shared" si="458"/>
        <v>8.9292657475600778E-2</v>
      </c>
      <c r="V285" s="5">
        <f t="shared" si="459"/>
        <v>7.0349906535655963E-3</v>
      </c>
      <c r="W285" s="5">
        <f t="shared" si="460"/>
        <v>1.5047278467935101E-2</v>
      </c>
      <c r="X285" s="5">
        <f t="shared" si="461"/>
        <v>2.1221540033498784E-2</v>
      </c>
      <c r="Y285" s="5">
        <f t="shared" si="462"/>
        <v>1.4964625076656555E-2</v>
      </c>
      <c r="Z285" s="5">
        <f t="shared" si="463"/>
        <v>4.1861304837679553E-2</v>
      </c>
      <c r="AA285" s="5">
        <f t="shared" si="464"/>
        <v>4.1977196725949253E-2</v>
      </c>
      <c r="AB285" s="5">
        <f t="shared" si="465"/>
        <v>2.104670472888585E-2</v>
      </c>
      <c r="AC285" s="5">
        <f t="shared" si="466"/>
        <v>6.2181780356572924E-4</v>
      </c>
      <c r="AD285" s="5">
        <f t="shared" si="467"/>
        <v>3.7722341126721617E-3</v>
      </c>
      <c r="AE285" s="5">
        <f t="shared" si="468"/>
        <v>5.3200728230284062E-3</v>
      </c>
      <c r="AF285" s="5">
        <f t="shared" si="469"/>
        <v>3.7515135589339314E-3</v>
      </c>
      <c r="AG285" s="5">
        <f t="shared" si="470"/>
        <v>1.763616708646694E-3</v>
      </c>
      <c r="AH285" s="5">
        <f t="shared" si="471"/>
        <v>1.4759502164467165E-2</v>
      </c>
      <c r="AI285" s="5">
        <f t="shared" si="472"/>
        <v>1.4800363446321456E-2</v>
      </c>
      <c r="AJ285" s="5">
        <f t="shared" si="473"/>
        <v>7.42066892576374E-3</v>
      </c>
      <c r="AK285" s="5">
        <f t="shared" si="474"/>
        <v>2.4804042822106961E-3</v>
      </c>
      <c r="AL285" s="5">
        <f t="shared" si="475"/>
        <v>3.517570042635586E-5</v>
      </c>
      <c r="AM285" s="5">
        <f t="shared" si="476"/>
        <v>7.5653548812193926E-4</v>
      </c>
      <c r="AN285" s="5">
        <f t="shared" si="477"/>
        <v>1.0669602600998081E-3</v>
      </c>
      <c r="AO285" s="5">
        <f t="shared" si="478"/>
        <v>7.5237990451596719E-4</v>
      </c>
      <c r="AP285" s="5">
        <f t="shared" si="479"/>
        <v>3.5369984674437168E-4</v>
      </c>
      <c r="AQ285" s="5">
        <f t="shared" si="480"/>
        <v>1.2470785786152373E-4</v>
      </c>
      <c r="AR285" s="5">
        <f t="shared" si="481"/>
        <v>4.1631364332786747E-3</v>
      </c>
      <c r="AS285" s="5">
        <f t="shared" si="482"/>
        <v>4.1746619636998565E-3</v>
      </c>
      <c r="AT285" s="5">
        <f t="shared" si="483"/>
        <v>2.0931097011198706E-3</v>
      </c>
      <c r="AU285" s="5">
        <f t="shared" si="484"/>
        <v>6.9963480620584858E-4</v>
      </c>
      <c r="AV285" s="5">
        <f t="shared" si="485"/>
        <v>1.7539293155280114E-4</v>
      </c>
      <c r="AW285" s="5">
        <f t="shared" si="486"/>
        <v>1.3818466927278821E-6</v>
      </c>
      <c r="AX285" s="5">
        <f t="shared" si="487"/>
        <v>1.2643832268725592E-4</v>
      </c>
      <c r="AY285" s="5">
        <f t="shared" si="488"/>
        <v>1.7831901844535009E-4</v>
      </c>
      <c r="AZ285" s="5">
        <f t="shared" si="489"/>
        <v>1.2574380798282333E-4</v>
      </c>
      <c r="BA285" s="5">
        <f t="shared" si="490"/>
        <v>5.9113175864513586E-5</v>
      </c>
      <c r="BB285" s="5">
        <f t="shared" si="491"/>
        <v>2.0842184697871439E-5</v>
      </c>
      <c r="BC285" s="5">
        <f t="shared" si="492"/>
        <v>5.878847233324982E-6</v>
      </c>
      <c r="BD285" s="5">
        <f t="shared" si="493"/>
        <v>9.7856196689217025E-4</v>
      </c>
      <c r="BE285" s="5">
        <f t="shared" si="494"/>
        <v>9.8127108918474545E-4</v>
      </c>
      <c r="BF285" s="5">
        <f t="shared" si="495"/>
        <v>4.9199385580449393E-4</v>
      </c>
      <c r="BG285" s="5">
        <f t="shared" si="496"/>
        <v>1.6445197582146812E-4</v>
      </c>
      <c r="BH285" s="5">
        <f t="shared" si="497"/>
        <v>4.1226814165233483E-5</v>
      </c>
      <c r="BI285" s="5">
        <f t="shared" si="498"/>
        <v>8.2681898966534314E-6</v>
      </c>
      <c r="BJ285" s="8">
        <f t="shared" si="499"/>
        <v>0.26770340221433919</v>
      </c>
      <c r="BK285" s="8">
        <f t="shared" si="500"/>
        <v>0.26880533599995593</v>
      </c>
      <c r="BL285" s="8">
        <f t="shared" si="501"/>
        <v>0.42107288922401104</v>
      </c>
      <c r="BM285" s="8">
        <f t="shared" si="502"/>
        <v>0.432974161634956</v>
      </c>
      <c r="BN285" s="8">
        <f t="shared" si="503"/>
        <v>0.56629183346927714</v>
      </c>
    </row>
    <row r="286" spans="1:66" x14ac:dyDescent="0.25">
      <c r="A286" t="s">
        <v>122</v>
      </c>
      <c r="B286" t="s">
        <v>362</v>
      </c>
      <c r="C286" t="s">
        <v>133</v>
      </c>
      <c r="D286" s="11">
        <v>44442</v>
      </c>
      <c r="E286">
        <f>VLOOKUP(A286,home!$A$2:$E$405,3,FALSE)</f>
        <v>1.2955665024630501</v>
      </c>
      <c r="F286">
        <f>VLOOKUP(B286,home!$B$2:$E$405,3,FALSE)</f>
        <v>1.54</v>
      </c>
      <c r="G286">
        <f>VLOOKUP(C286,away!$B$2:$E$405,4,FALSE)</f>
        <v>1.35</v>
      </c>
      <c r="H286">
        <f>VLOOKUP(A286,away!$A$2:$E$405,3,FALSE)</f>
        <v>1.12807881773399</v>
      </c>
      <c r="I286">
        <f>VLOOKUP(C286,away!$B$2:$E$405,3,FALSE)</f>
        <v>0.57999999999999996</v>
      </c>
      <c r="J286">
        <f>VLOOKUP(B286,home!$B$2:$E$405,4,FALSE)</f>
        <v>1.1599999999999999</v>
      </c>
      <c r="K286" s="3">
        <f t="shared" si="448"/>
        <v>2.6934827586206813</v>
      </c>
      <c r="L286" s="3">
        <f t="shared" si="449"/>
        <v>0.7589714285714283</v>
      </c>
      <c r="M286" s="5">
        <f t="shared" si="450"/>
        <v>3.1667822168238553E-2</v>
      </c>
      <c r="N286" s="5">
        <f t="shared" si="451"/>
        <v>8.5296733013216344E-2</v>
      </c>
      <c r="O286" s="5">
        <f t="shared" si="452"/>
        <v>2.4034972230773957E-2</v>
      </c>
      <c r="P286" s="5">
        <f t="shared" si="453"/>
        <v>6.4737783307516505E-2</v>
      </c>
      <c r="Q286" s="5">
        <f t="shared" si="454"/>
        <v>0.11487263986888487</v>
      </c>
      <c r="R286" s="5">
        <f t="shared" si="455"/>
        <v>9.1209286048325594E-3</v>
      </c>
      <c r="S286" s="5">
        <f t="shared" si="456"/>
        <v>3.3085481575792851E-2</v>
      </c>
      <c r="T286" s="5">
        <f t="shared" si="457"/>
        <v>8.7185051585058751E-2</v>
      </c>
      <c r="U286" s="5">
        <f t="shared" si="458"/>
        <v>2.4567063939726682E-2</v>
      </c>
      <c r="V286" s="5">
        <f t="shared" si="459"/>
        <v>7.5150967842918717E-3</v>
      </c>
      <c r="W286" s="5">
        <f t="shared" si="460"/>
        <v>0.10313582497469469</v>
      </c>
      <c r="X286" s="5">
        <f t="shared" si="461"/>
        <v>7.8277144417936817E-2</v>
      </c>
      <c r="Y286" s="5">
        <f t="shared" si="462"/>
        <v>2.9705058061686749E-2</v>
      </c>
      <c r="Z286" s="5">
        <f t="shared" si="463"/>
        <v>2.3075080710359239E-3</v>
      </c>
      <c r="AA286" s="5">
        <f t="shared" si="464"/>
        <v>6.2152332047133267E-3</v>
      </c>
      <c r="AB286" s="5">
        <f t="shared" si="465"/>
        <v>8.3703117388510568E-3</v>
      </c>
      <c r="AC286" s="5">
        <f t="shared" si="466"/>
        <v>9.601834643298636E-4</v>
      </c>
      <c r="AD286" s="5">
        <f t="shared" si="467"/>
        <v>6.9448641591365115E-2</v>
      </c>
      <c r="AE286" s="5">
        <f t="shared" si="468"/>
        <v>5.2709534720943488E-2</v>
      </c>
      <c r="AF286" s="5">
        <f t="shared" si="469"/>
        <v>2.000251543324489E-2</v>
      </c>
      <c r="AG286" s="5">
        <f t="shared" si="470"/>
        <v>5.0604459044639718E-3</v>
      </c>
      <c r="AH286" s="5">
        <f t="shared" si="471"/>
        <v>4.3783317427855903E-4</v>
      </c>
      <c r="AI286" s="5">
        <f t="shared" si="472"/>
        <v>1.1792961060714626E-3</v>
      </c>
      <c r="AJ286" s="5">
        <f t="shared" si="473"/>
        <v>1.5882068645059956E-3</v>
      </c>
      <c r="AK286" s="5">
        <f t="shared" si="474"/>
        <v>1.4259359355566373E-3</v>
      </c>
      <c r="AL286" s="5">
        <f t="shared" si="475"/>
        <v>7.8515218026696052E-5</v>
      </c>
      <c r="AM286" s="5">
        <f t="shared" si="476"/>
        <v>3.7411743747193804E-2</v>
      </c>
      <c r="AN286" s="5">
        <f t="shared" si="477"/>
        <v>2.8394444597155878E-2</v>
      </c>
      <c r="AO286" s="5">
        <f t="shared" si="478"/>
        <v>1.0775286089697834E-2</v>
      </c>
      <c r="AP286" s="5">
        <f t="shared" si="479"/>
        <v>2.7260447589212682E-3</v>
      </c>
      <c r="AQ286" s="5">
        <f t="shared" si="480"/>
        <v>5.1724752125703241E-4</v>
      </c>
      <c r="AR286" s="5">
        <f t="shared" si="481"/>
        <v>6.6460573951632231E-5</v>
      </c>
      <c r="AS286" s="5">
        <f t="shared" si="482"/>
        <v>1.7901041006675617E-4</v>
      </c>
      <c r="AT286" s="5">
        <f t="shared" si="483"/>
        <v>2.4108072656421294E-4</v>
      </c>
      <c r="AU286" s="5">
        <f t="shared" si="484"/>
        <v>2.1644892681215149E-4</v>
      </c>
      <c r="AV286" s="5">
        <f t="shared" si="485"/>
        <v>1.4575036312261996E-4</v>
      </c>
      <c r="AW286" s="5">
        <f t="shared" si="486"/>
        <v>4.458522548317018E-6</v>
      </c>
      <c r="AX286" s="5">
        <f t="shared" si="487"/>
        <v>1.6794647792166943E-2</v>
      </c>
      <c r="AY286" s="5">
        <f t="shared" si="488"/>
        <v>1.2746657827174927E-2</v>
      </c>
      <c r="AZ286" s="5">
        <f t="shared" si="489"/>
        <v>4.8371745503010656E-3</v>
      </c>
      <c r="BA286" s="5">
        <f t="shared" si="490"/>
        <v>1.2237590928971186E-3</v>
      </c>
      <c r="BB286" s="5">
        <f t="shared" si="491"/>
        <v>2.3219954674085036E-4</v>
      </c>
      <c r="BC286" s="5">
        <f t="shared" si="492"/>
        <v>3.524656434070828E-5</v>
      </c>
      <c r="BD286" s="5">
        <f t="shared" si="493"/>
        <v>8.4069461259578904E-6</v>
      </c>
      <c r="BE286" s="5">
        <f t="shared" si="494"/>
        <v>2.2643964442920505E-5</v>
      </c>
      <c r="BF286" s="5">
        <f t="shared" si="495"/>
        <v>3.0495563906913076E-5</v>
      </c>
      <c r="BG286" s="5">
        <f t="shared" si="496"/>
        <v>2.7379758532561839E-5</v>
      </c>
      <c r="BH286" s="5">
        <f t="shared" si="497"/>
        <v>1.8436726885663203E-5</v>
      </c>
      <c r="BI286" s="5">
        <f t="shared" si="498"/>
        <v>9.9318011983864374E-6</v>
      </c>
      <c r="BJ286" s="8">
        <f t="shared" si="499"/>
        <v>0.76138804165934315</v>
      </c>
      <c r="BK286" s="8">
        <f t="shared" si="500"/>
        <v>0.15079154034537129</v>
      </c>
      <c r="BL286" s="8">
        <f t="shared" si="501"/>
        <v>7.7905827560920002E-2</v>
      </c>
      <c r="BM286" s="8">
        <f t="shared" si="502"/>
        <v>0.64991983913858076</v>
      </c>
      <c r="BN286" s="8">
        <f t="shared" si="503"/>
        <v>0.32973087919346278</v>
      </c>
    </row>
    <row r="287" spans="1:66" x14ac:dyDescent="0.25">
      <c r="A287" t="s">
        <v>122</v>
      </c>
      <c r="B287" t="s">
        <v>128</v>
      </c>
      <c r="C287" t="s">
        <v>140</v>
      </c>
      <c r="D287" s="11">
        <v>44442</v>
      </c>
      <c r="E287">
        <f>VLOOKUP(A287,home!$A$2:$E$405,3,FALSE)</f>
        <v>1.2955665024630501</v>
      </c>
      <c r="F287">
        <f>VLOOKUP(B287,home!$B$2:$E$405,3,FALSE)</f>
        <v>1.1399999999999999</v>
      </c>
      <c r="G287">
        <f>VLOOKUP(C287,away!$B$2:$E$405,4,FALSE)</f>
        <v>0.72</v>
      </c>
      <c r="H287">
        <f>VLOOKUP(A287,away!$A$2:$E$405,3,FALSE)</f>
        <v>1.12807881773399</v>
      </c>
      <c r="I287">
        <f>VLOOKUP(C287,away!$B$2:$E$405,3,FALSE)</f>
        <v>0.63</v>
      </c>
      <c r="J287">
        <f>VLOOKUP(B287,home!$B$2:$E$405,4,FALSE)</f>
        <v>0.78</v>
      </c>
      <c r="K287" s="3">
        <f t="shared" si="448"/>
        <v>1.0634009852216715</v>
      </c>
      <c r="L287" s="3">
        <f t="shared" si="449"/>
        <v>0.5543379310344827</v>
      </c>
      <c r="M287" s="5">
        <f t="shared" si="450"/>
        <v>0.19834667087505389</v>
      </c>
      <c r="N287" s="5">
        <f t="shared" si="451"/>
        <v>0.21092204522397096</v>
      </c>
      <c r="O287" s="5">
        <f t="shared" si="452"/>
        <v>0.10995108316045488</v>
      </c>
      <c r="P287" s="5">
        <f t="shared" si="453"/>
        <v>0.11692209015901765</v>
      </c>
      <c r="Q287" s="5">
        <f t="shared" si="454"/>
        <v>0.11214735534807031</v>
      </c>
      <c r="R287" s="5">
        <f t="shared" si="455"/>
        <v>3.0475027977083447E-2</v>
      </c>
      <c r="S287" s="5">
        <f t="shared" si="456"/>
        <v>1.7230910792252706E-2</v>
      </c>
      <c r="T287" s="5">
        <f t="shared" si="457"/>
        <v>6.2167532934638232E-2</v>
      </c>
      <c r="U287" s="5">
        <f t="shared" si="458"/>
        <v>3.2407174775488545E-2</v>
      </c>
      <c r="V287" s="5">
        <f t="shared" si="459"/>
        <v>1.1285930707334811E-3</v>
      </c>
      <c r="W287" s="5">
        <f t="shared" si="460"/>
        <v>3.9752536055714292E-2</v>
      </c>
      <c r="X287" s="5">
        <f t="shared" si="461"/>
        <v>2.203633859049834E-2</v>
      </c>
      <c r="Y287" s="5">
        <f t="shared" si="462"/>
        <v>6.1077891709160883E-3</v>
      </c>
      <c r="Z287" s="5">
        <f t="shared" si="463"/>
        <v>5.631154652344806E-3</v>
      </c>
      <c r="AA287" s="5">
        <f t="shared" si="464"/>
        <v>5.9881754052390664E-3</v>
      </c>
      <c r="AB287" s="5">
        <f t="shared" si="465"/>
        <v>3.1839158128057019E-3</v>
      </c>
      <c r="AC287" s="5">
        <f t="shared" si="466"/>
        <v>4.1580437229857644E-5</v>
      </c>
      <c r="AD287" s="5">
        <f t="shared" si="467"/>
        <v>1.0568221501676647E-2</v>
      </c>
      <c r="AE287" s="5">
        <f t="shared" si="468"/>
        <v>5.8583660419535668E-3</v>
      </c>
      <c r="AF287" s="5">
        <f t="shared" si="469"/>
        <v>1.6237572554696055E-3</v>
      </c>
      <c r="AG287" s="5">
        <f t="shared" si="470"/>
        <v>3.0003674583308377E-4</v>
      </c>
      <c r="AH287" s="5">
        <f t="shared" si="471"/>
        <v>7.803906548290052E-4</v>
      </c>
      <c r="AI287" s="5">
        <f t="shared" si="472"/>
        <v>8.2986819120294962E-4</v>
      </c>
      <c r="AJ287" s="5">
        <f t="shared" si="473"/>
        <v>4.4124132606467145E-4</v>
      </c>
      <c r="AK287" s="5">
        <f t="shared" si="474"/>
        <v>1.5640548695256286E-4</v>
      </c>
      <c r="AL287" s="5">
        <f t="shared" si="475"/>
        <v>9.8043927013089995E-7</v>
      </c>
      <c r="AM287" s="5">
        <f t="shared" si="476"/>
        <v>2.2476514313847602E-3</v>
      </c>
      <c r="AN287" s="5">
        <f t="shared" si="477"/>
        <v>1.2459584441605216E-3</v>
      </c>
      <c r="AO287" s="5">
        <f t="shared" si="478"/>
        <v>3.4534101304544324E-4</v>
      </c>
      <c r="AP287" s="5">
        <f t="shared" si="479"/>
        <v>6.3811874224321111E-5</v>
      </c>
      <c r="AQ287" s="5">
        <f t="shared" si="480"/>
        <v>8.8433355832356993E-6</v>
      </c>
      <c r="AR287" s="5">
        <f t="shared" si="481"/>
        <v>8.6520028199311204E-5</v>
      </c>
      <c r="AS287" s="5">
        <f t="shared" si="482"/>
        <v>9.200548322855435E-5</v>
      </c>
      <c r="AT287" s="5">
        <f t="shared" si="483"/>
        <v>4.8919360755520323E-5</v>
      </c>
      <c r="AU287" s="5">
        <f t="shared" si="484"/>
        <v>1.7340298807944899E-5</v>
      </c>
      <c r="AV287" s="5">
        <f t="shared" si="485"/>
        <v>4.6099227091016937E-6</v>
      </c>
      <c r="AW287" s="5">
        <f t="shared" si="486"/>
        <v>1.6054243735076266E-8</v>
      </c>
      <c r="AX287" s="5">
        <f t="shared" si="487"/>
        <v>3.9835912442824227E-4</v>
      </c>
      <c r="AY287" s="5">
        <f t="shared" si="488"/>
        <v>2.2082557284425992E-4</v>
      </c>
      <c r="AZ287" s="5">
        <f t="shared" si="489"/>
        <v>6.1205995584995732E-5</v>
      </c>
      <c r="BA287" s="5">
        <f t="shared" si="490"/>
        <v>1.1309601653164074E-5</v>
      </c>
      <c r="BB287" s="5">
        <f t="shared" si="491"/>
        <v>1.5673352953097841E-6</v>
      </c>
      <c r="BC287" s="5">
        <f t="shared" si="492"/>
        <v>1.7376668096786921E-7</v>
      </c>
      <c r="BD287" s="5">
        <f t="shared" si="493"/>
        <v>7.9935555708418758E-6</v>
      </c>
      <c r="BE287" s="5">
        <f t="shared" si="494"/>
        <v>8.5003548694574313E-6</v>
      </c>
      <c r="BF287" s="5">
        <f t="shared" si="495"/>
        <v>4.5196428714574326E-6</v>
      </c>
      <c r="BG287" s="5">
        <f t="shared" si="496"/>
        <v>1.6020642274526464E-6</v>
      </c>
      <c r="BH287" s="5">
        <f t="shared" si="497"/>
        <v>4.2590916946538493E-7</v>
      </c>
      <c r="BI287" s="5">
        <f t="shared" si="498"/>
        <v>9.0582446084886849E-8</v>
      </c>
      <c r="BJ287" s="8">
        <f t="shared" si="499"/>
        <v>0.47608902636362638</v>
      </c>
      <c r="BK287" s="8">
        <f t="shared" si="500"/>
        <v>0.33389165134640192</v>
      </c>
      <c r="BL287" s="8">
        <f t="shared" si="501"/>
        <v>0.18448580999297604</v>
      </c>
      <c r="BM287" s="8">
        <f t="shared" si="502"/>
        <v>0.22111256009309746</v>
      </c>
      <c r="BN287" s="8">
        <f t="shared" si="503"/>
        <v>0.77876427274365112</v>
      </c>
    </row>
    <row r="288" spans="1:66" x14ac:dyDescent="0.25">
      <c r="A288" t="s">
        <v>122</v>
      </c>
      <c r="B288" t="s">
        <v>131</v>
      </c>
      <c r="C288" t="s">
        <v>138</v>
      </c>
      <c r="D288" s="11">
        <v>44442</v>
      </c>
      <c r="E288">
        <f>VLOOKUP(A288,home!$A$2:$E$405,3,FALSE)</f>
        <v>1.2955665024630501</v>
      </c>
      <c r="F288">
        <f>VLOOKUP(B288,home!$B$2:$E$405,3,FALSE)</f>
        <v>1.18</v>
      </c>
      <c r="G288">
        <f>VLOOKUP(C288,away!$B$2:$E$405,4,FALSE)</f>
        <v>1.2</v>
      </c>
      <c r="H288">
        <f>VLOOKUP(A288,away!$A$2:$E$405,3,FALSE)</f>
        <v>1.12807881773399</v>
      </c>
      <c r="I288">
        <f>VLOOKUP(C288,away!$B$2:$E$405,3,FALSE)</f>
        <v>1.03</v>
      </c>
      <c r="J288">
        <f>VLOOKUP(B288,home!$B$2:$E$405,4,FALSE)</f>
        <v>0.99</v>
      </c>
      <c r="K288" s="3">
        <f t="shared" si="448"/>
        <v>1.8345221674876788</v>
      </c>
      <c r="L288" s="3">
        <f t="shared" si="449"/>
        <v>1.1503019704433497</v>
      </c>
      <c r="M288" s="5">
        <f t="shared" si="450"/>
        <v>5.0548392312368871E-2</v>
      </c>
      <c r="N288" s="5">
        <f t="shared" si="451"/>
        <v>9.2732146227904461E-2</v>
      </c>
      <c r="O288" s="5">
        <f t="shared" si="452"/>
        <v>5.8145915279661391E-2</v>
      </c>
      <c r="P288" s="5">
        <f t="shared" si="453"/>
        <v>0.10666997052939935</v>
      </c>
      <c r="Q288" s="5">
        <f t="shared" si="454"/>
        <v>8.5059588946899842E-2</v>
      </c>
      <c r="R288" s="5">
        <f t="shared" si="455"/>
        <v>3.3442680459713284E-2</v>
      </c>
      <c r="S288" s="5">
        <f t="shared" si="456"/>
        <v>5.6275195373318945E-2</v>
      </c>
      <c r="T288" s="5">
        <f t="shared" si="457"/>
        <v>9.7844212770720265E-2</v>
      </c>
      <c r="U288" s="5">
        <f t="shared" si="458"/>
        <v>6.1351338643551058E-2</v>
      </c>
      <c r="V288" s="5">
        <f t="shared" si="459"/>
        <v>1.3194998028188205E-2</v>
      </c>
      <c r="W288" s="5">
        <f t="shared" si="460"/>
        <v>5.2014567160159245E-2</v>
      </c>
      <c r="X288" s="5">
        <f t="shared" si="461"/>
        <v>5.9832459096089127E-2</v>
      </c>
      <c r="Y288" s="5">
        <f t="shared" si="462"/>
        <v>3.4412697797351226E-2</v>
      </c>
      <c r="Z288" s="5">
        <f t="shared" si="463"/>
        <v>1.2823060409905159E-2</v>
      </c>
      <c r="AA288" s="5">
        <f t="shared" si="464"/>
        <v>2.3524188577004657E-2</v>
      </c>
      <c r="AB288" s="5">
        <f t="shared" si="465"/>
        <v>2.1577822708337743E-2</v>
      </c>
      <c r="AC288" s="5">
        <f t="shared" si="466"/>
        <v>1.7403002182844783E-3</v>
      </c>
      <c r="AD288" s="5">
        <f t="shared" si="467"/>
        <v>2.3855469121897191E-2</v>
      </c>
      <c r="AE288" s="5">
        <f t="shared" si="468"/>
        <v>2.7440993136768826E-2</v>
      </c>
      <c r="AF288" s="5">
        <f t="shared" si="469"/>
        <v>1.5782714238073807E-2</v>
      </c>
      <c r="AG288" s="5">
        <f t="shared" si="470"/>
        <v>6.0516290956668679E-3</v>
      </c>
      <c r="AH288" s="5">
        <f t="shared" si="471"/>
        <v>3.6875979141570083E-3</v>
      </c>
      <c r="AI288" s="5">
        <f t="shared" si="472"/>
        <v>6.7649801183023578E-3</v>
      </c>
      <c r="AJ288" s="5">
        <f t="shared" si="473"/>
        <v>6.2052529948195484E-3</v>
      </c>
      <c r="AK288" s="5">
        <f t="shared" si="474"/>
        <v>3.7945580579552564E-3</v>
      </c>
      <c r="AL288" s="5">
        <f t="shared" si="475"/>
        <v>1.4689905217918302E-4</v>
      </c>
      <c r="AM288" s="5">
        <f t="shared" si="476"/>
        <v>8.7526773839876441E-3</v>
      </c>
      <c r="AN288" s="5">
        <f t="shared" si="477"/>
        <v>1.0068222041455931E-2</v>
      </c>
      <c r="AO288" s="5">
        <f t="shared" si="478"/>
        <v>5.7907478265739609E-3</v>
      </c>
      <c r="AP288" s="5">
        <f t="shared" si="479"/>
        <v>2.2203695450828563E-3</v>
      </c>
      <c r="AQ288" s="5">
        <f t="shared" si="480"/>
        <v>6.3852386570530421E-4</v>
      </c>
      <c r="AR288" s="5">
        <f t="shared" si="481"/>
        <v>8.4837022937151721E-4</v>
      </c>
      <c r="AS288" s="5">
        <f t="shared" si="482"/>
        <v>1.5563539920186551E-3</v>
      </c>
      <c r="AT288" s="5">
        <f t="shared" si="483"/>
        <v>1.4275829494080825E-3</v>
      </c>
      <c r="AU288" s="5">
        <f t="shared" si="484"/>
        <v>8.7297752220552301E-4</v>
      </c>
      <c r="AV288" s="5">
        <f t="shared" si="485"/>
        <v>4.0037415405112477E-4</v>
      </c>
      <c r="AW288" s="5">
        <f t="shared" si="486"/>
        <v>8.6109550175192956E-6</v>
      </c>
      <c r="AX288" s="5">
        <f t="shared" si="487"/>
        <v>2.676163447632236E-3</v>
      </c>
      <c r="AY288" s="5">
        <f t="shared" si="488"/>
        <v>3.0783960870398295E-3</v>
      </c>
      <c r="AZ288" s="5">
        <f t="shared" si="489"/>
        <v>1.7705425423635067E-3</v>
      </c>
      <c r="BA288" s="5">
        <f t="shared" si="490"/>
        <v>6.7888619174483959E-4</v>
      </c>
      <c r="BB288" s="5">
        <f t="shared" si="491"/>
        <v>1.9523103101771794E-4</v>
      </c>
      <c r="BC288" s="5">
        <f t="shared" si="492"/>
        <v>4.4914927934273465E-5</v>
      </c>
      <c r="BD288" s="5">
        <f t="shared" si="493"/>
        <v>1.6264699108525536E-4</v>
      </c>
      <c r="BE288" s="5">
        <f t="shared" si="494"/>
        <v>2.9837951062107183E-4</v>
      </c>
      <c r="BF288" s="5">
        <f t="shared" si="495"/>
        <v>2.7369191327924081E-4</v>
      </c>
      <c r="BG288" s="5">
        <f t="shared" si="496"/>
        <v>1.6736462732429424E-4</v>
      </c>
      <c r="BH288" s="5">
        <f t="shared" si="497"/>
        <v>7.6758529719932956E-5</v>
      </c>
      <c r="BI288" s="5">
        <f t="shared" si="498"/>
        <v>2.8163044862995756E-5</v>
      </c>
      <c r="BJ288" s="8">
        <f t="shared" si="499"/>
        <v>0.53094115248206897</v>
      </c>
      <c r="BK288" s="8">
        <f t="shared" si="500"/>
        <v>0.23165415160077885</v>
      </c>
      <c r="BL288" s="8">
        <f t="shared" si="501"/>
        <v>0.22460699821745003</v>
      </c>
      <c r="BM288" s="8">
        <f t="shared" si="502"/>
        <v>0.57035688382223337</v>
      </c>
      <c r="BN288" s="8">
        <f t="shared" si="503"/>
        <v>0.42659869375594722</v>
      </c>
    </row>
    <row r="289" spans="1:66" x14ac:dyDescent="0.25">
      <c r="A289" t="s">
        <v>122</v>
      </c>
      <c r="B289" t="s">
        <v>135</v>
      </c>
      <c r="C289" t="s">
        <v>129</v>
      </c>
      <c r="D289" s="11">
        <v>44442</v>
      </c>
      <c r="E289">
        <f>VLOOKUP(A289,home!$A$2:$E$405,3,FALSE)</f>
        <v>1.2955665024630501</v>
      </c>
      <c r="F289">
        <f>VLOOKUP(B289,home!$B$2:$E$405,3,FALSE)</f>
        <v>0.72</v>
      </c>
      <c r="G289">
        <f>VLOOKUP(C289,away!$B$2:$E$405,4,FALSE)</f>
        <v>1.24</v>
      </c>
      <c r="H289">
        <f>VLOOKUP(A289,away!$A$2:$E$405,3,FALSE)</f>
        <v>1.12807881773399</v>
      </c>
      <c r="I289">
        <f>VLOOKUP(C289,away!$B$2:$E$405,3,FALSE)</f>
        <v>0.43</v>
      </c>
      <c r="J289">
        <f>VLOOKUP(B289,home!$B$2:$E$405,4,FALSE)</f>
        <v>0.83</v>
      </c>
      <c r="K289" s="3">
        <f t="shared" si="448"/>
        <v>1.1566817733990111</v>
      </c>
      <c r="L289" s="3">
        <f t="shared" si="449"/>
        <v>0.40261133004926103</v>
      </c>
      <c r="M289" s="5">
        <f t="shared" si="450"/>
        <v>0.21028466818004848</v>
      </c>
      <c r="N289" s="5">
        <f t="shared" si="451"/>
        <v>0.24323244290912108</v>
      </c>
      <c r="O289" s="5">
        <f t="shared" si="452"/>
        <v>8.4662989944936831E-2</v>
      </c>
      <c r="P289" s="5">
        <f t="shared" si="453"/>
        <v>9.7928137350772174E-2</v>
      </c>
      <c r="Q289" s="5">
        <f t="shared" si="454"/>
        <v>0.14067126670614796</v>
      </c>
      <c r="R289" s="5">
        <f t="shared" si="455"/>
        <v>1.7043139493839114E-2</v>
      </c>
      <c r="S289" s="5">
        <f t="shared" si="456"/>
        <v>1.140111660064143E-2</v>
      </c>
      <c r="T289" s="5">
        <f t="shared" si="457"/>
        <v>5.6635845788276552E-2</v>
      </c>
      <c r="U289" s="5">
        <f t="shared" si="458"/>
        <v>1.9713488814020554E-2</v>
      </c>
      <c r="V289" s="5">
        <f t="shared" si="459"/>
        <v>5.8993581419504362E-4</v>
      </c>
      <c r="W289" s="5">
        <f t="shared" si="460"/>
        <v>5.4237296746650836E-2</v>
      </c>
      <c r="X289" s="5">
        <f t="shared" si="461"/>
        <v>2.1836550181445549E-2</v>
      </c>
      <c r="Y289" s="5">
        <f t="shared" si="462"/>
        <v>4.3958212561196128E-3</v>
      </c>
      <c r="Z289" s="5">
        <f t="shared" si="463"/>
        <v>2.2872536866098856E-3</v>
      </c>
      <c r="AA289" s="5">
        <f t="shared" si="464"/>
        <v>2.6456246504413484E-3</v>
      </c>
      <c r="AB289" s="5">
        <f t="shared" si="465"/>
        <v>1.530072906210319E-3</v>
      </c>
      <c r="AC289" s="5">
        <f t="shared" si="466"/>
        <v>1.7170568098421492E-5</v>
      </c>
      <c r="AD289" s="5">
        <f t="shared" si="467"/>
        <v>1.5683823146321125E-2</v>
      </c>
      <c r="AE289" s="5">
        <f t="shared" si="468"/>
        <v>6.3144848971977323E-3</v>
      </c>
      <c r="AF289" s="5">
        <f t="shared" si="469"/>
        <v>1.2711415815183753E-3</v>
      </c>
      <c r="AG289" s="5">
        <f t="shared" si="470"/>
        <v>1.705920009386781E-4</v>
      </c>
      <c r="AH289" s="5">
        <f t="shared" si="471"/>
        <v>2.3021856223152037E-4</v>
      </c>
      <c r="AI289" s="5">
        <f t="shared" si="472"/>
        <v>2.6628961483132562E-4</v>
      </c>
      <c r="AJ289" s="5">
        <f t="shared" si="473"/>
        <v>1.5400617196041866E-4</v>
      </c>
      <c r="AK289" s="5">
        <f t="shared" si="474"/>
        <v>5.937871069919005E-5</v>
      </c>
      <c r="AL289" s="5">
        <f t="shared" si="475"/>
        <v>3.1984866337346102E-7</v>
      </c>
      <c r="AM289" s="5">
        <f t="shared" si="476"/>
        <v>3.6282384741126352E-3</v>
      </c>
      <c r="AN289" s="5">
        <f t="shared" si="477"/>
        <v>1.4607699177983892E-3</v>
      </c>
      <c r="AO289" s="5">
        <f t="shared" si="478"/>
        <v>2.940612597503796E-4</v>
      </c>
      <c r="AP289" s="5">
        <f t="shared" si="479"/>
        <v>3.9464131634687193E-5</v>
      </c>
      <c r="AQ289" s="5">
        <f t="shared" si="480"/>
        <v>3.9721766316701313E-6</v>
      </c>
      <c r="AR289" s="5">
        <f t="shared" si="481"/>
        <v>1.8537720308412199E-5</v>
      </c>
      <c r="AS289" s="5">
        <f t="shared" si="482"/>
        <v>2.1442243201109085E-5</v>
      </c>
      <c r="AT289" s="5">
        <f t="shared" si="483"/>
        <v>1.2400925945755872E-5</v>
      </c>
      <c r="AU289" s="5">
        <f t="shared" si="484"/>
        <v>4.7813083382422385E-6</v>
      </c>
      <c r="AV289" s="5">
        <f t="shared" si="485"/>
        <v>1.3826130519613774E-6</v>
      </c>
      <c r="AW289" s="5">
        <f t="shared" si="486"/>
        <v>4.1375373188404051E-9</v>
      </c>
      <c r="AX289" s="5">
        <f t="shared" si="487"/>
        <v>6.9945288542518753E-4</v>
      </c>
      <c r="AY289" s="5">
        <f t="shared" si="488"/>
        <v>2.816076565078281E-4</v>
      </c>
      <c r="AZ289" s="5">
        <f t="shared" si="489"/>
        <v>5.6689216569336051E-5</v>
      </c>
      <c r="BA289" s="5">
        <f t="shared" si="490"/>
        <v>7.607906960810333E-6</v>
      </c>
      <c r="BB289" s="5">
        <f t="shared" si="491"/>
        <v>7.6575738509571974E-7</v>
      </c>
      <c r="BC289" s="5">
        <f t="shared" si="492"/>
        <v>6.166051986168638E-8</v>
      </c>
      <c r="BD289" s="5">
        <f t="shared" si="493"/>
        <v>1.2439160382418389E-6</v>
      </c>
      <c r="BE289" s="5">
        <f t="shared" si="494"/>
        <v>1.4388150090730424E-6</v>
      </c>
      <c r="BF289" s="5">
        <f t="shared" si="495"/>
        <v>8.3212554814386047E-7</v>
      </c>
      <c r="BG289" s="5">
        <f t="shared" si="496"/>
        <v>3.2083481823922164E-7</v>
      </c>
      <c r="BH289" s="5">
        <f t="shared" si="497"/>
        <v>9.277594663227305E-8</v>
      </c>
      <c r="BI289" s="5">
        <f t="shared" si="498"/>
        <v>2.1462449295877921E-8</v>
      </c>
      <c r="BJ289" s="8">
        <f t="shared" si="499"/>
        <v>0.55092195625703355</v>
      </c>
      <c r="BK289" s="8">
        <f t="shared" si="500"/>
        <v>0.3205029560189267</v>
      </c>
      <c r="BL289" s="8">
        <f t="shared" si="501"/>
        <v>0.12636770360982572</v>
      </c>
      <c r="BM289" s="8">
        <f t="shared" si="502"/>
        <v>0.20597562146855963</v>
      </c>
      <c r="BN289" s="8">
        <f t="shared" si="503"/>
        <v>0.79382264458486562</v>
      </c>
    </row>
    <row r="290" spans="1:66" x14ac:dyDescent="0.25">
      <c r="A290" t="s">
        <v>122</v>
      </c>
      <c r="B290" t="s">
        <v>137</v>
      </c>
      <c r="C290" t="s">
        <v>141</v>
      </c>
      <c r="D290" s="11">
        <v>44442</v>
      </c>
      <c r="E290">
        <f>VLOOKUP(A290,home!$A$2:$E$405,3,FALSE)</f>
        <v>1.2955665024630501</v>
      </c>
      <c r="F290">
        <f>VLOOKUP(B290,home!$B$2:$E$405,3,FALSE)</f>
        <v>1.03</v>
      </c>
      <c r="G290">
        <f>VLOOKUP(C290,away!$B$2:$E$405,4,FALSE)</f>
        <v>0.77</v>
      </c>
      <c r="H290">
        <f>VLOOKUP(A290,away!$A$2:$E$405,3,FALSE)</f>
        <v>1.12807881773399</v>
      </c>
      <c r="I290">
        <f>VLOOKUP(C290,away!$B$2:$E$405,3,FALSE)</f>
        <v>0.45</v>
      </c>
      <c r="J290">
        <f>VLOOKUP(B290,home!$B$2:$E$405,4,FALSE)</f>
        <v>0.84</v>
      </c>
      <c r="K290" s="3">
        <f t="shared" si="448"/>
        <v>1.027513793103445</v>
      </c>
      <c r="L290" s="3">
        <f t="shared" si="449"/>
        <v>0.42641379310344818</v>
      </c>
      <c r="M290" s="5">
        <f t="shared" si="450"/>
        <v>0.2336507999322405</v>
      </c>
      <c r="N290" s="5">
        <f t="shared" si="451"/>
        <v>0.24007941970003058</v>
      </c>
      <c r="O290" s="5">
        <f t="shared" si="452"/>
        <v>9.9631923860761543E-2</v>
      </c>
      <c r="P290" s="5">
        <f t="shared" si="453"/>
        <v>0.10237317600036472</v>
      </c>
      <c r="Q290" s="5">
        <f t="shared" si="454"/>
        <v>0.12334245759102619</v>
      </c>
      <c r="R290" s="5">
        <f t="shared" si="455"/>
        <v>2.1242213283830639E-2</v>
      </c>
      <c r="S290" s="5">
        <f t="shared" si="456"/>
        <v>1.1213600774575741E-2</v>
      </c>
      <c r="T290" s="5">
        <f t="shared" si="457"/>
        <v>5.2594925192090664E-2</v>
      </c>
      <c r="U290" s="5">
        <f t="shared" si="458"/>
        <v>2.1826667145181205E-2</v>
      </c>
      <c r="V290" s="5">
        <f t="shared" si="459"/>
        <v>5.4591054781389086E-4</v>
      </c>
      <c r="W290" s="5">
        <f t="shared" si="460"/>
        <v>4.2245358816685376E-2</v>
      </c>
      <c r="X290" s="5">
        <f t="shared" si="461"/>
        <v>1.8014003694039004E-2</v>
      </c>
      <c r="Y290" s="5">
        <f t="shared" si="462"/>
        <v>3.8407098220773496E-3</v>
      </c>
      <c r="Z290" s="5">
        <f t="shared" si="463"/>
        <v>3.019324246756893E-3</v>
      </c>
      <c r="AA290" s="5">
        <f t="shared" si="464"/>
        <v>3.1023973093943767E-3</v>
      </c>
      <c r="AB290" s="5">
        <f t="shared" si="465"/>
        <v>1.5938780135448692E-3</v>
      </c>
      <c r="AC290" s="5">
        <f t="shared" si="466"/>
        <v>1.4949284522034129E-5</v>
      </c>
      <c r="AD290" s="5">
        <f t="shared" si="467"/>
        <v>1.0851922219687114E-2</v>
      </c>
      <c r="AE290" s="5">
        <f t="shared" si="468"/>
        <v>4.6274093161603721E-3</v>
      </c>
      <c r="AF290" s="5">
        <f t="shared" si="469"/>
        <v>9.8659557937308883E-4</v>
      </c>
      <c r="AG290" s="5">
        <f t="shared" si="470"/>
        <v>1.4023265441985767E-4</v>
      </c>
      <c r="AH290" s="5">
        <f t="shared" si="471"/>
        <v>3.2187037616720452E-4</v>
      </c>
      <c r="AI290" s="5">
        <f t="shared" si="472"/>
        <v>3.3072625110319693E-4</v>
      </c>
      <c r="AJ290" s="5">
        <f t="shared" si="473"/>
        <v>1.6991289237496416E-4</v>
      </c>
      <c r="AK290" s="5">
        <f t="shared" si="474"/>
        <v>5.8195946847125615E-5</v>
      </c>
      <c r="AL290" s="5">
        <f t="shared" si="475"/>
        <v>2.6199880092814607E-7</v>
      </c>
      <c r="AM290" s="5">
        <f t="shared" si="476"/>
        <v>2.2300999524828527E-3</v>
      </c>
      <c r="AN290" s="5">
        <f t="shared" si="477"/>
        <v>9.509453797380326E-4</v>
      </c>
      <c r="AO290" s="5">
        <f t="shared" si="478"/>
        <v>2.027481132041467E-4</v>
      </c>
      <c r="AP290" s="5">
        <f t="shared" si="479"/>
        <v>2.8818197331982512E-5</v>
      </c>
      <c r="AQ290" s="5">
        <f t="shared" si="480"/>
        <v>3.0721192086835823E-6</v>
      </c>
      <c r="AR290" s="5">
        <f t="shared" si="481"/>
        <v>2.7449993597818281E-5</v>
      </c>
      <c r="AS290" s="5">
        <f t="shared" si="482"/>
        <v>2.8205247042359539E-5</v>
      </c>
      <c r="AT290" s="5">
        <f t="shared" si="483"/>
        <v>1.4490640186957289E-5</v>
      </c>
      <c r="AU290" s="5">
        <f t="shared" si="484"/>
        <v>4.9631108876658985E-6</v>
      </c>
      <c r="AV290" s="5">
        <f t="shared" si="485"/>
        <v>1.2749162234446484E-6</v>
      </c>
      <c r="AW290" s="5">
        <f t="shared" si="486"/>
        <v>3.1887150215288013E-9</v>
      </c>
      <c r="AX290" s="5">
        <f t="shared" si="487"/>
        <v>3.8190974352924468E-4</v>
      </c>
      <c r="AY290" s="5">
        <f t="shared" si="488"/>
        <v>1.6285158236147026E-4</v>
      </c>
      <c r="AZ290" s="5">
        <f t="shared" si="489"/>
        <v>3.4721080473826565E-5</v>
      </c>
      <c r="BA290" s="5">
        <f t="shared" si="490"/>
        <v>4.9351825418314864E-6</v>
      </c>
      <c r="BB290" s="5">
        <f t="shared" si="491"/>
        <v>5.261074768300701E-7</v>
      </c>
      <c r="BC290" s="5">
        <f t="shared" si="492"/>
        <v>4.4867896955038941E-8</v>
      </c>
      <c r="BD290" s="5">
        <f t="shared" si="493"/>
        <v>1.9508426484518435E-6</v>
      </c>
      <c r="BE290" s="5">
        <f t="shared" si="494"/>
        <v>2.0045177294587241E-6</v>
      </c>
      <c r="BF290" s="5">
        <f t="shared" si="495"/>
        <v>1.0298348077696195E-6</v>
      </c>
      <c r="BG290" s="5">
        <f t="shared" si="496"/>
        <v>3.5272315653377291E-7</v>
      </c>
      <c r="BH290" s="5">
        <f t="shared" si="497"/>
        <v>9.0606977121359302E-8</v>
      </c>
      <c r="BI290" s="5">
        <f t="shared" si="498"/>
        <v>1.8619983748720995E-8</v>
      </c>
      <c r="BJ290" s="8">
        <f t="shared" si="499"/>
        <v>0.50072370691183565</v>
      </c>
      <c r="BK290" s="8">
        <f t="shared" si="500"/>
        <v>0.34796155012067931</v>
      </c>
      <c r="BL290" s="8">
        <f t="shared" si="501"/>
        <v>0.14835961613244653</v>
      </c>
      <c r="BM290" s="8">
        <f t="shared" si="502"/>
        <v>0.17958135864981753</v>
      </c>
      <c r="BN290" s="8">
        <f t="shared" si="503"/>
        <v>0.8203199903682542</v>
      </c>
    </row>
    <row r="291" spans="1:66" x14ac:dyDescent="0.25">
      <c r="A291" t="s">
        <v>122</v>
      </c>
      <c r="B291" t="s">
        <v>401</v>
      </c>
      <c r="C291" t="s">
        <v>126</v>
      </c>
      <c r="D291" s="11">
        <v>44442</v>
      </c>
      <c r="E291">
        <f>VLOOKUP(A291,home!$A$2:$E$405,3,FALSE)</f>
        <v>1.2955665024630501</v>
      </c>
      <c r="F291">
        <f>VLOOKUP(B291,home!$B$2:$E$405,3,FALSE)</f>
        <v>1.06</v>
      </c>
      <c r="G291">
        <f>VLOOKUP(C291,away!$B$2:$E$405,4,FALSE)</f>
        <v>0.6</v>
      </c>
      <c r="H291">
        <f>VLOOKUP(A291,away!$A$2:$E$405,3,FALSE)</f>
        <v>1.12807881773399</v>
      </c>
      <c r="I291">
        <f>VLOOKUP(C291,away!$B$2:$E$405,3,FALSE)</f>
        <v>0.94</v>
      </c>
      <c r="J291">
        <f>VLOOKUP(B291,home!$B$2:$E$405,4,FALSE)</f>
        <v>1.33</v>
      </c>
      <c r="K291" s="3">
        <f t="shared" si="448"/>
        <v>0.82398029556649988</v>
      </c>
      <c r="L291" s="3">
        <f t="shared" si="449"/>
        <v>1.4103241379310343</v>
      </c>
      <c r="M291" s="5">
        <f t="shared" si="450"/>
        <v>0.10706657588274851</v>
      </c>
      <c r="N291" s="5">
        <f t="shared" si="451"/>
        <v>8.8220748841160199E-2</v>
      </c>
      <c r="O291" s="5">
        <f t="shared" si="452"/>
        <v>0.15099857633306493</v>
      </c>
      <c r="P291" s="5">
        <f t="shared" si="453"/>
        <v>0.12441985155703952</v>
      </c>
      <c r="Q291" s="5">
        <f t="shared" si="454"/>
        <v>3.6346079352618563E-2</v>
      </c>
      <c r="R291" s="5">
        <f t="shared" si="455"/>
        <v>0.10647846849787167</v>
      </c>
      <c r="S291" s="5">
        <f t="shared" si="456"/>
        <v>3.6146433501405353E-2</v>
      </c>
      <c r="T291" s="5">
        <f t="shared" si="457"/>
        <v>5.1259753030154731E-2</v>
      </c>
      <c r="U291" s="5">
        <f t="shared" si="458"/>
        <v>8.7736159944344527E-2</v>
      </c>
      <c r="V291" s="5">
        <f t="shared" si="459"/>
        <v>4.6672246823803937E-3</v>
      </c>
      <c r="W291" s="5">
        <f t="shared" si="460"/>
        <v>9.9828177358847001E-3</v>
      </c>
      <c r="X291" s="5">
        <f t="shared" si="461"/>
        <v>1.4079008817484228E-2</v>
      </c>
      <c r="Y291" s="5">
        <f t="shared" si="462"/>
        <v>9.9279829867209395E-3</v>
      </c>
      <c r="Z291" s="5">
        <f t="shared" si="463"/>
        <v>5.0056384764159204E-2</v>
      </c>
      <c r="AA291" s="5">
        <f t="shared" si="464"/>
        <v>4.1245474712962339E-2</v>
      </c>
      <c r="AB291" s="5">
        <f t="shared" si="465"/>
        <v>1.6992729222383651E-2</v>
      </c>
      <c r="AC291" s="5">
        <f t="shared" si="466"/>
        <v>3.3898032449516203E-4</v>
      </c>
      <c r="AD291" s="5">
        <f t="shared" si="467"/>
        <v>2.0564112771501932E-3</v>
      </c>
      <c r="AE291" s="5">
        <f t="shared" si="468"/>
        <v>2.9002064616785029E-3</v>
      </c>
      <c r="AF291" s="5">
        <f t="shared" si="469"/>
        <v>2.0451155889443752E-3</v>
      </c>
      <c r="AG291" s="5">
        <f t="shared" si="470"/>
        <v>9.6142529331576503E-4</v>
      </c>
      <c r="AH291" s="5">
        <f t="shared" si="471"/>
        <v>1.7648931922614249E-2</v>
      </c>
      <c r="AI291" s="5">
        <f t="shared" si="472"/>
        <v>1.4542372142028722E-2</v>
      </c>
      <c r="AJ291" s="5">
        <f t="shared" si="473"/>
        <v>5.9913140479134295E-3</v>
      </c>
      <c r="AK291" s="5">
        <f t="shared" si="474"/>
        <v>1.6455749066771436E-3</v>
      </c>
      <c r="AL291" s="5">
        <f t="shared" si="475"/>
        <v>1.5756880728354697E-5</v>
      </c>
      <c r="AM291" s="5">
        <f t="shared" si="476"/>
        <v>3.3888847439050005E-4</v>
      </c>
      <c r="AN291" s="5">
        <f t="shared" si="477"/>
        <v>4.7794259549954532E-4</v>
      </c>
      <c r="AO291" s="5">
        <f t="shared" si="478"/>
        <v>3.370269894892087E-4</v>
      </c>
      <c r="AP291" s="5">
        <f t="shared" si="479"/>
        <v>1.5843909947028663E-4</v>
      </c>
      <c r="AQ291" s="5">
        <f t="shared" si="480"/>
        <v>5.586262159375035E-5</v>
      </c>
      <c r="AR291" s="5">
        <f t="shared" si="481"/>
        <v>4.9781429398328874E-3</v>
      </c>
      <c r="AS291" s="5">
        <f t="shared" si="482"/>
        <v>4.1018916909357859E-3</v>
      </c>
      <c r="AT291" s="5">
        <f t="shared" si="483"/>
        <v>1.6899389639395196E-3</v>
      </c>
      <c r="AU291" s="5">
        <f t="shared" si="484"/>
        <v>4.6415880233207659E-4</v>
      </c>
      <c r="AV291" s="5">
        <f t="shared" si="485"/>
        <v>9.5614426783844264E-5</v>
      </c>
      <c r="AW291" s="5">
        <f t="shared" si="486"/>
        <v>5.0863180353493005E-7</v>
      </c>
      <c r="AX291" s="5">
        <f t="shared" si="487"/>
        <v>4.6539570882060716E-5</v>
      </c>
      <c r="AY291" s="5">
        <f t="shared" si="488"/>
        <v>6.5635880183922537E-5</v>
      </c>
      <c r="AZ291" s="5">
        <f t="shared" si="489"/>
        <v>4.628393306886761E-5</v>
      </c>
      <c r="BA291" s="5">
        <f t="shared" si="490"/>
        <v>2.175844933513613E-5</v>
      </c>
      <c r="BB291" s="5">
        <f t="shared" si="491"/>
        <v>7.6716165753229873E-6</v>
      </c>
      <c r="BC291" s="5">
        <f t="shared" si="492"/>
        <v>2.1638932066259636E-6</v>
      </c>
      <c r="BD291" s="5">
        <f t="shared" si="493"/>
        <v>1.1701325250195456E-3</v>
      </c>
      <c r="BE291" s="5">
        <f t="shared" si="494"/>
        <v>9.6416614381757983E-4</v>
      </c>
      <c r="BF291" s="5">
        <f t="shared" si="495"/>
        <v>3.9722695207901093E-4</v>
      </c>
      <c r="BG291" s="5">
        <f t="shared" si="496"/>
        <v>1.0910239379368109E-4</v>
      </c>
      <c r="BH291" s="5">
        <f t="shared" si="497"/>
        <v>2.2474555671282501E-5</v>
      </c>
      <c r="BI291" s="5">
        <f t="shared" si="498"/>
        <v>3.703718204949824E-6</v>
      </c>
      <c r="BJ291" s="8">
        <f t="shared" si="499"/>
        <v>0.2193377625088074</v>
      </c>
      <c r="BK291" s="8">
        <f t="shared" si="500"/>
        <v>0.27272045870898121</v>
      </c>
      <c r="BL291" s="8">
        <f t="shared" si="501"/>
        <v>0.45727615484227085</v>
      </c>
      <c r="BM291" s="8">
        <f t="shared" si="502"/>
        <v>0.3857953331113349</v>
      </c>
      <c r="BN291" s="8">
        <f t="shared" si="503"/>
        <v>0.61353030046450341</v>
      </c>
    </row>
    <row r="292" spans="1:66" x14ac:dyDescent="0.25">
      <c r="A292" t="s">
        <v>122</v>
      </c>
      <c r="B292" t="s">
        <v>139</v>
      </c>
      <c r="C292" t="s">
        <v>127</v>
      </c>
      <c r="D292" s="11">
        <v>44442</v>
      </c>
      <c r="E292">
        <f>VLOOKUP(A292,home!$A$2:$E$405,3,FALSE)</f>
        <v>1.2955665024630501</v>
      </c>
      <c r="F292">
        <f>VLOOKUP(B292,home!$B$2:$E$405,3,FALSE)</f>
        <v>0.92</v>
      </c>
      <c r="G292">
        <f>VLOOKUP(C292,away!$B$2:$E$405,4,FALSE)</f>
        <v>1.0900000000000001</v>
      </c>
      <c r="H292">
        <f>VLOOKUP(A292,away!$A$2:$E$405,3,FALSE)</f>
        <v>1.12807881773399</v>
      </c>
      <c r="I292">
        <f>VLOOKUP(C292,away!$B$2:$E$405,3,FALSE)</f>
        <v>0.95</v>
      </c>
      <c r="J292">
        <f>VLOOKUP(B292,home!$B$2:$E$405,4,FALSE)</f>
        <v>0.83</v>
      </c>
      <c r="K292" s="3">
        <f t="shared" si="448"/>
        <v>1.2991940886699467</v>
      </c>
      <c r="L292" s="3">
        <f t="shared" si="449"/>
        <v>0.88949014778325097</v>
      </c>
      <c r="M292" s="5">
        <f t="shared" si="450"/>
        <v>0.11206410151496328</v>
      </c>
      <c r="N292" s="5">
        <f t="shared" si="451"/>
        <v>0.14559301824034912</v>
      </c>
      <c r="O292" s="5">
        <f t="shared" si="452"/>
        <v>9.967991421774193E-2</v>
      </c>
      <c r="P292" s="5">
        <f t="shared" si="453"/>
        <v>0.1295035553108177</v>
      </c>
      <c r="Q292" s="5">
        <f t="shared" si="454"/>
        <v>9.4576794324738644E-2</v>
      </c>
      <c r="R292" s="5">
        <f t="shared" si="455"/>
        <v>4.4332150814280526E-2</v>
      </c>
      <c r="S292" s="5">
        <f t="shared" si="456"/>
        <v>3.7414235717364533E-2</v>
      </c>
      <c r="T292" s="5">
        <f t="shared" si="457"/>
        <v>8.4125126760777907E-2</v>
      </c>
      <c r="U292" s="5">
        <f t="shared" si="458"/>
        <v>5.7596068275937815E-2</v>
      </c>
      <c r="V292" s="5">
        <f t="shared" si="459"/>
        <v>4.8040724303062545E-3</v>
      </c>
      <c r="W292" s="5">
        <f t="shared" si="460"/>
        <v>4.0957870704017942E-2</v>
      </c>
      <c r="X292" s="5">
        <f t="shared" si="461"/>
        <v>3.6431622465404205E-2</v>
      </c>
      <c r="Y292" s="5">
        <f t="shared" si="462"/>
        <v>1.6202784625367995E-2</v>
      </c>
      <c r="Z292" s="5">
        <f t="shared" si="463"/>
        <v>1.3144337126447917E-2</v>
      </c>
      <c r="AA292" s="5">
        <f t="shared" si="464"/>
        <v>1.7077045094166049E-2</v>
      </c>
      <c r="AB292" s="5">
        <f t="shared" si="465"/>
        <v>1.1093198019145321E-2</v>
      </c>
      <c r="AC292" s="5">
        <f t="shared" si="466"/>
        <v>3.4698023903548443E-4</v>
      </c>
      <c r="AD292" s="5">
        <f t="shared" si="467"/>
        <v>1.3303055875792016E-2</v>
      </c>
      <c r="AE292" s="5">
        <f t="shared" si="468"/>
        <v>1.1832937136927086E-2</v>
      </c>
      <c r="AF292" s="5">
        <f t="shared" si="469"/>
        <v>5.2626405013175967E-3</v>
      </c>
      <c r="AG292" s="5">
        <f t="shared" si="470"/>
        <v>1.560355625749037E-3</v>
      </c>
      <c r="AH292" s="5">
        <f t="shared" si="471"/>
        <v>2.9229395932792576E-3</v>
      </c>
      <c r="AI292" s="5">
        <f t="shared" si="472"/>
        <v>3.7974658411277494E-3</v>
      </c>
      <c r="AJ292" s="5">
        <f t="shared" si="473"/>
        <v>2.4668225863596093E-3</v>
      </c>
      <c r="AK292" s="5">
        <f t="shared" si="474"/>
        <v>1.0682937739986379E-3</v>
      </c>
      <c r="AL292" s="5">
        <f t="shared" si="475"/>
        <v>1.603909689908776E-5</v>
      </c>
      <c r="AM292" s="5">
        <f t="shared" si="476"/>
        <v>3.4566503110149958E-3</v>
      </c>
      <c r="AN292" s="5">
        <f t="shared" si="477"/>
        <v>3.0746563959797493E-3</v>
      </c>
      <c r="AO292" s="5">
        <f t="shared" si="478"/>
        <v>1.3674382860213723E-3</v>
      </c>
      <c r="AP292" s="5">
        <f t="shared" si="479"/>
        <v>4.0544096103920863E-4</v>
      </c>
      <c r="AQ292" s="5">
        <f t="shared" si="480"/>
        <v>9.0158935088037248E-5</v>
      </c>
      <c r="AR292" s="5">
        <f t="shared" si="481"/>
        <v>5.1998519415749655E-4</v>
      </c>
      <c r="AS292" s="5">
        <f t="shared" si="482"/>
        <v>6.7556169044531407E-4</v>
      </c>
      <c r="AT292" s="5">
        <f t="shared" si="483"/>
        <v>4.3884287737921425E-4</v>
      </c>
      <c r="AU292" s="5">
        <f t="shared" si="484"/>
        <v>1.9004735738199514E-4</v>
      </c>
      <c r="AV292" s="5">
        <f t="shared" si="485"/>
        <v>6.1727100819508179E-5</v>
      </c>
      <c r="AW292" s="5">
        <f t="shared" si="486"/>
        <v>5.1486407341040879E-7</v>
      </c>
      <c r="AX292" s="5">
        <f t="shared" si="487"/>
        <v>7.4847660844496963E-4</v>
      </c>
      <c r="AY292" s="5">
        <f t="shared" si="488"/>
        <v>6.6576256905802246E-4</v>
      </c>
      <c r="AZ292" s="5">
        <f t="shared" si="489"/>
        <v>2.9609462296998858E-4</v>
      </c>
      <c r="BA292" s="5">
        <f t="shared" si="490"/>
        <v>8.7791083314467047E-5</v>
      </c>
      <c r="BB292" s="5">
        <f t="shared" si="491"/>
        <v>1.9522325917859246E-5</v>
      </c>
      <c r="BC292" s="5">
        <f t="shared" si="492"/>
        <v>3.4729833131498837E-6</v>
      </c>
      <c r="BD292" s="5">
        <f t="shared" si="493"/>
        <v>7.708695119937564E-5</v>
      </c>
      <c r="BE292" s="5">
        <f t="shared" si="494"/>
        <v>1.0015091131181749E-4</v>
      </c>
      <c r="BF292" s="5">
        <f t="shared" si="495"/>
        <v>6.5057735975610693E-5</v>
      </c>
      <c r="BG292" s="5">
        <f t="shared" si="496"/>
        <v>2.8174208667254511E-5</v>
      </c>
      <c r="BH292" s="5">
        <f t="shared" si="497"/>
        <v>9.1509413383626552E-6</v>
      </c>
      <c r="BI292" s="5">
        <f t="shared" si="498"/>
        <v>2.3777697785132412E-6</v>
      </c>
      <c r="BJ292" s="8">
        <f t="shared" si="499"/>
        <v>0.46006167134260334</v>
      </c>
      <c r="BK292" s="8">
        <f t="shared" si="500"/>
        <v>0.28481474687844432</v>
      </c>
      <c r="BL292" s="8">
        <f t="shared" si="501"/>
        <v>0.24220206095449134</v>
      </c>
      <c r="BM292" s="8">
        <f t="shared" si="502"/>
        <v>0.37380803417411118</v>
      </c>
      <c r="BN292" s="8">
        <f t="shared" si="503"/>
        <v>0.62574953442289127</v>
      </c>
    </row>
    <row r="293" spans="1:66" x14ac:dyDescent="0.25">
      <c r="A293" t="s">
        <v>122</v>
      </c>
      <c r="B293" t="s">
        <v>132</v>
      </c>
      <c r="C293" t="s">
        <v>144</v>
      </c>
      <c r="D293" s="11">
        <v>44442</v>
      </c>
      <c r="E293">
        <f>VLOOKUP(A293,home!$A$2:$E$405,3,FALSE)</f>
        <v>1.2955665024630501</v>
      </c>
      <c r="F293">
        <f>VLOOKUP(B293,home!$B$2:$E$405,3,FALSE)</f>
        <v>0.9</v>
      </c>
      <c r="G293">
        <f>VLOOKUP(C293,away!$B$2:$E$405,4,FALSE)</f>
        <v>1.3</v>
      </c>
      <c r="H293">
        <f>VLOOKUP(A293,away!$A$2:$E$405,3,FALSE)</f>
        <v>1.12807881773399</v>
      </c>
      <c r="I293">
        <f>VLOOKUP(C293,away!$B$2:$E$405,3,FALSE)</f>
        <v>1.35</v>
      </c>
      <c r="J293">
        <f>VLOOKUP(B293,home!$B$2:$E$405,4,FALSE)</f>
        <v>0.98</v>
      </c>
      <c r="K293" s="3">
        <f t="shared" si="448"/>
        <v>1.5158128078817685</v>
      </c>
      <c r="L293" s="3">
        <f t="shared" si="449"/>
        <v>1.4924482758620687</v>
      </c>
      <c r="M293" s="5">
        <f t="shared" si="450"/>
        <v>4.9377467429990773E-2</v>
      </c>
      <c r="N293" s="5">
        <f t="shared" si="451"/>
        <v>7.4846997551144878E-2</v>
      </c>
      <c r="O293" s="5">
        <f t="shared" si="452"/>
        <v>7.3693316132325173E-2</v>
      </c>
      <c r="P293" s="5">
        <f t="shared" si="453"/>
        <v>0.11170527244865865</v>
      </c>
      <c r="Q293" s="5">
        <f t="shared" si="454"/>
        <v>5.6727018759760391E-2</v>
      </c>
      <c r="R293" s="5">
        <f t="shared" si="455"/>
        <v>5.4991731302123557E-2</v>
      </c>
      <c r="S293" s="5">
        <f t="shared" si="456"/>
        <v>6.3176933438926053E-2</v>
      </c>
      <c r="T293" s="5">
        <f t="shared" si="457"/>
        <v>8.4662141342799618E-2</v>
      </c>
      <c r="U293" s="5">
        <f t="shared" si="458"/>
        <v>8.3357170635351654E-2</v>
      </c>
      <c r="V293" s="5">
        <f t="shared" si="459"/>
        <v>1.5880380104035575E-2</v>
      </c>
      <c r="W293" s="5">
        <f t="shared" si="460"/>
        <v>2.8662513862998062E-2</v>
      </c>
      <c r="X293" s="5">
        <f t="shared" si="461"/>
        <v>4.2777319396704101E-2</v>
      </c>
      <c r="Y293" s="5">
        <f t="shared" si="462"/>
        <v>3.1921468289806042E-2</v>
      </c>
      <c r="Z293" s="5">
        <f t="shared" si="463"/>
        <v>2.7357438189508154E-2</v>
      </c>
      <c r="AA293" s="5">
        <f t="shared" si="464"/>
        <v>4.1468755198490283E-2</v>
      </c>
      <c r="AB293" s="5">
        <f t="shared" si="465"/>
        <v>3.1429435128392622E-2</v>
      </c>
      <c r="AC293" s="5">
        <f t="shared" si="466"/>
        <v>2.2453589137402166E-3</v>
      </c>
      <c r="AD293" s="5">
        <f t="shared" si="467"/>
        <v>1.0861751404905303E-2</v>
      </c>
      <c r="AE293" s="5">
        <f t="shared" si="468"/>
        <v>1.6210602157093322E-2</v>
      </c>
      <c r="AF293" s="5">
        <f t="shared" si="469"/>
        <v>1.2096742620019934E-2</v>
      </c>
      <c r="AG293" s="5">
        <f t="shared" si="470"/>
        <v>6.0179208889319848E-3</v>
      </c>
      <c r="AH293" s="5">
        <f t="shared" si="471"/>
        <v>1.0207390364483636E-2</v>
      </c>
      <c r="AI293" s="5">
        <f t="shared" si="472"/>
        <v>1.5472493049533249E-2</v>
      </c>
      <c r="AJ293" s="5">
        <f t="shared" si="473"/>
        <v>1.1726701567172072E-2</v>
      </c>
      <c r="AK293" s="5">
        <f t="shared" si="474"/>
        <v>5.9251614765755472E-3</v>
      </c>
      <c r="AL293" s="5">
        <f t="shared" si="475"/>
        <v>2.0318452302965482E-4</v>
      </c>
      <c r="AM293" s="5">
        <f t="shared" si="476"/>
        <v>3.2928763791166453E-3</v>
      </c>
      <c r="AN293" s="5">
        <f t="shared" si="477"/>
        <v>4.9144476746395688E-3</v>
      </c>
      <c r="AO293" s="5">
        <f t="shared" si="478"/>
        <v>3.6672794794150895E-3</v>
      </c>
      <c r="AP293" s="5">
        <f t="shared" si="479"/>
        <v>1.8244083120524653E-3</v>
      </c>
      <c r="AQ293" s="5">
        <f t="shared" si="480"/>
        <v>6.8070875994778203E-4</v>
      </c>
      <c r="AR293" s="5">
        <f t="shared" si="481"/>
        <v>3.0468004301049396E-3</v>
      </c>
      <c r="AS293" s="5">
        <f t="shared" si="482"/>
        <v>4.6183791150127482E-3</v>
      </c>
      <c r="AT293" s="5">
        <f t="shared" si="483"/>
        <v>3.5002991070949962E-3</v>
      </c>
      <c r="AU293" s="5">
        <f t="shared" si="484"/>
        <v>1.768599405983905E-3</v>
      </c>
      <c r="AV293" s="5">
        <f t="shared" si="485"/>
        <v>6.7021640790062274E-4</v>
      </c>
      <c r="AW293" s="5">
        <f t="shared" si="486"/>
        <v>1.2768297230219831E-5</v>
      </c>
      <c r="AX293" s="5">
        <f t="shared" si="487"/>
        <v>8.3189736503939266E-4</v>
      </c>
      <c r="AY293" s="5">
        <f t="shared" si="488"/>
        <v>1.2415637881472395E-3</v>
      </c>
      <c r="AZ293" s="5">
        <f t="shared" si="489"/>
        <v>9.264848674965634E-4</v>
      </c>
      <c r="BA293" s="5">
        <f t="shared" si="490"/>
        <v>4.6091024770251445E-4</v>
      </c>
      <c r="BB293" s="5">
        <f t="shared" si="491"/>
        <v>1.7197117612769412E-4</v>
      </c>
      <c r="BC293" s="5">
        <f t="shared" si="492"/>
        <v>5.133161706194985E-5</v>
      </c>
      <c r="BD293" s="5">
        <f t="shared" si="493"/>
        <v>7.5786534146765421E-4</v>
      </c>
      <c r="BE293" s="5">
        <f t="shared" si="494"/>
        <v>1.1487819912463601E-3</v>
      </c>
      <c r="BF293" s="5">
        <f t="shared" si="495"/>
        <v>8.7066922789757735E-4</v>
      </c>
      <c r="BG293" s="5">
        <f t="shared" si="496"/>
        <v>4.3992385569189288E-4</v>
      </c>
      <c r="BH293" s="5">
        <f t="shared" si="497"/>
        <v>1.6671055373762553E-4</v>
      </c>
      <c r="BI293" s="5">
        <f t="shared" si="498"/>
        <v>5.0540398512910843E-5</v>
      </c>
      <c r="BJ293" s="8">
        <f t="shared" si="499"/>
        <v>0.38284835594091049</v>
      </c>
      <c r="BK293" s="8">
        <f t="shared" si="500"/>
        <v>0.24383016064652815</v>
      </c>
      <c r="BL293" s="8">
        <f t="shared" si="501"/>
        <v>0.34531094068909907</v>
      </c>
      <c r="BM293" s="8">
        <f t="shared" si="502"/>
        <v>0.57677629635112548</v>
      </c>
      <c r="BN293" s="8">
        <f t="shared" si="503"/>
        <v>0.42134180362400336</v>
      </c>
    </row>
    <row r="294" spans="1:66" x14ac:dyDescent="0.25">
      <c r="A294" t="s">
        <v>122</v>
      </c>
      <c r="B294" t="s">
        <v>124</v>
      </c>
      <c r="C294" t="s">
        <v>136</v>
      </c>
      <c r="D294" s="11">
        <v>44442</v>
      </c>
      <c r="E294">
        <f>VLOOKUP(A294,home!$A$2:$E$405,3,FALSE)</f>
        <v>1.2955665024630501</v>
      </c>
      <c r="F294">
        <f>VLOOKUP(B294,home!$B$2:$E$405,3,FALSE)</f>
        <v>0.87</v>
      </c>
      <c r="G294">
        <f>VLOOKUP(C294,away!$B$2:$E$405,4,FALSE)</f>
        <v>1.01</v>
      </c>
      <c r="H294">
        <f>VLOOKUP(A294,away!$A$2:$E$405,3,FALSE)</f>
        <v>1.12807881773399</v>
      </c>
      <c r="I294">
        <f>VLOOKUP(C294,away!$B$2:$E$405,3,FALSE)</f>
        <v>1.1599999999999999</v>
      </c>
      <c r="J294">
        <f>VLOOKUP(B294,home!$B$2:$E$405,4,FALSE)</f>
        <v>1.27</v>
      </c>
      <c r="K294" s="3">
        <f t="shared" si="448"/>
        <v>1.138414285714282</v>
      </c>
      <c r="L294" s="3">
        <f t="shared" si="449"/>
        <v>1.661885714285714</v>
      </c>
      <c r="M294" s="5">
        <f t="shared" si="450"/>
        <v>6.0791822342609832E-2</v>
      </c>
      <c r="N294" s="5">
        <f t="shared" si="451"/>
        <v>6.9206279009431701E-2</v>
      </c>
      <c r="O294" s="5">
        <f t="shared" si="452"/>
        <v>0.10102906109657839</v>
      </c>
      <c r="P294" s="5">
        <f t="shared" si="453"/>
        <v>0.11501292642464585</v>
      </c>
      <c r="Q294" s="5">
        <f t="shared" si="454"/>
        <v>3.939270834273275E-2</v>
      </c>
      <c r="R294" s="5">
        <f t="shared" si="455"/>
        <v>8.3949376682051116E-2</v>
      </c>
      <c r="S294" s="5">
        <f t="shared" si="456"/>
        <v>5.4398654025417027E-2</v>
      </c>
      <c r="T294" s="5">
        <f t="shared" si="457"/>
        <v>6.5466179241811237E-2</v>
      </c>
      <c r="U294" s="5">
        <f t="shared" si="458"/>
        <v>9.5569169691656422E-2</v>
      </c>
      <c r="V294" s="5">
        <f t="shared" si="459"/>
        <v>1.1435288775381792E-2</v>
      </c>
      <c r="W294" s="5">
        <f t="shared" si="460"/>
        <v>1.4948407310114386E-2</v>
      </c>
      <c r="X294" s="5">
        <f t="shared" si="461"/>
        <v>2.4842544560003239E-2</v>
      </c>
      <c r="Y294" s="5">
        <f t="shared" si="462"/>
        <v>2.0642734955387834E-2</v>
      </c>
      <c r="Z294" s="5">
        <f t="shared" si="463"/>
        <v>4.6504756610363643E-2</v>
      </c>
      <c r="AA294" s="5">
        <f t="shared" si="464"/>
        <v>5.2941679278903669E-2</v>
      </c>
      <c r="AB294" s="5">
        <f t="shared" si="465"/>
        <v>3.013478200040386E-2</v>
      </c>
      <c r="AC294" s="5">
        <f t="shared" si="466"/>
        <v>1.3521617463152997E-3</v>
      </c>
      <c r="AD294" s="5">
        <f t="shared" si="467"/>
        <v>4.2543701076275028E-3</v>
      </c>
      <c r="AE294" s="5">
        <f t="shared" si="468"/>
        <v>7.070276905150324E-3</v>
      </c>
      <c r="AF294" s="5">
        <f t="shared" si="469"/>
        <v>5.8749960923567667E-3</v>
      </c>
      <c r="AG294" s="5">
        <f t="shared" si="470"/>
        <v>3.2545240257907007E-3</v>
      </c>
      <c r="AH294" s="5">
        <f t="shared" si="471"/>
        <v>1.9321397664274376E-2</v>
      </c>
      <c r="AI294" s="5">
        <f t="shared" si="472"/>
        <v>2.1995755120976512E-2</v>
      </c>
      <c r="AJ294" s="5">
        <f t="shared" si="473"/>
        <v>1.2520140927396369E-2</v>
      </c>
      <c r="AK294" s="5">
        <f t="shared" si="474"/>
        <v>4.7510357636346969E-3</v>
      </c>
      <c r="AL294" s="5">
        <f t="shared" si="475"/>
        <v>1.0232697323447642E-4</v>
      </c>
      <c r="AM294" s="5">
        <f t="shared" si="476"/>
        <v>9.6864714144779217E-4</v>
      </c>
      <c r="AN294" s="5">
        <f t="shared" si="477"/>
        <v>1.6097808465557794E-3</v>
      </c>
      <c r="AO294" s="5">
        <f t="shared" si="478"/>
        <v>1.3376358960109065E-3</v>
      </c>
      <c r="AP294" s="5">
        <f t="shared" si="479"/>
        <v>7.4099932883209859E-4</v>
      </c>
      <c r="AQ294" s="5">
        <f t="shared" si="480"/>
        <v>3.0786404972034186E-4</v>
      </c>
      <c r="AR294" s="5">
        <f t="shared" si="481"/>
        <v>6.42199095165818E-3</v>
      </c>
      <c r="AS294" s="5">
        <f t="shared" si="482"/>
        <v>7.3108862420955293E-3</v>
      </c>
      <c r="AT294" s="5">
        <f t="shared" si="483"/>
        <v>4.1614086696167771E-3</v>
      </c>
      <c r="AU294" s="5">
        <f t="shared" si="484"/>
        <v>1.5791356927290017E-3</v>
      </c>
      <c r="AV294" s="5">
        <f t="shared" si="485"/>
        <v>4.4942765792100334E-4</v>
      </c>
      <c r="AW294" s="5">
        <f t="shared" si="486"/>
        <v>5.377607724909298E-6</v>
      </c>
      <c r="AX294" s="5">
        <f t="shared" si="487"/>
        <v>1.8378695727341165E-4</v>
      </c>
      <c r="AY294" s="5">
        <f t="shared" si="488"/>
        <v>3.0543291876472176E-4</v>
      </c>
      <c r="AZ294" s="5">
        <f t="shared" si="489"/>
        <v>2.5379730218384007E-4</v>
      </c>
      <c r="BA294" s="5">
        <f t="shared" si="490"/>
        <v>1.4059403694119272E-4</v>
      </c>
      <c r="BB294" s="5">
        <f t="shared" si="491"/>
        <v>5.8412805376581563E-5</v>
      </c>
      <c r="BC294" s="5">
        <f t="shared" si="492"/>
        <v>1.9415081357338499E-5</v>
      </c>
      <c r="BD294" s="5">
        <f t="shared" si="493"/>
        <v>1.7787691699721437E-3</v>
      </c>
      <c r="BE294" s="5">
        <f t="shared" si="494"/>
        <v>2.0249762340844245E-3</v>
      </c>
      <c r="BF294" s="5">
        <f t="shared" si="495"/>
        <v>1.1526309365568082E-3</v>
      </c>
      <c r="BG294" s="5">
        <f t="shared" si="496"/>
        <v>4.3739050811083445E-4</v>
      </c>
      <c r="BH294" s="5">
        <f t="shared" si="497"/>
        <v>1.2448290071730055E-4</v>
      </c>
      <c r="BI294" s="5">
        <f t="shared" si="498"/>
        <v>2.8342622500745538E-5</v>
      </c>
      <c r="BJ294" s="8">
        <f t="shared" si="499"/>
        <v>0.26087938691487034</v>
      </c>
      <c r="BK294" s="8">
        <f t="shared" si="500"/>
        <v>0.24339861320636902</v>
      </c>
      <c r="BL294" s="8">
        <f t="shared" si="501"/>
        <v>0.44768183981183812</v>
      </c>
      <c r="BM294" s="8">
        <f t="shared" si="502"/>
        <v>0.52878236733435191</v>
      </c>
      <c r="BN294" s="8">
        <f t="shared" si="503"/>
        <v>0.46938217389804959</v>
      </c>
    </row>
    <row r="295" spans="1:66" x14ac:dyDescent="0.25">
      <c r="A295" t="s">
        <v>122</v>
      </c>
      <c r="B295" t="s">
        <v>134</v>
      </c>
      <c r="C295" t="s">
        <v>142</v>
      </c>
      <c r="D295" s="11">
        <v>44442</v>
      </c>
      <c r="E295">
        <f>VLOOKUP(A295,home!$A$2:$E$405,3,FALSE)</f>
        <v>1.2955665024630501</v>
      </c>
      <c r="F295">
        <f>VLOOKUP(B295,home!$B$2:$E$405,3,FALSE)</f>
        <v>0.56000000000000005</v>
      </c>
      <c r="G295">
        <f>VLOOKUP(C295,away!$B$2:$E$405,4,FALSE)</f>
        <v>0.92</v>
      </c>
      <c r="H295">
        <f>VLOOKUP(A295,away!$A$2:$E$405,3,FALSE)</f>
        <v>1.12807881773399</v>
      </c>
      <c r="I295">
        <f>VLOOKUP(C295,away!$B$2:$E$405,3,FALSE)</f>
        <v>1.01</v>
      </c>
      <c r="J295">
        <f>VLOOKUP(B295,home!$B$2:$E$405,4,FALSE)</f>
        <v>1.23</v>
      </c>
      <c r="K295" s="3">
        <f t="shared" si="448"/>
        <v>0.66747586206896348</v>
      </c>
      <c r="L295" s="3">
        <f t="shared" si="449"/>
        <v>1.4014123152709359</v>
      </c>
      <c r="M295" s="5">
        <f t="shared" si="450"/>
        <v>0.12632615593768698</v>
      </c>
      <c r="N295" s="5">
        <f t="shared" si="451"/>
        <v>8.431965983636594E-2</v>
      </c>
      <c r="O295" s="5">
        <f t="shared" si="452"/>
        <v>0.1770350306719112</v>
      </c>
      <c r="P295" s="5">
        <f t="shared" si="453"/>
        <v>0.11816660971413934</v>
      </c>
      <c r="Q295" s="5">
        <f t="shared" si="454"/>
        <v>2.8140668819320053E-2</v>
      </c>
      <c r="R295" s="5">
        <f t="shared" si="455"/>
        <v>0.12404953610899215</v>
      </c>
      <c r="S295" s="5">
        <f t="shared" si="456"/>
        <v>2.7633524402938061E-2</v>
      </c>
      <c r="T295" s="5">
        <f t="shared" si="457"/>
        <v>3.943667984335595E-2</v>
      </c>
      <c r="U295" s="5">
        <f t="shared" si="458"/>
        <v>8.2800071053604554E-2</v>
      </c>
      <c r="V295" s="5">
        <f t="shared" si="459"/>
        <v>2.8720716087040207E-3</v>
      </c>
      <c r="W295" s="5">
        <f t="shared" si="460"/>
        <v>6.2610723931242852E-3</v>
      </c>
      <c r="X295" s="5">
        <f t="shared" si="461"/>
        <v>8.7743439585272441E-3</v>
      </c>
      <c r="Y295" s="5">
        <f t="shared" si="462"/>
        <v>6.1482368409516083E-3</v>
      </c>
      <c r="Z295" s="5">
        <f t="shared" si="463"/>
        <v>5.794818253559611E-2</v>
      </c>
      <c r="AA295" s="5">
        <f t="shared" si="464"/>
        <v>3.8679013093276669E-2</v>
      </c>
      <c r="AB295" s="5">
        <f t="shared" si="465"/>
        <v>1.2908653804205786E-2</v>
      </c>
      <c r="AC295" s="5">
        <f t="shared" si="466"/>
        <v>1.6791008280195142E-4</v>
      </c>
      <c r="AD295" s="5">
        <f t="shared" si="467"/>
        <v>1.044778673269205E-3</v>
      </c>
      <c r="AE295" s="5">
        <f t="shared" si="468"/>
        <v>1.4641656994518932E-3</v>
      </c>
      <c r="AF295" s="5">
        <f t="shared" si="469"/>
        <v>1.0259499214045837E-3</v>
      </c>
      <c r="AG295" s="5">
        <f t="shared" si="470"/>
        <v>4.7925961823587769E-4</v>
      </c>
      <c r="AH295" s="5">
        <f t="shared" si="471"/>
        <v>2.0302324163238124E-2</v>
      </c>
      <c r="AI295" s="5">
        <f t="shared" si="472"/>
        <v>1.3551311322860915E-2</v>
      </c>
      <c r="AJ295" s="5">
        <f t="shared" si="473"/>
        <v>4.5225866036957474E-3</v>
      </c>
      <c r="AK295" s="5">
        <f t="shared" si="474"/>
        <v>1.006239130694455E-3</v>
      </c>
      <c r="AL295" s="5">
        <f t="shared" si="475"/>
        <v>6.2825833887684148E-6</v>
      </c>
      <c r="AM295" s="5">
        <f t="shared" si="476"/>
        <v>1.3947290912232616E-4</v>
      </c>
      <c r="AN295" s="5">
        <f t="shared" si="477"/>
        <v>1.9545905249069193E-4</v>
      </c>
      <c r="AO295" s="5">
        <f t="shared" si="478"/>
        <v>1.3695936164582201E-4</v>
      </c>
      <c r="AP295" s="5">
        <f t="shared" si="479"/>
        <v>6.3978845367366986E-5</v>
      </c>
      <c r="AQ295" s="5">
        <f t="shared" si="480"/>
        <v>2.241518545366072E-5</v>
      </c>
      <c r="AR295" s="5">
        <f t="shared" si="481"/>
        <v>5.6903854221969216E-3</v>
      </c>
      <c r="AS295" s="5">
        <f t="shared" si="482"/>
        <v>3.7981949151855532E-3</v>
      </c>
      <c r="AT295" s="5">
        <f t="shared" si="483"/>
        <v>1.2676017126597152E-3</v>
      </c>
      <c r="AU295" s="5">
        <f t="shared" si="484"/>
        <v>2.82031181972546E-4</v>
      </c>
      <c r="AV295" s="5">
        <f t="shared" si="485"/>
        <v>4.7062251579363459E-5</v>
      </c>
      <c r="AW295" s="5">
        <f t="shared" si="486"/>
        <v>1.6324401040099298E-7</v>
      </c>
      <c r="AX295" s="5">
        <f t="shared" si="487"/>
        <v>1.5515800041948468E-5</v>
      </c>
      <c r="AY295" s="5">
        <f t="shared" si="488"/>
        <v>2.1744033260067884E-5</v>
      </c>
      <c r="AZ295" s="5">
        <f t="shared" si="489"/>
        <v>1.5236177997159988E-5</v>
      </c>
      <c r="BA295" s="5">
        <f t="shared" si="490"/>
        <v>7.1173891609600275E-6</v>
      </c>
      <c r="BB295" s="5">
        <f t="shared" si="491"/>
        <v>2.493599205686312E-6</v>
      </c>
      <c r="BC295" s="5">
        <f t="shared" si="492"/>
        <v>6.9891212723972424E-7</v>
      </c>
      <c r="BD295" s="5">
        <f t="shared" si="493"/>
        <v>1.3290960348841629E-3</v>
      </c>
      <c r="BE295" s="5">
        <f t="shared" si="494"/>
        <v>8.8713952165674797E-4</v>
      </c>
      <c r="BF295" s="5">
        <f t="shared" si="495"/>
        <v>2.9607210849664286E-4</v>
      </c>
      <c r="BG295" s="5">
        <f t="shared" si="496"/>
        <v>6.5873661951124134E-5</v>
      </c>
      <c r="BH295" s="5">
        <f t="shared" si="497"/>
        <v>1.0992269824616513E-5</v>
      </c>
      <c r="BI295" s="5">
        <f t="shared" si="498"/>
        <v>1.4674149554561127E-6</v>
      </c>
      <c r="BJ295" s="8">
        <f t="shared" si="499"/>
        <v>0.17771590686987959</v>
      </c>
      <c r="BK295" s="8">
        <f t="shared" si="500"/>
        <v>0.27519429836291909</v>
      </c>
      <c r="BL295" s="8">
        <f t="shared" si="501"/>
        <v>0.48853068244784242</v>
      </c>
      <c r="BM295" s="8">
        <f t="shared" si="502"/>
        <v>0.34132982833857184</v>
      </c>
      <c r="BN295" s="8">
        <f t="shared" si="503"/>
        <v>0.65803766108841566</v>
      </c>
    </row>
    <row r="296" spans="1:66" x14ac:dyDescent="0.25">
      <c r="A296" t="s">
        <v>145</v>
      </c>
      <c r="B296" t="s">
        <v>355</v>
      </c>
      <c r="C296" t="s">
        <v>148</v>
      </c>
      <c r="D296" s="11">
        <v>44442</v>
      </c>
      <c r="E296">
        <f>VLOOKUP(A296,home!$A$2:$E$405,3,FALSE)</f>
        <v>1.42662116040956</v>
      </c>
      <c r="F296">
        <f>VLOOKUP(B296,home!$B$2:$E$405,3,FALSE)</f>
        <v>0.4</v>
      </c>
      <c r="G296">
        <f>VLOOKUP(C296,away!$B$2:$E$405,4,FALSE)</f>
        <v>0.93</v>
      </c>
      <c r="H296">
        <f>VLOOKUP(A296,away!$A$2:$E$405,3,FALSE)</f>
        <v>1.2047781569965901</v>
      </c>
      <c r="I296">
        <f>VLOOKUP(C296,away!$B$2:$E$405,3,FALSE)</f>
        <v>0.84</v>
      </c>
      <c r="J296">
        <f>VLOOKUP(B296,home!$B$2:$E$405,4,FALSE)</f>
        <v>1.66</v>
      </c>
      <c r="K296" s="3">
        <f t="shared" si="448"/>
        <v>0.53070307167235631</v>
      </c>
      <c r="L296" s="3">
        <f t="shared" si="449"/>
        <v>1.6799426621160451</v>
      </c>
      <c r="M296" s="5">
        <f t="shared" si="450"/>
        <v>0.10962983396628961</v>
      </c>
      <c r="N296" s="5">
        <f t="shared" si="451"/>
        <v>5.8180889632840314E-2</v>
      </c>
      <c r="O296" s="5">
        <f t="shared" si="452"/>
        <v>0.18417183512066856</v>
      </c>
      <c r="P296" s="5">
        <f t="shared" si="453"/>
        <v>9.7740558614073561E-2</v>
      </c>
      <c r="Q296" s="5">
        <f t="shared" si="454"/>
        <v>1.5438388420389349E-2</v>
      </c>
      <c r="R296" s="5">
        <f t="shared" si="455"/>
        <v>0.15469906148970666</v>
      </c>
      <c r="S296" s="5">
        <f t="shared" si="456"/>
        <v>2.1785166620631513E-2</v>
      </c>
      <c r="T296" s="5">
        <f t="shared" si="457"/>
        <v>2.5935607341730404E-2</v>
      </c>
      <c r="U296" s="5">
        <f t="shared" si="458"/>
        <v>8.2099267117418051E-2</v>
      </c>
      <c r="V296" s="5">
        <f t="shared" si="459"/>
        <v>2.1580645806646799E-3</v>
      </c>
      <c r="W296" s="5">
        <f t="shared" si="460"/>
        <v>2.7310667187905213E-3</v>
      </c>
      <c r="X296" s="5">
        <f t="shared" si="461"/>
        <v>4.5880354939814806E-3</v>
      </c>
      <c r="Y296" s="5">
        <f t="shared" si="462"/>
        <v>3.8538182808210766E-3</v>
      </c>
      <c r="Z296" s="5">
        <f t="shared" si="463"/>
        <v>8.6628517728623858E-2</v>
      </c>
      <c r="AA296" s="5">
        <f t="shared" si="464"/>
        <v>4.5974020453003854E-2</v>
      </c>
      <c r="AB296" s="5">
        <f t="shared" si="465"/>
        <v>1.2199276935768437E-2</v>
      </c>
      <c r="AC296" s="5">
        <f t="shared" si="466"/>
        <v>1.2025150340478483E-4</v>
      </c>
      <c r="AD296" s="5">
        <f t="shared" si="467"/>
        <v>3.6234637415106819E-4</v>
      </c>
      <c r="AE296" s="5">
        <f t="shared" si="468"/>
        <v>6.08721132399442E-4</v>
      </c>
      <c r="AF296" s="5">
        <f t="shared" si="469"/>
        <v>5.1130829982470611E-4</v>
      </c>
      <c r="AG296" s="5">
        <f t="shared" si="470"/>
        <v>2.8632287545651527E-4</v>
      </c>
      <c r="AH296" s="5">
        <f t="shared" si="471"/>
        <v>3.6382735672047861E-2</v>
      </c>
      <c r="AI296" s="5">
        <f t="shared" si="472"/>
        <v>1.9308429576999211E-2</v>
      </c>
      <c r="AJ296" s="5">
        <f t="shared" si="473"/>
        <v>5.1235214428414274E-3</v>
      </c>
      <c r="AK296" s="5">
        <f t="shared" si="474"/>
        <v>9.0635618916504266E-4</v>
      </c>
      <c r="AL296" s="5">
        <f t="shared" si="475"/>
        <v>4.288412630663999E-6</v>
      </c>
      <c r="AM296" s="5">
        <f t="shared" si="476"/>
        <v>3.8459666754262572E-5</v>
      </c>
      <c r="AN296" s="5">
        <f t="shared" si="477"/>
        <v>6.4610034951251806E-5</v>
      </c>
      <c r="AO296" s="5">
        <f t="shared" si="478"/>
        <v>5.4270577057708354E-5</v>
      </c>
      <c r="AP296" s="5">
        <f t="shared" si="479"/>
        <v>3.0390485898966843E-5</v>
      </c>
      <c r="AQ296" s="5">
        <f t="shared" si="480"/>
        <v>1.276356844602763E-5</v>
      </c>
      <c r="AR296" s="5">
        <f t="shared" si="481"/>
        <v>1.2224181963992888E-2</v>
      </c>
      <c r="AS296" s="5">
        <f t="shared" si="482"/>
        <v>6.487410916972843E-3</v>
      </c>
      <c r="AT296" s="5">
        <f t="shared" si="483"/>
        <v>1.7214444504191323E-3</v>
      </c>
      <c r="AU296" s="5">
        <f t="shared" si="484"/>
        <v>3.0452528585025491E-4</v>
      </c>
      <c r="AV296" s="5">
        <f t="shared" si="485"/>
        <v>4.0403126150658156E-5</v>
      </c>
      <c r="AW296" s="5">
        <f t="shared" si="486"/>
        <v>1.0620381710491984E-7</v>
      </c>
      <c r="AX296" s="5">
        <f t="shared" si="487"/>
        <v>3.4017772136637223E-6</v>
      </c>
      <c r="AY296" s="5">
        <f t="shared" si="488"/>
        <v>5.7147906682479362E-6</v>
      </c>
      <c r="AZ296" s="5">
        <f t="shared" si="489"/>
        <v>4.8002603243261857E-6</v>
      </c>
      <c r="BA296" s="5">
        <f t="shared" si="490"/>
        <v>2.6880540360328541E-6</v>
      </c>
      <c r="BB296" s="5">
        <f t="shared" si="491"/>
        <v>1.1289441633012038E-6</v>
      </c>
      <c r="BC296" s="5">
        <f t="shared" si="492"/>
        <v>3.793122926153188E-7</v>
      </c>
      <c r="BD296" s="5">
        <f t="shared" si="493"/>
        <v>3.4226541317968606E-3</v>
      </c>
      <c r="BE296" s="5">
        <f t="shared" si="494"/>
        <v>1.8164130610166757E-3</v>
      </c>
      <c r="BF296" s="5">
        <f t="shared" si="495"/>
        <v>4.8198799545366835E-4</v>
      </c>
      <c r="BG296" s="5">
        <f t="shared" si="496"/>
        <v>8.5264169898821156E-5</v>
      </c>
      <c r="BH296" s="5">
        <f t="shared" si="497"/>
        <v>1.1312489217224512E-5</v>
      </c>
      <c r="BI296" s="5">
        <f t="shared" si="498"/>
        <v>1.2007145551682921E-6</v>
      </c>
      <c r="BJ296" s="8">
        <f t="shared" si="499"/>
        <v>0.11271511204219131</v>
      </c>
      <c r="BK296" s="8">
        <f t="shared" si="500"/>
        <v>0.23144387848836304</v>
      </c>
      <c r="BL296" s="8">
        <f t="shared" si="501"/>
        <v>0.56746130230294312</v>
      </c>
      <c r="BM296" s="8">
        <f t="shared" si="502"/>
        <v>0.37838263473130235</v>
      </c>
      <c r="BN296" s="8">
        <f t="shared" si="503"/>
        <v>0.6198605672439681</v>
      </c>
    </row>
    <row r="297" spans="1:66" x14ac:dyDescent="0.25">
      <c r="A297" t="s">
        <v>145</v>
      </c>
      <c r="B297" t="s">
        <v>371</v>
      </c>
      <c r="C297" t="s">
        <v>146</v>
      </c>
      <c r="D297" s="11">
        <v>44442</v>
      </c>
      <c r="E297">
        <f>VLOOKUP(A297,home!$A$2:$E$405,3,FALSE)</f>
        <v>1.42662116040956</v>
      </c>
      <c r="F297">
        <f>VLOOKUP(B297,home!$B$2:$E$405,3,FALSE)</f>
        <v>0.76</v>
      </c>
      <c r="G297">
        <f>VLOOKUP(C297,away!$B$2:$E$405,4,FALSE)</f>
        <v>0.92</v>
      </c>
      <c r="H297">
        <f>VLOOKUP(A297,away!$A$2:$E$405,3,FALSE)</f>
        <v>1.2047781569965901</v>
      </c>
      <c r="I297">
        <f>VLOOKUP(C297,away!$B$2:$E$405,3,FALSE)</f>
        <v>0.81</v>
      </c>
      <c r="J297">
        <f>VLOOKUP(B297,home!$B$2:$E$405,4,FALSE)</f>
        <v>0.97</v>
      </c>
      <c r="K297" s="3">
        <f t="shared" si="448"/>
        <v>0.99749351535836439</v>
      </c>
      <c r="L297" s="3">
        <f t="shared" si="449"/>
        <v>0.94659419795222077</v>
      </c>
      <c r="M297" s="5">
        <f t="shared" si="450"/>
        <v>0.14311772819857294</v>
      </c>
      <c r="N297" s="5">
        <f t="shared" si="451"/>
        <v>0.14275900581089743</v>
      </c>
      <c r="O297" s="5">
        <f t="shared" si="452"/>
        <v>0.13547441113687209</v>
      </c>
      <c r="P297" s="5">
        <f t="shared" si="453"/>
        <v>0.13513484660602287</v>
      </c>
      <c r="Q297" s="5">
        <f t="shared" si="454"/>
        <v>7.1200591277688616E-2</v>
      </c>
      <c r="R297" s="5">
        <f t="shared" si="455"/>
        <v>6.4119645776578402E-2</v>
      </c>
      <c r="S297" s="5">
        <f t="shared" si="456"/>
        <v>3.1899309395646586E-2</v>
      </c>
      <c r="T297" s="5">
        <f t="shared" si="457"/>
        <v>6.7398066594227549E-2</v>
      </c>
      <c r="U297" s="5">
        <f t="shared" si="458"/>
        <v>6.3958930869212297E-2</v>
      </c>
      <c r="V297" s="5">
        <f t="shared" si="459"/>
        <v>3.3466684590354621E-3</v>
      </c>
      <c r="W297" s="5">
        <f t="shared" si="460"/>
        <v>2.3674042696391912E-2</v>
      </c>
      <c r="X297" s="5">
        <f t="shared" si="461"/>
        <v>2.2409711458477734E-2</v>
      </c>
      <c r="Y297" s="5">
        <f t="shared" si="462"/>
        <v>1.0606451422189208E-2</v>
      </c>
      <c r="Z297" s="5">
        <f t="shared" si="463"/>
        <v>2.0231761555620245E-2</v>
      </c>
      <c r="AA297" s="5">
        <f t="shared" si="464"/>
        <v>2.0181050956007852E-2</v>
      </c>
      <c r="AB297" s="5">
        <f t="shared" si="465"/>
        <v>1.0065233730867275E-2</v>
      </c>
      <c r="AC297" s="5">
        <f t="shared" si="466"/>
        <v>1.9749978503077293E-4</v>
      </c>
      <c r="AD297" s="5">
        <f t="shared" si="467"/>
        <v>5.9036760179919934E-3</v>
      </c>
      <c r="AE297" s="5">
        <f t="shared" si="468"/>
        <v>5.5883854652208917E-3</v>
      </c>
      <c r="AF297" s="5">
        <f t="shared" si="469"/>
        <v>2.6449666286493087E-3</v>
      </c>
      <c r="AG297" s="5">
        <f t="shared" si="470"/>
        <v>8.3457002148556059E-4</v>
      </c>
      <c r="AH297" s="5">
        <f t="shared" si="471"/>
        <v>4.7878170257257295E-3</v>
      </c>
      <c r="AI297" s="5">
        <f t="shared" si="472"/>
        <v>4.7758164358837861E-3</v>
      </c>
      <c r="AJ297" s="5">
        <f t="shared" si="473"/>
        <v>2.381922962667986E-3</v>
      </c>
      <c r="AK297" s="5">
        <f t="shared" si="474"/>
        <v>7.9198423644816674E-4</v>
      </c>
      <c r="AL297" s="5">
        <f t="shared" si="475"/>
        <v>7.4593423165089419E-6</v>
      </c>
      <c r="AM297" s="5">
        <f t="shared" si="476"/>
        <v>1.1777757089447411E-3</v>
      </c>
      <c r="AN297" s="5">
        <f t="shared" si="477"/>
        <v>1.1148756525761554E-3</v>
      </c>
      <c r="AO297" s="5">
        <f t="shared" si="478"/>
        <v>5.2766741208339215E-4</v>
      </c>
      <c r="AP297" s="5">
        <f t="shared" si="479"/>
        <v>1.6649563690886754E-4</v>
      </c>
      <c r="AQ297" s="5">
        <f t="shared" si="480"/>
        <v>3.9400950970573395E-5</v>
      </c>
      <c r="AR297" s="5">
        <f t="shared" si="481"/>
        <v>9.0642396348176708E-4</v>
      </c>
      <c r="AS297" s="5">
        <f t="shared" si="482"/>
        <v>9.0415202573848944E-4</v>
      </c>
      <c r="AT297" s="5">
        <f t="shared" si="483"/>
        <v>4.5094289128613612E-4</v>
      </c>
      <c r="AU297" s="5">
        <f t="shared" si="484"/>
        <v>1.4993753661829092E-4</v>
      </c>
      <c r="AV297" s="5">
        <f t="shared" si="485"/>
        <v>3.7390430121388111E-5</v>
      </c>
      <c r="AW297" s="5">
        <f t="shared" si="486"/>
        <v>1.9564644289145561E-7</v>
      </c>
      <c r="AX297" s="5">
        <f t="shared" si="487"/>
        <v>1.9580393870316322E-4</v>
      </c>
      <c r="AY297" s="5">
        <f t="shared" si="488"/>
        <v>1.8534687231260661E-4</v>
      </c>
      <c r="AZ297" s="5">
        <f t="shared" si="489"/>
        <v>8.7724136969852238E-5</v>
      </c>
      <c r="BA297" s="5">
        <f t="shared" si="490"/>
        <v>2.7679719692009351E-5</v>
      </c>
      <c r="BB297" s="5">
        <f t="shared" si="491"/>
        <v>6.550365515349969E-6</v>
      </c>
      <c r="BC297" s="5">
        <f t="shared" si="492"/>
        <v>1.2401075982593181E-6</v>
      </c>
      <c r="BD297" s="5">
        <f t="shared" si="493"/>
        <v>1.43002610786116E-4</v>
      </c>
      <c r="BE297" s="5">
        <f t="shared" si="494"/>
        <v>1.4264417693846682E-4</v>
      </c>
      <c r="BF297" s="5">
        <f t="shared" si="495"/>
        <v>7.1143320749875898E-5</v>
      </c>
      <c r="BG297" s="5">
        <f t="shared" si="496"/>
        <v>2.365500036968713E-5</v>
      </c>
      <c r="BH297" s="5">
        <f t="shared" si="497"/>
        <v>5.8989273686406548E-6</v>
      </c>
      <c r="BI297" s="5">
        <f t="shared" si="498"/>
        <v>1.1768283595578067E-6</v>
      </c>
      <c r="BJ297" s="8">
        <f t="shared" si="499"/>
        <v>0.35655002789549511</v>
      </c>
      <c r="BK297" s="8">
        <f t="shared" si="500"/>
        <v>0.31388885865893773</v>
      </c>
      <c r="BL297" s="8">
        <f t="shared" si="501"/>
        <v>0.30937318084208193</v>
      </c>
      <c r="BM297" s="8">
        <f t="shared" si="502"/>
        <v>0.30805244891963302</v>
      </c>
      <c r="BN297" s="8">
        <f t="shared" si="503"/>
        <v>0.69180622880663223</v>
      </c>
    </row>
    <row r="298" spans="1:66" x14ac:dyDescent="0.25">
      <c r="A298" t="s">
        <v>145</v>
      </c>
      <c r="B298" t="s">
        <v>419</v>
      </c>
      <c r="C298" t="s">
        <v>423</v>
      </c>
      <c r="D298" s="11">
        <v>44442</v>
      </c>
      <c r="E298">
        <f>VLOOKUP(A298,home!$A$2:$E$405,3,FALSE)</f>
        <v>1.42662116040956</v>
      </c>
      <c r="F298">
        <f>VLOOKUP(B298,home!$B$2:$E$405,3,FALSE)</f>
        <v>0.96</v>
      </c>
      <c r="G298">
        <f>VLOOKUP(C298,away!$B$2:$E$405,4,FALSE)</f>
        <v>0.7</v>
      </c>
      <c r="H298">
        <f>VLOOKUP(A298,away!$A$2:$E$405,3,FALSE)</f>
        <v>1.2047781569965901</v>
      </c>
      <c r="I298">
        <f>VLOOKUP(C298,away!$B$2:$E$405,3,FALSE)</f>
        <v>1.1499999999999999</v>
      </c>
      <c r="J298">
        <f>VLOOKUP(B298,home!$B$2:$E$405,4,FALSE)</f>
        <v>0.91</v>
      </c>
      <c r="K298" s="3">
        <f t="shared" si="448"/>
        <v>0.95868941979522415</v>
      </c>
      <c r="L298" s="3">
        <f t="shared" si="449"/>
        <v>1.2608003412969315</v>
      </c>
      <c r="M298" s="5">
        <f t="shared" si="450"/>
        <v>0.10866453955828259</v>
      </c>
      <c r="N298" s="5">
        <f t="shared" si="451"/>
        <v>0.10417554438144512</v>
      </c>
      <c r="O298" s="5">
        <f t="shared" si="452"/>
        <v>0.13700428856195662</v>
      </c>
      <c r="P298" s="5">
        <f t="shared" si="453"/>
        <v>0.13134456191091967</v>
      </c>
      <c r="Q298" s="5">
        <f t="shared" si="454"/>
        <v>4.9935996099949621E-2</v>
      </c>
      <c r="R298" s="5">
        <f t="shared" si="455"/>
        <v>8.6367526889029128E-2</v>
      </c>
      <c r="S298" s="5">
        <f t="shared" si="456"/>
        <v>3.968956665554766E-2</v>
      </c>
      <c r="T298" s="5">
        <f t="shared" si="457"/>
        <v>6.295932092581874E-2</v>
      </c>
      <c r="U298" s="5">
        <f t="shared" si="458"/>
        <v>8.2799634242391756E-2</v>
      </c>
      <c r="V298" s="5">
        <f t="shared" si="459"/>
        <v>5.3303791303214677E-3</v>
      </c>
      <c r="W298" s="5">
        <f t="shared" si="460"/>
        <v>1.5957703709319093E-2</v>
      </c>
      <c r="X298" s="5">
        <f t="shared" si="461"/>
        <v>2.0119478283024825E-2</v>
      </c>
      <c r="Y298" s="5">
        <f t="shared" si="462"/>
        <v>1.2683322542976954E-2</v>
      </c>
      <c r="Z298" s="5">
        <f t="shared" si="463"/>
        <v>3.6297402459553263E-2</v>
      </c>
      <c r="AA298" s="5">
        <f t="shared" si="464"/>
        <v>3.4797935704022863E-2</v>
      </c>
      <c r="AB298" s="5">
        <f t="shared" si="465"/>
        <v>1.6680206395080596E-2</v>
      </c>
      <c r="AC298" s="5">
        <f t="shared" si="466"/>
        <v>4.0268214137353909E-4</v>
      </c>
      <c r="AD298" s="5">
        <f t="shared" si="467"/>
        <v>3.8246204275878032E-3</v>
      </c>
      <c r="AE298" s="5">
        <f t="shared" si="468"/>
        <v>4.8220827404339191E-3</v>
      </c>
      <c r="AF298" s="5">
        <f t="shared" si="469"/>
        <v>3.039841782450565E-3</v>
      </c>
      <c r="AG298" s="5">
        <f t="shared" si="470"/>
        <v>1.2775445189341145E-3</v>
      </c>
      <c r="AH298" s="5">
        <f t="shared" si="471"/>
        <v>1.1440944352299212E-2</v>
      </c>
      <c r="AI298" s="5">
        <f t="shared" si="472"/>
        <v>1.096831230301518E-2</v>
      </c>
      <c r="AJ298" s="5">
        <f t="shared" si="473"/>
        <v>5.2576024789552202E-3</v>
      </c>
      <c r="AK298" s="5">
        <f t="shared" si="474"/>
        <v>1.6801359566878376E-3</v>
      </c>
      <c r="AL298" s="5">
        <f t="shared" si="475"/>
        <v>1.9469133044893891E-5</v>
      </c>
      <c r="AM298" s="5">
        <f t="shared" si="476"/>
        <v>7.3332462773222301E-4</v>
      </c>
      <c r="AN298" s="5">
        <f t="shared" si="477"/>
        <v>9.2457594092623229E-4</v>
      </c>
      <c r="AO298" s="5">
        <f t="shared" si="478"/>
        <v>5.8285283093736278E-4</v>
      </c>
      <c r="AP298" s="5">
        <f t="shared" si="479"/>
        <v>2.4495368272390314E-4</v>
      </c>
      <c r="AQ298" s="5">
        <f t="shared" si="480"/>
        <v>7.7209421695059364E-5</v>
      </c>
      <c r="AR298" s="5">
        <f t="shared" si="481"/>
        <v>2.8849493088276071E-3</v>
      </c>
      <c r="AS298" s="5">
        <f t="shared" si="482"/>
        <v>2.7657703790185716E-3</v>
      </c>
      <c r="AT298" s="5">
        <f t="shared" si="483"/>
        <v>1.3257573999740659E-3</v>
      </c>
      <c r="AU298" s="5">
        <f t="shared" si="484"/>
        <v>4.2366319752345404E-4</v>
      </c>
      <c r="AV298" s="5">
        <f t="shared" si="485"/>
        <v>1.0154035625558737E-4</v>
      </c>
      <c r="AW298" s="5">
        <f t="shared" si="486"/>
        <v>6.5368476663279893E-7</v>
      </c>
      <c r="AX298" s="5">
        <f t="shared" si="487"/>
        <v>1.1717176031369222E-4</v>
      </c>
      <c r="AY298" s="5">
        <f t="shared" si="488"/>
        <v>1.4773019539386545E-4</v>
      </c>
      <c r="AZ298" s="5">
        <f t="shared" si="489"/>
        <v>9.312914038622399E-5</v>
      </c>
      <c r="BA298" s="5">
        <f t="shared" si="490"/>
        <v>3.9139083994547001E-5</v>
      </c>
      <c r="BB298" s="5">
        <f t="shared" si="491"/>
        <v>1.2336642614593537E-5</v>
      </c>
      <c r="BC298" s="5">
        <f t="shared" si="492"/>
        <v>3.1108086437875573E-6</v>
      </c>
      <c r="BD298" s="5">
        <f t="shared" si="493"/>
        <v>6.0622417886569845E-4</v>
      </c>
      <c r="BE298" s="5">
        <f t="shared" si="494"/>
        <v>5.8118070630259274E-4</v>
      </c>
      <c r="BF298" s="5">
        <f t="shared" si="495"/>
        <v>2.7858589706070559E-4</v>
      </c>
      <c r="BG298" s="5">
        <f t="shared" si="496"/>
        <v>8.9025784005419961E-5</v>
      </c>
      <c r="BH298" s="5">
        <f t="shared" si="497"/>
        <v>2.1337019303742743E-5</v>
      </c>
      <c r="BI298" s="5">
        <f t="shared" si="498"/>
        <v>4.0911149312929283E-6</v>
      </c>
      <c r="BJ298" s="8">
        <f t="shared" si="499"/>
        <v>0.28177098954730229</v>
      </c>
      <c r="BK298" s="8">
        <f t="shared" si="500"/>
        <v>0.28559892872488368</v>
      </c>
      <c r="BL298" s="8">
        <f t="shared" si="501"/>
        <v>0.39607871222550717</v>
      </c>
      <c r="BM298" s="8">
        <f t="shared" si="502"/>
        <v>0.38210649904503641</v>
      </c>
      <c r="BN298" s="8">
        <f t="shared" si="503"/>
        <v>0.61749245740158276</v>
      </c>
    </row>
    <row r="299" spans="1:66" x14ac:dyDescent="0.25">
      <c r="A299" t="s">
        <v>145</v>
      </c>
      <c r="B299" t="s">
        <v>425</v>
      </c>
      <c r="C299" t="s">
        <v>147</v>
      </c>
      <c r="D299" s="11">
        <v>44442</v>
      </c>
      <c r="E299">
        <f>VLOOKUP(A299,home!$A$2:$E$405,3,FALSE)</f>
        <v>1.42662116040956</v>
      </c>
      <c r="F299">
        <f>VLOOKUP(B299,home!$B$2:$E$405,3,FALSE)</f>
        <v>1.5</v>
      </c>
      <c r="G299">
        <f>VLOOKUP(C299,away!$B$2:$E$405,4,FALSE)</f>
        <v>1.26</v>
      </c>
      <c r="H299">
        <f>VLOOKUP(A299,away!$A$2:$E$405,3,FALSE)</f>
        <v>1.2047781569965901</v>
      </c>
      <c r="I299">
        <f>VLOOKUP(C299,away!$B$2:$E$405,3,FALSE)</f>
        <v>0.98</v>
      </c>
      <c r="J299">
        <f>VLOOKUP(B299,home!$B$2:$E$405,4,FALSE)</f>
        <v>0.65</v>
      </c>
      <c r="K299" s="3">
        <f t="shared" si="448"/>
        <v>2.6963139931740683</v>
      </c>
      <c r="L299" s="3">
        <f t="shared" si="449"/>
        <v>0.76744368600682789</v>
      </c>
      <c r="M299" s="5">
        <f t="shared" si="450"/>
        <v>3.1311880674814524E-2</v>
      </c>
      <c r="N299" s="5">
        <f t="shared" si="451"/>
        <v>8.4426662016099094E-2</v>
      </c>
      <c r="O299" s="5">
        <f t="shared" si="452"/>
        <v>2.403010512088562E-2</v>
      </c>
      <c r="P299" s="5">
        <f t="shared" si="453"/>
        <v>6.4792708694887735E-2</v>
      </c>
      <c r="Q299" s="5">
        <f t="shared" si="454"/>
        <v>0.11382039509549283</v>
      </c>
      <c r="R299" s="5">
        <f t="shared" si="455"/>
        <v>9.2208762245520031E-3</v>
      </c>
      <c r="S299" s="5">
        <f t="shared" si="456"/>
        <v>3.3518388304581197E-2</v>
      </c>
      <c r="T299" s="5">
        <f t="shared" si="457"/>
        <v>8.7350743554838489E-2</v>
      </c>
      <c r="U299" s="5">
        <f t="shared" si="458"/>
        <v>2.486237759358564E-2</v>
      </c>
      <c r="V299" s="5">
        <f t="shared" si="459"/>
        <v>7.7065074290464325E-3</v>
      </c>
      <c r="W299" s="5">
        <f t="shared" si="460"/>
        <v>0.10229850800152611</v>
      </c>
      <c r="X299" s="5">
        <f t="shared" si="461"/>
        <v>7.8508344053690185E-2</v>
      </c>
      <c r="Y299" s="5">
        <f t="shared" si="462"/>
        <v>3.0125366471428102E-2</v>
      </c>
      <c r="Z299" s="5">
        <f t="shared" si="463"/>
        <v>2.3588344126609716E-3</v>
      </c>
      <c r="AA299" s="5">
        <f t="shared" si="464"/>
        <v>6.3601582344383128E-3</v>
      </c>
      <c r="AB299" s="5">
        <f t="shared" si="465"/>
        <v>8.5744918231586524E-3</v>
      </c>
      <c r="AC299" s="5">
        <f t="shared" si="466"/>
        <v>9.9667737960806684E-4</v>
      </c>
      <c r="AD299" s="5">
        <f t="shared" si="467"/>
        <v>6.895722465133608E-2</v>
      </c>
      <c r="AE299" s="5">
        <f t="shared" si="468"/>
        <v>5.2920786663222259E-2</v>
      </c>
      <c r="AF299" s="5">
        <f t="shared" si="469"/>
        <v>2.030686179160213E-2</v>
      </c>
      <c r="AG299" s="5">
        <f t="shared" si="470"/>
        <v>5.1947909548594531E-3</v>
      </c>
      <c r="AH299" s="5">
        <f t="shared" si="471"/>
        <v>4.5256814408307168E-4</v>
      </c>
      <c r="AI299" s="5">
        <f t="shared" si="472"/>
        <v>1.2202658197560041E-3</v>
      </c>
      <c r="AJ299" s="5">
        <f t="shared" si="473"/>
        <v>1.6451099026000701E-3</v>
      </c>
      <c r="AK299" s="5">
        <f t="shared" si="474"/>
        <v>1.4785776168965989E-3</v>
      </c>
      <c r="AL299" s="5">
        <f t="shared" si="475"/>
        <v>8.2495750147223651E-5</v>
      </c>
      <c r="AM299" s="5">
        <f t="shared" si="476"/>
        <v>3.7186065951569029E-2</v>
      </c>
      <c r="AN299" s="5">
        <f t="shared" si="477"/>
        <v>2.8538211521965139E-2</v>
      </c>
      <c r="AO299" s="5">
        <f t="shared" si="478"/>
        <v>1.0950735121229724E-2</v>
      </c>
      <c r="AP299" s="5">
        <f t="shared" si="479"/>
        <v>2.801357508640323E-3</v>
      </c>
      <c r="AQ299" s="5">
        <f t="shared" si="480"/>
        <v>5.3747103306345831E-4</v>
      </c>
      <c r="AR299" s="5">
        <f t="shared" si="481"/>
        <v>6.9464112932876359E-5</v>
      </c>
      <c r="AS299" s="5">
        <f t="shared" si="482"/>
        <v>1.8729705972433833E-4</v>
      </c>
      <c r="AT299" s="5">
        <f t="shared" si="483"/>
        <v>2.5250584150754635E-4</v>
      </c>
      <c r="AU299" s="5">
        <f t="shared" si="484"/>
        <v>2.2694501127166352E-4</v>
      </c>
      <c r="AV299" s="5">
        <f t="shared" si="485"/>
        <v>1.5297875239320829E-4</v>
      </c>
      <c r="AW299" s="5">
        <f t="shared" si="486"/>
        <v>4.7418308541362973E-6</v>
      </c>
      <c r="AX299" s="5">
        <f t="shared" si="487"/>
        <v>1.671088499605157E-2</v>
      </c>
      <c r="AY299" s="5">
        <f t="shared" si="488"/>
        <v>1.2824663177806013E-2</v>
      </c>
      <c r="AZ299" s="5">
        <f t="shared" si="489"/>
        <v>4.9211033904857414E-3</v>
      </c>
      <c r="BA299" s="5">
        <f t="shared" si="490"/>
        <v>1.2588899084050257E-3</v>
      </c>
      <c r="BB299" s="5">
        <f t="shared" si="491"/>
        <v>2.4153177789578768E-4</v>
      </c>
      <c r="BC299" s="5">
        <f t="shared" si="492"/>
        <v>3.7072407583225166E-5</v>
      </c>
      <c r="BD299" s="5">
        <f t="shared" si="493"/>
        <v>8.8849658124001957E-6</v>
      </c>
      <c r="BE299" s="5">
        <f t="shared" si="494"/>
        <v>2.3956657648847851E-5</v>
      </c>
      <c r="BF299" s="5">
        <f t="shared" si="495"/>
        <v>3.2297335624134522E-5</v>
      </c>
      <c r="BG299" s="5">
        <f t="shared" si="496"/>
        <v>2.9027919328531079E-5</v>
      </c>
      <c r="BH299" s="5">
        <f t="shared" si="497"/>
        <v>1.9567096269561591E-5</v>
      </c>
      <c r="BI299" s="5">
        <f t="shared" si="498"/>
        <v>1.05518070954806E-5</v>
      </c>
      <c r="BJ299" s="8">
        <f t="shared" si="499"/>
        <v>0.75991767004878974</v>
      </c>
      <c r="BK299" s="8">
        <f t="shared" si="500"/>
        <v>0.15123332141089119</v>
      </c>
      <c r="BL299" s="8">
        <f t="shared" si="501"/>
        <v>7.8858007039564568E-2</v>
      </c>
      <c r="BM299" s="8">
        <f t="shared" si="502"/>
        <v>0.65194528373822291</v>
      </c>
      <c r="BN299" s="8">
        <f t="shared" si="503"/>
        <v>0.32760262782673177</v>
      </c>
    </row>
    <row r="300" spans="1:66" x14ac:dyDescent="0.25">
      <c r="A300" t="s">
        <v>145</v>
      </c>
      <c r="B300" t="s">
        <v>349</v>
      </c>
      <c r="C300" t="s">
        <v>389</v>
      </c>
      <c r="D300" s="11">
        <v>44442</v>
      </c>
      <c r="E300">
        <f>VLOOKUP(A300,home!$A$2:$E$405,3,FALSE)</f>
        <v>1.42662116040956</v>
      </c>
      <c r="F300">
        <f>VLOOKUP(B300,home!$B$2:$E$405,3,FALSE)</f>
        <v>0.82</v>
      </c>
      <c r="G300">
        <f>VLOOKUP(C300,away!$B$2:$E$405,4,FALSE)</f>
        <v>0.65</v>
      </c>
      <c r="H300">
        <f>VLOOKUP(A300,away!$A$2:$E$405,3,FALSE)</f>
        <v>1.2047781569965901</v>
      </c>
      <c r="I300">
        <f>VLOOKUP(C300,away!$B$2:$E$405,3,FALSE)</f>
        <v>0.75</v>
      </c>
      <c r="J300">
        <f>VLOOKUP(B300,home!$B$2:$E$405,4,FALSE)</f>
        <v>0.97</v>
      </c>
      <c r="K300" s="3">
        <f t="shared" si="448"/>
        <v>0.7603890784982954</v>
      </c>
      <c r="L300" s="3">
        <f t="shared" si="449"/>
        <v>0.87647610921501928</v>
      </c>
      <c r="M300" s="5">
        <f t="shared" si="450"/>
        <v>0.19458908743317513</v>
      </c>
      <c r="N300" s="5">
        <f t="shared" si="451"/>
        <v>0.14796341687913628</v>
      </c>
      <c r="O300" s="5">
        <f t="shared" si="452"/>
        <v>0.17055268624913053</v>
      </c>
      <c r="P300" s="5">
        <f t="shared" si="453"/>
        <v>0.12968639993238526</v>
      </c>
      <c r="Q300" s="5">
        <f t="shared" si="454"/>
        <v>5.6254883106092779E-2</v>
      </c>
      <c r="R300" s="5">
        <f t="shared" si="455"/>
        <v>7.4742677429903925E-2</v>
      </c>
      <c r="S300" s="5">
        <f t="shared" si="456"/>
        <v>2.1607792283313845E-2</v>
      </c>
      <c r="T300" s="5">
        <f t="shared" si="457"/>
        <v>4.9306061069173915E-2</v>
      </c>
      <c r="U300" s="5">
        <f t="shared" si="458"/>
        <v>5.6833515615419994E-2</v>
      </c>
      <c r="V300" s="5">
        <f t="shared" si="459"/>
        <v>1.6000878961428449E-3</v>
      </c>
      <c r="W300" s="5">
        <f t="shared" si="460"/>
        <v>1.4258532908690407E-2</v>
      </c>
      <c r="X300" s="5">
        <f t="shared" si="461"/>
        <v>1.2497263446923278E-2</v>
      </c>
      <c r="Y300" s="5">
        <f t="shared" si="462"/>
        <v>5.4767764208971982E-3</v>
      </c>
      <c r="Z300" s="5">
        <f t="shared" si="463"/>
        <v>2.1836723702025142E-2</v>
      </c>
      <c r="AA300" s="5">
        <f t="shared" si="464"/>
        <v>1.6604406213204786E-2</v>
      </c>
      <c r="AB300" s="5">
        <f t="shared" si="465"/>
        <v>6.312904569735078E-3</v>
      </c>
      <c r="AC300" s="5">
        <f t="shared" si="466"/>
        <v>6.6649947320854985E-5</v>
      </c>
      <c r="AD300" s="5">
        <f t="shared" si="467"/>
        <v>2.7105081747941786E-3</v>
      </c>
      <c r="AE300" s="5">
        <f t="shared" si="468"/>
        <v>2.3756956590391051E-3</v>
      </c>
      <c r="AF300" s="5">
        <f t="shared" si="469"/>
        <v>1.0411202439568031E-3</v>
      </c>
      <c r="AG300" s="5">
        <f t="shared" si="470"/>
        <v>3.0417234021608346E-4</v>
      </c>
      <c r="AH300" s="5">
        <f t="shared" si="471"/>
        <v>4.7848416570885968E-3</v>
      </c>
      <c r="AI300" s="5">
        <f t="shared" si="472"/>
        <v>3.6383413383938553E-3</v>
      </c>
      <c r="AJ300" s="5">
        <f t="shared" si="473"/>
        <v>1.3832775087817789E-3</v>
      </c>
      <c r="AK300" s="5">
        <f t="shared" si="474"/>
        <v>3.5060970340333161E-4</v>
      </c>
      <c r="AL300" s="5">
        <f t="shared" si="475"/>
        <v>1.7767885831096582E-6</v>
      </c>
      <c r="AM300" s="5">
        <f t="shared" si="476"/>
        <v>4.1220816265876862E-4</v>
      </c>
      <c r="AN300" s="5">
        <f t="shared" si="477"/>
        <v>3.6129060659382926E-4</v>
      </c>
      <c r="AO300" s="5">
        <f t="shared" si="478"/>
        <v>1.5833129258164684E-4</v>
      </c>
      <c r="AP300" s="5">
        <f t="shared" si="479"/>
        <v>4.6257865096315555E-5</v>
      </c>
      <c r="AQ300" s="5">
        <f t="shared" si="480"/>
        <v>1.0135978405052974E-5</v>
      </c>
      <c r="AR300" s="5">
        <f t="shared" si="481"/>
        <v>8.3875987976299207E-4</v>
      </c>
      <c r="AS300" s="5">
        <f t="shared" si="482"/>
        <v>6.3778385205432266E-4</v>
      </c>
      <c r="AT300" s="5">
        <f t="shared" si="483"/>
        <v>2.4248193777233977E-4</v>
      </c>
      <c r="AU300" s="5">
        <f t="shared" si="484"/>
        <v>6.1460205738396816E-5</v>
      </c>
      <c r="AV300" s="5">
        <f t="shared" si="485"/>
        <v>1.1683417301433798E-5</v>
      </c>
      <c r="AW300" s="5">
        <f t="shared" si="486"/>
        <v>3.2893433403120229E-8</v>
      </c>
      <c r="AX300" s="5">
        <f t="shared" si="487"/>
        <v>5.2239764158929391E-5</v>
      </c>
      <c r="AY300" s="5">
        <f t="shared" si="488"/>
        <v>4.5786905236328644E-5</v>
      </c>
      <c r="AZ300" s="5">
        <f t="shared" si="489"/>
        <v>2.0065564277267065E-5</v>
      </c>
      <c r="BA300" s="5">
        <f t="shared" si="490"/>
        <v>5.8623292356476389E-6</v>
      </c>
      <c r="BB300" s="5">
        <f t="shared" si="491"/>
        <v>1.2845478798494748E-6</v>
      </c>
      <c r="BC300" s="5">
        <f t="shared" si="492"/>
        <v>2.2517510556617404E-7</v>
      </c>
      <c r="BD300" s="5">
        <f t="shared" si="493"/>
        <v>1.2252549933005404E-4</v>
      </c>
      <c r="BE300" s="5">
        <f t="shared" si="494"/>
        <v>9.3167051528123318E-5</v>
      </c>
      <c r="BF300" s="5">
        <f t="shared" si="495"/>
        <v>3.5421604228936442E-5</v>
      </c>
      <c r="BG300" s="5">
        <f t="shared" si="496"/>
        <v>8.9780669995241041E-6</v>
      </c>
      <c r="BH300" s="5">
        <f t="shared" si="497"/>
        <v>1.7067060231160217E-6</v>
      </c>
      <c r="BI300" s="5">
        <f t="shared" si="498"/>
        <v>2.5955212403693656E-7</v>
      </c>
      <c r="BJ300" s="8">
        <f t="shared" si="499"/>
        <v>0.29330211844014914</v>
      </c>
      <c r="BK300" s="8">
        <f t="shared" si="500"/>
        <v>0.34759758118615736</v>
      </c>
      <c r="BL300" s="8">
        <f t="shared" si="501"/>
        <v>0.3372574880579251</v>
      </c>
      <c r="BM300" s="8">
        <f t="shared" si="502"/>
        <v>0.22615900634463004</v>
      </c>
      <c r="BN300" s="8">
        <f t="shared" si="503"/>
        <v>0.77378915102982393</v>
      </c>
    </row>
    <row r="301" spans="1:66" x14ac:dyDescent="0.25">
      <c r="A301" t="s">
        <v>145</v>
      </c>
      <c r="B301" t="s">
        <v>404</v>
      </c>
      <c r="C301" t="s">
        <v>388</v>
      </c>
      <c r="D301" s="11">
        <v>44442</v>
      </c>
      <c r="E301">
        <f>VLOOKUP(A301,home!$A$2:$E$405,3,FALSE)</f>
        <v>1.42662116040956</v>
      </c>
      <c r="F301">
        <f>VLOOKUP(B301,home!$B$2:$E$405,3,FALSE)</f>
        <v>1.1000000000000001</v>
      </c>
      <c r="G301">
        <f>VLOOKUP(C301,away!$B$2:$E$405,4,FALSE)</f>
        <v>0.84</v>
      </c>
      <c r="H301">
        <f>VLOOKUP(A301,away!$A$2:$E$405,3,FALSE)</f>
        <v>1.2047781569965901</v>
      </c>
      <c r="I301">
        <f>VLOOKUP(C301,away!$B$2:$E$405,3,FALSE)</f>
        <v>1.03</v>
      </c>
      <c r="J301">
        <f>VLOOKUP(B301,home!$B$2:$E$405,4,FALSE)</f>
        <v>0.83</v>
      </c>
      <c r="K301" s="3">
        <f t="shared" si="448"/>
        <v>1.3181979522184335</v>
      </c>
      <c r="L301" s="3">
        <f t="shared" si="449"/>
        <v>1.0299648464163849</v>
      </c>
      <c r="M301" s="5">
        <f t="shared" si="450"/>
        <v>9.5544535619368431E-2</v>
      </c>
      <c r="N301" s="5">
        <f t="shared" si="451"/>
        <v>0.12594661119911266</v>
      </c>
      <c r="O301" s="5">
        <f t="shared" si="452"/>
        <v>9.8407512955127605E-2</v>
      </c>
      <c r="P301" s="5">
        <f t="shared" si="453"/>
        <v>0.12972058206035819</v>
      </c>
      <c r="Q301" s="5">
        <f t="shared" si="454"/>
        <v>8.3011282485760771E-2</v>
      </c>
      <c r="R301" s="5">
        <f t="shared" si="455"/>
        <v>5.0678139483523205E-2</v>
      </c>
      <c r="S301" s="5">
        <f t="shared" si="456"/>
        <v>4.403032915748175E-2</v>
      </c>
      <c r="T301" s="5">
        <f t="shared" si="457"/>
        <v>8.5498702816273725E-2</v>
      </c>
      <c r="U301" s="5">
        <f t="shared" si="458"/>
        <v>6.6803819689420438E-2</v>
      </c>
      <c r="V301" s="5">
        <f t="shared" si="459"/>
        <v>6.6422077871759293E-3</v>
      </c>
      <c r="W301" s="5">
        <f t="shared" si="460"/>
        <v>3.6475100861251913E-2</v>
      </c>
      <c r="X301" s="5">
        <f t="shared" si="461"/>
        <v>3.7568071656581471E-2</v>
      </c>
      <c r="Y301" s="5">
        <f t="shared" si="462"/>
        <v>1.9346896576965335E-2</v>
      </c>
      <c r="Z301" s="5">
        <f t="shared" si="463"/>
        <v>1.7398900716605038E-2</v>
      </c>
      <c r="AA301" s="5">
        <f t="shared" si="464"/>
        <v>2.2935195295480597E-2</v>
      </c>
      <c r="AB301" s="5">
        <f t="shared" si="465"/>
        <v>1.5116563736116188E-2</v>
      </c>
      <c r="AC301" s="5">
        <f t="shared" si="466"/>
        <v>5.636318280349404E-4</v>
      </c>
      <c r="AD301" s="5">
        <f t="shared" si="467"/>
        <v>1.2020350815565779E-2</v>
      </c>
      <c r="AE301" s="5">
        <f t="shared" si="468"/>
        <v>1.2380538781625273E-2</v>
      </c>
      <c r="AF301" s="5">
        <f t="shared" si="469"/>
        <v>6.3757598623843852E-3</v>
      </c>
      <c r="AG301" s="5">
        <f t="shared" si="470"/>
        <v>2.1889361758161618E-3</v>
      </c>
      <c r="AH301" s="5">
        <f t="shared" si="471"/>
        <v>4.4800640260980081E-3</v>
      </c>
      <c r="AI301" s="5">
        <f t="shared" si="472"/>
        <v>5.9056112250098656E-3</v>
      </c>
      <c r="AJ301" s="5">
        <f t="shared" si="473"/>
        <v>3.8923823117031002E-3</v>
      </c>
      <c r="AK301" s="5">
        <f t="shared" si="474"/>
        <v>1.7103101308460927E-3</v>
      </c>
      <c r="AL301" s="5">
        <f t="shared" si="475"/>
        <v>3.0609662112634608E-5</v>
      </c>
      <c r="AM301" s="5">
        <f t="shared" si="476"/>
        <v>3.1690403660051989E-3</v>
      </c>
      <c r="AN301" s="5">
        <f t="shared" si="477"/>
        <v>3.2640001738598683E-3</v>
      </c>
      <c r="AO301" s="5">
        <f t="shared" si="478"/>
        <v>1.6809027188863163E-3</v>
      </c>
      <c r="AP301" s="5">
        <f t="shared" si="479"/>
        <v>5.7709023689954289E-4</v>
      </c>
      <c r="AQ301" s="5">
        <f t="shared" si="480"/>
        <v>1.4859566430415819E-4</v>
      </c>
      <c r="AR301" s="5">
        <f t="shared" si="481"/>
        <v>9.2286169131512144E-4</v>
      </c>
      <c r="AS301" s="5">
        <f t="shared" si="482"/>
        <v>1.2165143916724333E-3</v>
      </c>
      <c r="AT301" s="5">
        <f t="shared" si="483"/>
        <v>8.0180338997342759E-4</v>
      </c>
      <c r="AU301" s="5">
        <f t="shared" si="484"/>
        <v>3.5231186224825669E-4</v>
      </c>
      <c r="AV301" s="5">
        <f t="shared" si="485"/>
        <v>1.1610419383947877E-4</v>
      </c>
      <c r="AW301" s="5">
        <f t="shared" si="486"/>
        <v>1.1544073138777416E-6</v>
      </c>
      <c r="AX301" s="5">
        <f t="shared" si="487"/>
        <v>6.9623708682760028E-4</v>
      </c>
      <c r="AY301" s="5">
        <f t="shared" si="488"/>
        <v>7.1709972420378051E-4</v>
      </c>
      <c r="AZ301" s="5">
        <f t="shared" si="489"/>
        <v>3.6929375365238939E-4</v>
      </c>
      <c r="BA301" s="5">
        <f t="shared" si="490"/>
        <v>1.2678652808770452E-4</v>
      </c>
      <c r="BB301" s="5">
        <f t="shared" si="491"/>
        <v>3.2646416732379804E-5</v>
      </c>
      <c r="BC301" s="5">
        <f t="shared" si="492"/>
        <v>6.7249323191621744E-6</v>
      </c>
      <c r="BD301" s="5">
        <f t="shared" si="493"/>
        <v>1.5841918335982399E-4</v>
      </c>
      <c r="BE301" s="5">
        <f t="shared" si="494"/>
        <v>2.0882784309703652E-4</v>
      </c>
      <c r="BF301" s="5">
        <f t="shared" si="495"/>
        <v>1.3763821756835297E-4</v>
      </c>
      <c r="BG301" s="5">
        <f t="shared" si="496"/>
        <v>6.0478138848532687E-5</v>
      </c>
      <c r="BH301" s="5">
        <f t="shared" si="497"/>
        <v>1.9930539696029478E-5</v>
      </c>
      <c r="BI301" s="5">
        <f t="shared" si="498"/>
        <v>5.2544793227828537E-6</v>
      </c>
      <c r="BJ301" s="8">
        <f t="shared" si="499"/>
        <v>0.43160066883311571</v>
      </c>
      <c r="BK301" s="8">
        <f t="shared" si="500"/>
        <v>0.27724899583873569</v>
      </c>
      <c r="BL301" s="8">
        <f t="shared" si="501"/>
        <v>0.27392974278426641</v>
      </c>
      <c r="BM301" s="8">
        <f t="shared" si="502"/>
        <v>0.41615369905258198</v>
      </c>
      <c r="BN301" s="8">
        <f t="shared" si="503"/>
        <v>0.58330866380325086</v>
      </c>
    </row>
    <row r="302" spans="1:66" x14ac:dyDescent="0.25">
      <c r="A302" t="s">
        <v>145</v>
      </c>
      <c r="B302" t="s">
        <v>432</v>
      </c>
      <c r="C302" t="s">
        <v>391</v>
      </c>
      <c r="D302" s="11">
        <v>44442</v>
      </c>
      <c r="E302">
        <f>VLOOKUP(A302,home!$A$2:$E$405,3,FALSE)</f>
        <v>1.42662116040956</v>
      </c>
      <c r="F302">
        <f>VLOOKUP(B302,home!$B$2:$E$405,3,FALSE)</f>
        <v>1.29</v>
      </c>
      <c r="G302">
        <f>VLOOKUP(C302,away!$B$2:$E$405,4,FALSE)</f>
        <v>1.69</v>
      </c>
      <c r="H302">
        <f>VLOOKUP(A302,away!$A$2:$E$405,3,FALSE)</f>
        <v>1.2047781569965901</v>
      </c>
      <c r="I302">
        <f>VLOOKUP(C302,away!$B$2:$E$405,3,FALSE)</f>
        <v>0.76</v>
      </c>
      <c r="J302">
        <f>VLOOKUP(B302,home!$B$2:$E$405,4,FALSE)</f>
        <v>1.53</v>
      </c>
      <c r="K302" s="3">
        <f t="shared" si="448"/>
        <v>3.1101767918088816</v>
      </c>
      <c r="L302" s="3">
        <f t="shared" si="449"/>
        <v>1.4009160409556349</v>
      </c>
      <c r="M302" s="5">
        <f t="shared" si="450"/>
        <v>1.0986447263415225E-2</v>
      </c>
      <c r="N302" s="5">
        <f t="shared" si="451"/>
        <v>3.4169793303106238E-2</v>
      </c>
      <c r="O302" s="5">
        <f t="shared" si="452"/>
        <v>1.5391090204431525E-2</v>
      </c>
      <c r="P302" s="5">
        <f t="shared" si="453"/>
        <v>4.7869011554459953E-2</v>
      </c>
      <c r="Q302" s="5">
        <f t="shared" si="454"/>
        <v>5.3137049056113793E-2</v>
      </c>
      <c r="R302" s="5">
        <f t="shared" si="455"/>
        <v>1.0780812577591635E-2</v>
      </c>
      <c r="S302" s="5">
        <f t="shared" si="456"/>
        <v>5.2142476367940713E-2</v>
      </c>
      <c r="T302" s="5">
        <f t="shared" si="457"/>
        <v>7.4440544391756291E-2</v>
      </c>
      <c r="U302" s="5">
        <f t="shared" si="458"/>
        <v>3.3530233075666799E-2</v>
      </c>
      <c r="V302" s="5">
        <f t="shared" si="459"/>
        <v>2.5243311588965082E-2</v>
      </c>
      <c r="W302" s="5">
        <f t="shared" si="460"/>
        <v>5.508853891984504E-2</v>
      </c>
      <c r="X302" s="5">
        <f t="shared" si="461"/>
        <v>7.7174417845619722E-2</v>
      </c>
      <c r="Y302" s="5">
        <f t="shared" si="462"/>
        <v>5.405743995567075E-2</v>
      </c>
      <c r="Z302" s="5">
        <f t="shared" si="463"/>
        <v>5.034337758161464E-3</v>
      </c>
      <c r="AA302" s="5">
        <f t="shared" si="464"/>
        <v>1.5657680457560941E-2</v>
      </c>
      <c r="AB302" s="5">
        <f t="shared" si="465"/>
        <v>2.4349077186332762E-2</v>
      </c>
      <c r="AC302" s="5">
        <f t="shared" si="466"/>
        <v>6.8742216270681524E-3</v>
      </c>
      <c r="AD302" s="5">
        <f t="shared" si="467"/>
        <v>4.2833773810790593E-2</v>
      </c>
      <c r="AE302" s="5">
        <f t="shared" si="468"/>
        <v>6.0006520826201913E-2</v>
      </c>
      <c r="AF302" s="5">
        <f t="shared" si="469"/>
        <v>4.2032048793682331E-2</v>
      </c>
      <c r="AG302" s="5">
        <f t="shared" si="470"/>
        <v>1.9627790463099846E-2</v>
      </c>
      <c r="AH302" s="5">
        <f t="shared" si="471"/>
        <v>1.7631711302492565E-3</v>
      </c>
      <c r="AI302" s="5">
        <f t="shared" si="472"/>
        <v>5.4837739292886729E-3</v>
      </c>
      <c r="AJ302" s="5">
        <f t="shared" si="473"/>
        <v>8.5277532032001172E-3</v>
      </c>
      <c r="AK302" s="5">
        <f t="shared" si="474"/>
        <v>8.8409400329556159E-3</v>
      </c>
      <c r="AL302" s="5">
        <f t="shared" si="475"/>
        <v>1.1980658955686907E-3</v>
      </c>
      <c r="AM302" s="5">
        <f t="shared" si="476"/>
        <v>2.6644121842382396E-2</v>
      </c>
      <c r="AN302" s="5">
        <f t="shared" si="477"/>
        <v>3.7326177686169901E-2</v>
      </c>
      <c r="AO302" s="5">
        <f t="shared" si="478"/>
        <v>2.6145420534057856E-2</v>
      </c>
      <c r="AP302" s="5">
        <f t="shared" si="479"/>
        <v>1.2209179674564169E-2</v>
      </c>
      <c r="AQ302" s="5">
        <f t="shared" si="480"/>
        <v>4.276008913251611E-3</v>
      </c>
      <c r="AR302" s="5">
        <f t="shared" si="481"/>
        <v>4.94010943863212E-4</v>
      </c>
      <c r="AS302" s="5">
        <f t="shared" si="482"/>
        <v>1.5364613725029628E-3</v>
      </c>
      <c r="AT302" s="5">
        <f t="shared" si="483"/>
        <v>2.3893332511347684E-3</v>
      </c>
      <c r="AU302" s="5">
        <f t="shared" si="484"/>
        <v>2.4770829418588724E-3</v>
      </c>
      <c r="AV302" s="5">
        <f t="shared" si="485"/>
        <v>1.9260414692887837E-3</v>
      </c>
      <c r="AW302" s="5">
        <f t="shared" si="486"/>
        <v>1.4500246637953911E-4</v>
      </c>
      <c r="AX302" s="5">
        <f t="shared" si="487"/>
        <v>1.3811321565384302E-2</v>
      </c>
      <c r="AY302" s="5">
        <f t="shared" si="488"/>
        <v>1.9348501927743355E-2</v>
      </c>
      <c r="AZ302" s="5">
        <f t="shared" si="489"/>
        <v>1.3552813359518349E-2</v>
      </c>
      <c r="BA302" s="5">
        <f t="shared" si="490"/>
        <v>6.3287845451423632E-3</v>
      </c>
      <c r="BB302" s="5">
        <f t="shared" si="491"/>
        <v>2.2165239472605124E-3</v>
      </c>
      <c r="BC302" s="5">
        <f t="shared" si="492"/>
        <v>6.2103279057591071E-4</v>
      </c>
      <c r="BD302" s="5">
        <f t="shared" si="493"/>
        <v>1.1534464261093457E-4</v>
      </c>
      <c r="BE302" s="5">
        <f t="shared" si="494"/>
        <v>3.587422305080186E-4</v>
      </c>
      <c r="BF302" s="5">
        <f t="shared" si="495"/>
        <v>5.578758797838959E-4</v>
      </c>
      <c r="BG302" s="5">
        <f t="shared" si="496"/>
        <v>5.7836420467127813E-4</v>
      </c>
      <c r="BH302" s="5">
        <f t="shared" si="497"/>
        <v>4.4970373164540282E-4</v>
      </c>
      <c r="BI302" s="5">
        <f t="shared" si="498"/>
        <v>2.7973162187067623E-4</v>
      </c>
      <c r="BJ302" s="8">
        <f t="shared" si="499"/>
        <v>0.67504780415193721</v>
      </c>
      <c r="BK302" s="8">
        <f t="shared" si="500"/>
        <v>0.16366203622516118</v>
      </c>
      <c r="BL302" s="8">
        <f t="shared" si="501"/>
        <v>0.13548722408701613</v>
      </c>
      <c r="BM302" s="8">
        <f t="shared" si="502"/>
        <v>0.78769369880179385</v>
      </c>
      <c r="BN302" s="8">
        <f t="shared" si="503"/>
        <v>0.17233420395911839</v>
      </c>
    </row>
    <row r="303" spans="1:66" x14ac:dyDescent="0.25">
      <c r="A303" t="s">
        <v>145</v>
      </c>
      <c r="B303" t="s">
        <v>434</v>
      </c>
      <c r="C303" t="s">
        <v>357</v>
      </c>
      <c r="D303" s="11">
        <v>44442</v>
      </c>
      <c r="E303">
        <f>VLOOKUP(A303,home!$A$2:$E$405,3,FALSE)</f>
        <v>1.42662116040956</v>
      </c>
      <c r="F303">
        <f>VLOOKUP(B303,home!$B$2:$E$405,3,FALSE)</f>
        <v>0.86</v>
      </c>
      <c r="G303">
        <f>VLOOKUP(C303,away!$B$2:$E$405,4,FALSE)</f>
        <v>0.66</v>
      </c>
      <c r="H303">
        <f>VLOOKUP(A303,away!$A$2:$E$405,3,FALSE)</f>
        <v>1.2047781569965901</v>
      </c>
      <c r="I303">
        <f>VLOOKUP(C303,away!$B$2:$E$405,3,FALSE)</f>
        <v>0.88</v>
      </c>
      <c r="J303">
        <f>VLOOKUP(B303,home!$B$2:$E$405,4,FALSE)</f>
        <v>0.56999999999999995</v>
      </c>
      <c r="K303" s="3">
        <f t="shared" si="448"/>
        <v>0.80975017064846633</v>
      </c>
      <c r="L303" s="3">
        <f t="shared" si="449"/>
        <v>0.60431672354948951</v>
      </c>
      <c r="M303" s="5">
        <f t="shared" si="450"/>
        <v>0.24315239453703666</v>
      </c>
      <c r="N303" s="5">
        <f t="shared" si="451"/>
        <v>0.1968926929699486</v>
      </c>
      <c r="O303" s="5">
        <f t="shared" si="452"/>
        <v>0.14694105838983479</v>
      </c>
      <c r="P303" s="5">
        <f t="shared" si="453"/>
        <v>0.11898554710643496</v>
      </c>
      <c r="Q303" s="5">
        <f t="shared" si="454"/>
        <v>7.9716945865925981E-2</v>
      </c>
      <c r="R303" s="5">
        <f t="shared" si="455"/>
        <v>4.4399469480519586E-2</v>
      </c>
      <c r="S303" s="5">
        <f t="shared" si="456"/>
        <v>1.4556262593232646E-2</v>
      </c>
      <c r="T303" s="5">
        <f t="shared" si="457"/>
        <v>4.8174283537068409E-2</v>
      </c>
      <c r="U303" s="5">
        <f t="shared" si="458"/>
        <v>3.5952477988552105E-2</v>
      </c>
      <c r="V303" s="5">
        <f t="shared" si="459"/>
        <v>7.9144917956056526E-4</v>
      </c>
      <c r="W303" s="5">
        <f t="shared" si="460"/>
        <v>2.1516936839502711E-2</v>
      </c>
      <c r="X303" s="5">
        <f t="shared" si="461"/>
        <v>1.3003044771669586E-2</v>
      </c>
      <c r="Y303" s="5">
        <f t="shared" si="462"/>
        <v>3.9289787062913419E-3</v>
      </c>
      <c r="Z303" s="5">
        <f t="shared" si="463"/>
        <v>8.9437806412677179E-3</v>
      </c>
      <c r="AA303" s="5">
        <f t="shared" si="464"/>
        <v>7.2422279005089829E-3</v>
      </c>
      <c r="AB303" s="5">
        <f t="shared" si="465"/>
        <v>2.9321976391561162E-3</v>
      </c>
      <c r="AC303" s="5">
        <f t="shared" si="466"/>
        <v>2.4205759369616476E-5</v>
      </c>
      <c r="AD303" s="5">
        <f t="shared" si="467"/>
        <v>4.355835819404897E-3</v>
      </c>
      <c r="AE303" s="5">
        <f t="shared" si="468"/>
        <v>2.6323044307022731E-3</v>
      </c>
      <c r="AF303" s="5">
        <f t="shared" si="469"/>
        <v>7.9537279447340094E-4</v>
      </c>
      <c r="AG303" s="5">
        <f t="shared" si="470"/>
        <v>1.6021902705218907E-4</v>
      </c>
      <c r="AH303" s="5">
        <f t="shared" si="471"/>
        <v>1.3512190533190647E-3</v>
      </c>
      <c r="AI303" s="5">
        <f t="shared" si="472"/>
        <v>1.0941498590085715E-3</v>
      </c>
      <c r="AJ303" s="5">
        <f t="shared" si="473"/>
        <v>4.4299401752359303E-4</v>
      </c>
      <c r="AK303" s="5">
        <f t="shared" si="474"/>
        <v>1.1957149376199308E-4</v>
      </c>
      <c r="AL303" s="5">
        <f t="shared" si="475"/>
        <v>4.7379924465960126E-7</v>
      </c>
      <c r="AM303" s="5">
        <f t="shared" si="476"/>
        <v>7.0542775961596367E-4</v>
      </c>
      <c r="AN303" s="5">
        <f t="shared" si="477"/>
        <v>4.2630179239197606E-4</v>
      </c>
      <c r="AO303" s="5">
        <f t="shared" si="478"/>
        <v>1.2881065121079683E-4</v>
      </c>
      <c r="AP303" s="5">
        <f t="shared" si="479"/>
        <v>2.5947476899328273E-5</v>
      </c>
      <c r="AQ303" s="5">
        <f t="shared" si="480"/>
        <v>3.9201235560445322E-6</v>
      </c>
      <c r="AR303" s="5">
        <f t="shared" si="481"/>
        <v>1.633128542198841E-4</v>
      </c>
      <c r="AS303" s="5">
        <f t="shared" si="482"/>
        <v>1.3224261157363925E-4</v>
      </c>
      <c r="AT303" s="5">
        <f t="shared" si="483"/>
        <v>5.3541738644376608E-5</v>
      </c>
      <c r="AU303" s="5">
        <f t="shared" si="484"/>
        <v>1.4451810668033185E-5</v>
      </c>
      <c r="AV303" s="5">
        <f t="shared" si="485"/>
        <v>2.9255890386547986E-6</v>
      </c>
      <c r="AW303" s="5">
        <f t="shared" si="486"/>
        <v>6.4403211514711224E-9</v>
      </c>
      <c r="AX303" s="5">
        <f t="shared" si="487"/>
        <v>9.5203374788198594E-5</v>
      </c>
      <c r="AY303" s="5">
        <f t="shared" si="488"/>
        <v>5.7532991522858248E-5</v>
      </c>
      <c r="AZ303" s="5">
        <f t="shared" si="489"/>
        <v>1.7384074466547127E-5</v>
      </c>
      <c r="BA303" s="5">
        <f t="shared" si="490"/>
        <v>3.5018289745213661E-6</v>
      </c>
      <c r="BB303" s="5">
        <f t="shared" si="491"/>
        <v>5.2905345307835517E-7</v>
      </c>
      <c r="BC303" s="5">
        <f t="shared" si="492"/>
        <v>6.3943169869371069E-8</v>
      </c>
      <c r="BD303" s="5">
        <f t="shared" si="493"/>
        <v>1.6448781495945951E-5</v>
      </c>
      <c r="BE303" s="5">
        <f t="shared" si="494"/>
        <v>1.3319403623301569E-5</v>
      </c>
      <c r="BF303" s="5">
        <f t="shared" si="495"/>
        <v>5.3926946784521221E-6</v>
      </c>
      <c r="BG303" s="5">
        <f t="shared" si="496"/>
        <v>1.4555784787105611E-6</v>
      </c>
      <c r="BH303" s="5">
        <f t="shared" si="497"/>
        <v>2.946637303820279E-7</v>
      </c>
      <c r="BI303" s="5">
        <f t="shared" si="498"/>
        <v>4.7720801192152164E-8</v>
      </c>
      <c r="BJ303" s="8">
        <f t="shared" si="499"/>
        <v>0.37264123783208863</v>
      </c>
      <c r="BK303" s="8">
        <f t="shared" si="500"/>
        <v>0.37756786596640202</v>
      </c>
      <c r="BL303" s="8">
        <f t="shared" si="501"/>
        <v>0.24087879926913744</v>
      </c>
      <c r="BM303" s="8">
        <f t="shared" si="502"/>
        <v>0.16988604880799338</v>
      </c>
      <c r="BN303" s="8">
        <f t="shared" si="503"/>
        <v>0.83008810834970037</v>
      </c>
    </row>
    <row r="304" spans="1:66" x14ac:dyDescent="0.25">
      <c r="A304" t="s">
        <v>196</v>
      </c>
      <c r="B304" t="s">
        <v>304</v>
      </c>
      <c r="C304" t="s">
        <v>199</v>
      </c>
      <c r="D304" s="11">
        <v>44442</v>
      </c>
      <c r="E304">
        <f>VLOOKUP(A304,home!$A$2:$E$405,3,FALSE)</f>
        <v>1.6266094420600901</v>
      </c>
      <c r="F304">
        <f>VLOOKUP(B304,home!$B$2:$E$405,3,FALSE)</f>
        <v>0.8</v>
      </c>
      <c r="G304">
        <f>VLOOKUP(C304,away!$B$2:$E$405,4,FALSE)</f>
        <v>0.76</v>
      </c>
      <c r="H304">
        <f>VLOOKUP(A304,away!$A$2:$E$405,3,FALSE)</f>
        <v>1.4549356223176</v>
      </c>
      <c r="I304">
        <f>VLOOKUP(C304,away!$B$2:$E$405,3,FALSE)</f>
        <v>0.66</v>
      </c>
      <c r="J304">
        <f>VLOOKUP(B304,home!$B$2:$E$405,4,FALSE)</f>
        <v>1.9</v>
      </c>
      <c r="K304" s="3">
        <f t="shared" si="448"/>
        <v>0.98897854077253489</v>
      </c>
      <c r="L304" s="3">
        <f t="shared" si="449"/>
        <v>1.8244892703862705</v>
      </c>
      <c r="M304" s="5">
        <f t="shared" si="450"/>
        <v>5.9996574433865114E-2</v>
      </c>
      <c r="N304" s="5">
        <f t="shared" si="451"/>
        <v>5.9335324634954688E-2</v>
      </c>
      <c r="O304" s="5">
        <f t="shared" si="452"/>
        <v>0.10946310631451812</v>
      </c>
      <c r="P304" s="5">
        <f t="shared" si="453"/>
        <v>0.10825666315136097</v>
      </c>
      <c r="Q304" s="5">
        <f t="shared" si="454"/>
        <v>2.9340681386871063E-2</v>
      </c>
      <c r="R304" s="5">
        <f t="shared" si="455"/>
        <v>9.9857131486994974E-2</v>
      </c>
      <c r="S304" s="5">
        <f t="shared" si="456"/>
        <v>4.883405939111482E-2</v>
      </c>
      <c r="T304" s="5">
        <f t="shared" si="457"/>
        <v>5.3531758376168408E-2</v>
      </c>
      <c r="U304" s="5">
        <f t="shared" si="458"/>
        <v>9.8756560183739434E-2</v>
      </c>
      <c r="V304" s="5">
        <f t="shared" si="459"/>
        <v>9.7905817821963333E-3</v>
      </c>
      <c r="W304" s="5">
        <f t="shared" si="460"/>
        <v>9.6724347544198744E-3</v>
      </c>
      <c r="X304" s="5">
        <f t="shared" si="461"/>
        <v>1.7647253427950319E-2</v>
      </c>
      <c r="Y304" s="5">
        <f t="shared" si="462"/>
        <v>1.6098612265541348E-2</v>
      </c>
      <c r="Z304" s="5">
        <f t="shared" si="463"/>
        <v>6.0729421656524445E-2</v>
      </c>
      <c r="AA304" s="5">
        <f t="shared" si="464"/>
        <v>6.0060094811829522E-2</v>
      </c>
      <c r="AB304" s="5">
        <f t="shared" si="465"/>
        <v>2.9699072462831624E-2</v>
      </c>
      <c r="AC304" s="5">
        <f t="shared" si="466"/>
        <v>1.1041210727991385E-3</v>
      </c>
      <c r="AD304" s="5">
        <f t="shared" si="467"/>
        <v>2.3914576022859295E-3</v>
      </c>
      <c r="AE304" s="5">
        <f t="shared" si="468"/>
        <v>4.3631887359543544E-3</v>
      </c>
      <c r="AF304" s="5">
        <f t="shared" si="469"/>
        <v>3.9802955167094782E-3</v>
      </c>
      <c r="AG304" s="5">
        <f t="shared" si="470"/>
        <v>2.420668821067673E-3</v>
      </c>
      <c r="AH304" s="5">
        <f t="shared" si="471"/>
        <v>2.7700044552273127E-2</v>
      </c>
      <c r="AI304" s="5">
        <f t="shared" si="472"/>
        <v>2.7394749640641279E-2</v>
      </c>
      <c r="AJ304" s="5">
        <f t="shared" si="473"/>
        <v>1.3546409762215168E-2</v>
      </c>
      <c r="AK304" s="5">
        <f t="shared" si="474"/>
        <v>4.4657028531141264E-3</v>
      </c>
      <c r="AL304" s="5">
        <f t="shared" si="475"/>
        <v>7.9690191771260687E-5</v>
      </c>
      <c r="AM304" s="5">
        <f t="shared" si="476"/>
        <v>4.7302004996562484E-4</v>
      </c>
      <c r="AN304" s="5">
        <f t="shared" si="477"/>
        <v>8.6302000583986E-4</v>
      </c>
      <c r="AO304" s="5">
        <f t="shared" si="478"/>
        <v>7.8728537039176065E-4</v>
      </c>
      <c r="AP304" s="5">
        <f t="shared" si="479"/>
        <v>4.7879790367061603E-4</v>
      </c>
      <c r="AQ304" s="5">
        <f t="shared" si="480"/>
        <v>2.1839040948261961E-4</v>
      </c>
      <c r="AR304" s="5">
        <f t="shared" si="481"/>
        <v>1.0107686814968797E-2</v>
      </c>
      <c r="AS304" s="5">
        <f t="shared" si="482"/>
        <v>9.9962853568536306E-3</v>
      </c>
      <c r="AT304" s="5">
        <f t="shared" si="483"/>
        <v>4.9430558526834803E-3</v>
      </c>
      <c r="AU304" s="5">
        <f t="shared" si="484"/>
        <v>1.6295253880480158E-3</v>
      </c>
      <c r="AV304" s="5">
        <f t="shared" si="485"/>
        <v>4.0289141010588128E-4</v>
      </c>
      <c r="AW304" s="5">
        <f t="shared" si="486"/>
        <v>3.9942068584072779E-6</v>
      </c>
      <c r="AX304" s="5">
        <f t="shared" si="487"/>
        <v>7.7967779795192496E-5</v>
      </c>
      <c r="AY304" s="5">
        <f t="shared" si="488"/>
        <v>1.4225137767216815E-4</v>
      </c>
      <c r="AZ304" s="5">
        <f t="shared" si="489"/>
        <v>1.2976805613026796E-4</v>
      </c>
      <c r="BA304" s="5">
        <f t="shared" si="490"/>
        <v>7.8920142016185727E-5</v>
      </c>
      <c r="BB304" s="5">
        <f t="shared" si="491"/>
        <v>3.5997238081472906E-5</v>
      </c>
      <c r="BC304" s="5">
        <f t="shared" si="492"/>
        <v>1.3135314928637473E-5</v>
      </c>
      <c r="BD304" s="5">
        <f t="shared" si="493"/>
        <v>3.0735610237225576E-3</v>
      </c>
      <c r="BE304" s="5">
        <f t="shared" si="494"/>
        <v>3.0396858962164733E-3</v>
      </c>
      <c r="BF304" s="5">
        <f t="shared" si="495"/>
        <v>1.503092061023511E-3</v>
      </c>
      <c r="BG304" s="5">
        <f t="shared" si="496"/>
        <v>4.955085977192714E-4</v>
      </c>
      <c r="BH304" s="5">
        <f t="shared" si="497"/>
        <v>1.2251184247816249E-4</v>
      </c>
      <c r="BI304" s="5">
        <f t="shared" si="498"/>
        <v>2.4232316640281565E-5</v>
      </c>
      <c r="BJ304" s="8">
        <f t="shared" si="499"/>
        <v>0.20208022916989754</v>
      </c>
      <c r="BK304" s="8">
        <f t="shared" si="500"/>
        <v>0.22820394140077982</v>
      </c>
      <c r="BL304" s="8">
        <f t="shared" si="501"/>
        <v>0.50628090862861741</v>
      </c>
      <c r="BM304" s="8">
        <f t="shared" si="502"/>
        <v>0.53090676227644051</v>
      </c>
      <c r="BN304" s="8">
        <f t="shared" si="503"/>
        <v>0.46624948140856493</v>
      </c>
    </row>
    <row r="305" spans="1:66" x14ac:dyDescent="0.25">
      <c r="A305" t="s">
        <v>32</v>
      </c>
      <c r="B305" t="s">
        <v>208</v>
      </c>
      <c r="C305" t="s">
        <v>209</v>
      </c>
      <c r="D305" s="11">
        <v>44442</v>
      </c>
      <c r="E305">
        <f>VLOOKUP(A305,home!$A$2:$E$405,3,FALSE)</f>
        <v>1.2705314009661799</v>
      </c>
      <c r="F305">
        <f>VLOOKUP(B305,home!$B$2:$E$405,3,FALSE)</f>
        <v>1.5</v>
      </c>
      <c r="G305">
        <f>VLOOKUP(C305,away!$B$2:$E$405,4,FALSE)</f>
        <v>0.64</v>
      </c>
      <c r="H305">
        <f>VLOOKUP(A305,away!$A$2:$E$405,3,FALSE)</f>
        <v>1.10144927536232</v>
      </c>
      <c r="I305">
        <f>VLOOKUP(C305,away!$B$2:$E$405,3,FALSE)</f>
        <v>1</v>
      </c>
      <c r="J305">
        <f>VLOOKUP(B305,home!$B$2:$E$405,4,FALSE)</f>
        <v>0.66</v>
      </c>
      <c r="K305" s="3">
        <f t="shared" si="448"/>
        <v>1.2197101449275327</v>
      </c>
      <c r="L305" s="3">
        <f t="shared" si="449"/>
        <v>0.72695652173913117</v>
      </c>
      <c r="M305" s="5">
        <f t="shared" si="450"/>
        <v>0.1427491097822785</v>
      </c>
      <c r="N305" s="5">
        <f t="shared" si="451"/>
        <v>0.17411253738081922</v>
      </c>
      <c r="O305" s="5">
        <f t="shared" si="452"/>
        <v>0.10377239632868256</v>
      </c>
      <c r="P305" s="5">
        <f t="shared" si="453"/>
        <v>0.12657224456553476</v>
      </c>
      <c r="Q305" s="5">
        <f t="shared" si="454"/>
        <v>0.10618341410122975</v>
      </c>
      <c r="R305" s="5">
        <f t="shared" si="455"/>
        <v>3.7719010143816824E-2</v>
      </c>
      <c r="S305" s="5">
        <f t="shared" si="456"/>
        <v>2.8057150616897241E-2</v>
      </c>
      <c r="T305" s="5">
        <f t="shared" si="457"/>
        <v>7.7190725381415776E-2</v>
      </c>
      <c r="U305" s="5">
        <f t="shared" si="458"/>
        <v>4.6006259329037902E-2</v>
      </c>
      <c r="V305" s="5">
        <f t="shared" si="459"/>
        <v>2.7641787711090164E-3</v>
      </c>
      <c r="W305" s="5">
        <f t="shared" si="460"/>
        <v>4.3170995800770377E-2</v>
      </c>
      <c r="X305" s="5">
        <f t="shared" si="461"/>
        <v>3.1383436947342663E-2</v>
      </c>
      <c r="Y305" s="5">
        <f t="shared" si="462"/>
        <v>1.140719708172978E-2</v>
      </c>
      <c r="Z305" s="5">
        <f t="shared" si="463"/>
        <v>9.1400268058640308E-3</v>
      </c>
      <c r="AA305" s="5">
        <f t="shared" si="464"/>
        <v>1.114818342002195E-2</v>
      </c>
      <c r="AB305" s="5">
        <f t="shared" si="465"/>
        <v>6.7987762074568471E-3</v>
      </c>
      <c r="AC305" s="5">
        <f t="shared" si="466"/>
        <v>1.5318322824100722E-4</v>
      </c>
      <c r="AD305" s="5">
        <f t="shared" si="467"/>
        <v>1.3164025386205886E-2</v>
      </c>
      <c r="AE305" s="5">
        <f t="shared" si="468"/>
        <v>9.5696741068418516E-3</v>
      </c>
      <c r="AF305" s="5">
        <f t="shared" si="469"/>
        <v>3.4783685014433898E-3</v>
      </c>
      <c r="AG305" s="5">
        <f t="shared" si="470"/>
        <v>8.42874222378747E-4</v>
      </c>
      <c r="AH305" s="5">
        <f t="shared" si="471"/>
        <v>1.6611005238483338E-3</v>
      </c>
      <c r="AI305" s="5">
        <f t="shared" si="472"/>
        <v>2.0260611606822518E-3</v>
      </c>
      <c r="AJ305" s="5">
        <f t="shared" si="473"/>
        <v>1.2356036759638975E-3</v>
      </c>
      <c r="AK305" s="5">
        <f t="shared" si="474"/>
        <v>5.0235944622763911E-4</v>
      </c>
      <c r="AL305" s="5">
        <f t="shared" si="475"/>
        <v>5.4329571814018849E-6</v>
      </c>
      <c r="AM305" s="5">
        <f t="shared" si="476"/>
        <v>3.2112590623277798E-3</v>
      </c>
      <c r="AN305" s="5">
        <f t="shared" si="477"/>
        <v>2.3344457183530659E-3</v>
      </c>
      <c r="AO305" s="5">
        <f t="shared" si="478"/>
        <v>8.4852026980137619E-4</v>
      </c>
      <c r="AP305" s="5">
        <f t="shared" si="479"/>
        <v>2.0561244798665256E-4</v>
      </c>
      <c r="AQ305" s="5">
        <f t="shared" si="480"/>
        <v>3.7367827503661239E-5</v>
      </c>
      <c r="AR305" s="5">
        <f t="shared" si="481"/>
        <v>2.4150957181516677E-4</v>
      </c>
      <c r="AS305" s="5">
        <f t="shared" si="482"/>
        <v>2.9457167484006348E-4</v>
      </c>
      <c r="AT305" s="5">
        <f t="shared" si="483"/>
        <v>1.7964603010535996E-4</v>
      </c>
      <c r="AU305" s="5">
        <f t="shared" si="484"/>
        <v>7.3038695138488141E-5</v>
      </c>
      <c r="AV305" s="5">
        <f t="shared" si="485"/>
        <v>2.2271509358170816E-5</v>
      </c>
      <c r="AW305" s="5">
        <f t="shared" si="486"/>
        <v>1.3381316861280876E-7</v>
      </c>
      <c r="AX305" s="5">
        <f t="shared" si="487"/>
        <v>6.5280087605194511E-4</v>
      </c>
      <c r="AY305" s="5">
        <f t="shared" si="488"/>
        <v>4.7455785424297959E-4</v>
      </c>
      <c r="AZ305" s="5">
        <f t="shared" si="489"/>
        <v>1.7249146354223101E-4</v>
      </c>
      <c r="BA305" s="5">
        <f t="shared" si="490"/>
        <v>4.1797931455450808E-5</v>
      </c>
      <c r="BB305" s="5">
        <f t="shared" si="491"/>
        <v>7.5963197166862851E-6</v>
      </c>
      <c r="BC305" s="5">
        <f t="shared" si="492"/>
        <v>1.104438831852129E-6</v>
      </c>
      <c r="BD305" s="5">
        <f t="shared" si="493"/>
        <v>2.9261159715576742E-5</v>
      </c>
      <c r="BE305" s="5">
        <f t="shared" si="494"/>
        <v>3.5690133357433791E-5</v>
      </c>
      <c r="BF305" s="5">
        <f t="shared" si="495"/>
        <v>2.1765808864939274E-5</v>
      </c>
      <c r="BG305" s="5">
        <f t="shared" si="496"/>
        <v>8.8493259617066836E-6</v>
      </c>
      <c r="BH305" s="5">
        <f t="shared" si="497"/>
        <v>2.6984031628160596E-6</v>
      </c>
      <c r="BI305" s="5">
        <f t="shared" si="498"/>
        <v>6.5825394255825762E-7</v>
      </c>
      <c r="BJ305" s="8">
        <f t="shared" si="499"/>
        <v>0.4784908031199912</v>
      </c>
      <c r="BK305" s="8">
        <f t="shared" si="500"/>
        <v>0.30077585777548488</v>
      </c>
      <c r="BL305" s="8">
        <f t="shared" si="501"/>
        <v>0.21177971080200045</v>
      </c>
      <c r="BM305" s="8">
        <f t="shared" si="502"/>
        <v>0.30860326215990447</v>
      </c>
      <c r="BN305" s="8">
        <f t="shared" si="503"/>
        <v>0.69110871230236171</v>
      </c>
    </row>
    <row r="306" spans="1:66" x14ac:dyDescent="0.25">
      <c r="A306" t="s">
        <v>37</v>
      </c>
      <c r="B306" t="s">
        <v>231</v>
      </c>
      <c r="C306" t="s">
        <v>38</v>
      </c>
      <c r="D306" s="11">
        <v>44442</v>
      </c>
      <c r="E306">
        <f>VLOOKUP(A306,home!$A$2:$E$405,3,FALSE)</f>
        <v>1.6145833333333299</v>
      </c>
      <c r="F306">
        <f>VLOOKUP(B306,home!$B$2:$E$405,3,FALSE)</f>
        <v>0.74</v>
      </c>
      <c r="G306">
        <f>VLOOKUP(C306,away!$B$2:$E$405,4,FALSE)</f>
        <v>0.81</v>
      </c>
      <c r="H306">
        <f>VLOOKUP(A306,away!$A$2:$E$405,3,FALSE)</f>
        <v>1.2708333333333299</v>
      </c>
      <c r="I306">
        <f>VLOOKUP(C306,away!$B$2:$E$405,3,FALSE)</f>
        <v>0.43</v>
      </c>
      <c r="J306">
        <f>VLOOKUP(B306,home!$B$2:$E$405,4,FALSE)</f>
        <v>0.79</v>
      </c>
      <c r="K306" s="3">
        <f t="shared" si="448"/>
        <v>0.96778124999999793</v>
      </c>
      <c r="L306" s="3">
        <f t="shared" si="449"/>
        <v>0.43170208333333215</v>
      </c>
      <c r="M306" s="5">
        <f t="shared" si="450"/>
        <v>0.24672440529249109</v>
      </c>
      <c r="N306" s="5">
        <f t="shared" si="451"/>
        <v>0.23877525335947314</v>
      </c>
      <c r="O306" s="5">
        <f t="shared" si="452"/>
        <v>0.10651143977394582</v>
      </c>
      <c r="P306" s="5">
        <f t="shared" si="453"/>
        <v>0.10307977432372878</v>
      </c>
      <c r="Q306" s="5">
        <f t="shared" si="454"/>
        <v>0.11554110658264855</v>
      </c>
      <c r="R306" s="5">
        <f t="shared" si="455"/>
        <v>2.2990605224622571E-2</v>
      </c>
      <c r="S306" s="5">
        <f t="shared" si="456"/>
        <v>1.0766506724410199E-2</v>
      </c>
      <c r="T306" s="5">
        <f t="shared" si="457"/>
        <v>4.9879336422367956E-2</v>
      </c>
      <c r="U306" s="5">
        <f t="shared" si="458"/>
        <v>2.2249876662541714E-2</v>
      </c>
      <c r="V306" s="5">
        <f t="shared" si="459"/>
        <v>4.9979701129437045E-4</v>
      </c>
      <c r="W306" s="5">
        <f t="shared" si="460"/>
        <v>3.7272838851646208E-2</v>
      </c>
      <c r="X306" s="5">
        <f t="shared" si="461"/>
        <v>1.6090762184003231E-2</v>
      </c>
      <c r="Y306" s="5">
        <f t="shared" si="462"/>
        <v>3.473207778627696E-3</v>
      </c>
      <c r="Z306" s="5">
        <f t="shared" si="463"/>
        <v>3.3083640575212519E-3</v>
      </c>
      <c r="AA306" s="5">
        <f t="shared" si="464"/>
        <v>3.2017727030429822E-3</v>
      </c>
      <c r="AB306" s="5">
        <f t="shared" si="465"/>
        <v>1.5493077943834045E-3</v>
      </c>
      <c r="AC306" s="5">
        <f t="shared" si="466"/>
        <v>1.3050736476297872E-5</v>
      </c>
      <c r="AD306" s="5">
        <f t="shared" si="467"/>
        <v>9.0179886437236623E-3</v>
      </c>
      <c r="AE306" s="5">
        <f t="shared" si="468"/>
        <v>3.8930844849718355E-3</v>
      </c>
      <c r="AF306" s="5">
        <f t="shared" si="469"/>
        <v>8.4032634137750685E-4</v>
      </c>
      <c r="AG306" s="5">
        <f t="shared" si="470"/>
        <v>1.209235440841822E-4</v>
      </c>
      <c r="AH306" s="5">
        <f t="shared" si="471"/>
        <v>3.5705691401426008E-4</v>
      </c>
      <c r="AI306" s="5">
        <f t="shared" si="472"/>
        <v>3.4555298656586237E-4</v>
      </c>
      <c r="AJ306" s="5">
        <f t="shared" si="473"/>
        <v>1.6720985063997136E-4</v>
      </c>
      <c r="AK306" s="5">
        <f t="shared" si="474"/>
        <v>5.3940852754888156E-5</v>
      </c>
      <c r="AL306" s="5">
        <f t="shared" si="475"/>
        <v>2.1810034870939194E-7</v>
      </c>
      <c r="AM306" s="5">
        <f t="shared" si="476"/>
        <v>1.7454880644217348E-3</v>
      </c>
      <c r="AN306" s="5">
        <f t="shared" si="477"/>
        <v>7.5353083384432841E-4</v>
      </c>
      <c r="AO306" s="5">
        <f t="shared" si="478"/>
        <v>1.6265041541324975E-4</v>
      </c>
      <c r="AP306" s="5">
        <f t="shared" si="479"/>
        <v>2.3405507729643949E-5</v>
      </c>
      <c r="AQ306" s="5">
        <f t="shared" si="480"/>
        <v>2.5260516120904255E-6</v>
      </c>
      <c r="AR306" s="5">
        <f t="shared" si="481"/>
        <v>3.0828442729705324E-5</v>
      </c>
      <c r="AS306" s="5">
        <f t="shared" si="482"/>
        <v>2.9835188840507567E-5</v>
      </c>
      <c r="AT306" s="5">
        <f t="shared" si="483"/>
        <v>1.4436968175026199E-5</v>
      </c>
      <c r="AU306" s="5">
        <f t="shared" si="484"/>
        <v>4.6572757022123491E-6</v>
      </c>
      <c r="AV306" s="5">
        <f t="shared" si="485"/>
        <v>1.1268060251704212E-6</v>
      </c>
      <c r="AW306" s="5">
        <f t="shared" si="486"/>
        <v>2.5311344068562179E-9</v>
      </c>
      <c r="AX306" s="5">
        <f t="shared" si="487"/>
        <v>2.8154177014102382E-4</v>
      </c>
      <c r="AY306" s="5">
        <f t="shared" si="488"/>
        <v>1.2154216871523412E-4</v>
      </c>
      <c r="AZ306" s="5">
        <f t="shared" si="489"/>
        <v>2.6235003723608954E-5</v>
      </c>
      <c r="BA306" s="5">
        <f t="shared" si="490"/>
        <v>3.7752352545799047E-6</v>
      </c>
      <c r="BB306" s="5">
        <f t="shared" si="491"/>
        <v>4.0744423111889679E-7</v>
      </c>
      <c r="BC306" s="5">
        <f t="shared" si="492"/>
        <v>3.5178904683235115E-8</v>
      </c>
      <c r="BD306" s="5">
        <f t="shared" si="493"/>
        <v>2.2181171587226832E-6</v>
      </c>
      <c r="BE306" s="5">
        <f t="shared" si="494"/>
        <v>2.1466521965150824E-6</v>
      </c>
      <c r="BF306" s="5">
        <f t="shared" si="495"/>
        <v>1.0387448730293037E-6</v>
      </c>
      <c r="BG306" s="5">
        <f t="shared" si="496"/>
        <v>3.3509260388379628E-7</v>
      </c>
      <c r="BH306" s="5">
        <f t="shared" si="497"/>
        <v>8.1074084763103618E-8</v>
      </c>
      <c r="BI306" s="5">
        <f t="shared" si="498"/>
        <v>1.5692395818928446E-8</v>
      </c>
      <c r="BJ306" s="8">
        <f t="shared" si="499"/>
        <v>0.47802596586691526</v>
      </c>
      <c r="BK306" s="8">
        <f t="shared" si="500"/>
        <v>0.36120529435746473</v>
      </c>
      <c r="BL306" s="8">
        <f t="shared" si="501"/>
        <v>0.15751348281729682</v>
      </c>
      <c r="BM306" s="8">
        <f t="shared" si="502"/>
        <v>0.16630898290470725</v>
      </c>
      <c r="BN306" s="8">
        <f t="shared" si="503"/>
        <v>0.83362258455690996</v>
      </c>
    </row>
    <row r="307" spans="1:66" x14ac:dyDescent="0.25">
      <c r="A307" t="s">
        <v>37</v>
      </c>
      <c r="B307" t="s">
        <v>230</v>
      </c>
      <c r="C307" t="s">
        <v>227</v>
      </c>
      <c r="D307" s="11">
        <v>44442</v>
      </c>
      <c r="E307">
        <f>VLOOKUP(A307,home!$A$2:$E$405,3,FALSE)</f>
        <v>1.6145833333333299</v>
      </c>
      <c r="F307">
        <f>VLOOKUP(B307,home!$B$2:$E$405,3,FALSE)</f>
        <v>1.24</v>
      </c>
      <c r="G307">
        <f>VLOOKUP(C307,away!$B$2:$E$405,4,FALSE)</f>
        <v>0.99</v>
      </c>
      <c r="H307">
        <f>VLOOKUP(A307,away!$A$2:$E$405,3,FALSE)</f>
        <v>1.2708333333333299</v>
      </c>
      <c r="I307">
        <f>VLOOKUP(C307,away!$B$2:$E$405,3,FALSE)</f>
        <v>0.81</v>
      </c>
      <c r="J307">
        <f>VLOOKUP(B307,home!$B$2:$E$405,4,FALSE)</f>
        <v>0.98</v>
      </c>
      <c r="K307" s="3">
        <f t="shared" si="448"/>
        <v>1.9820624999999958</v>
      </c>
      <c r="L307" s="3">
        <f t="shared" si="449"/>
        <v>1.0087874999999973</v>
      </c>
      <c r="M307" s="5">
        <f t="shared" si="450"/>
        <v>5.0244710563567649E-2</v>
      </c>
      <c r="N307" s="5">
        <f t="shared" si="451"/>
        <v>9.9588156631401095E-2</v>
      </c>
      <c r="O307" s="5">
        <f t="shared" si="452"/>
        <v>5.0686235957644862E-2</v>
      </c>
      <c r="P307" s="5">
        <f t="shared" si="453"/>
        <v>0.10046328755779926</v>
      </c>
      <c r="Q307" s="5">
        <f t="shared" si="454"/>
        <v>9.8694975351613021E-2</v>
      </c>
      <c r="R307" s="5">
        <f t="shared" si="455"/>
        <v>2.5565820628061262E-2</v>
      </c>
      <c r="S307" s="5">
        <f t="shared" si="456"/>
        <v>5.021858039241741E-2</v>
      </c>
      <c r="T307" s="5">
        <f t="shared" si="457"/>
        <v>9.9562257447515068E-2</v>
      </c>
      <c r="U307" s="5">
        <f t="shared" si="458"/>
        <v>5.0673054348606569E-2</v>
      </c>
      <c r="V307" s="5">
        <f t="shared" si="459"/>
        <v>1.1156782311830498E-2</v>
      </c>
      <c r="W307" s="5">
        <f t="shared" si="460"/>
        <v>6.5206536527618694E-2</v>
      </c>
      <c r="X307" s="5">
        <f t="shared" si="461"/>
        <v>6.5779538967354972E-2</v>
      </c>
      <c r="Y307" s="5">
        <f t="shared" si="462"/>
        <v>3.3178788333015206E-2</v>
      </c>
      <c r="Z307" s="5">
        <f t="shared" si="463"/>
        <v>8.5968267589434291E-3</v>
      </c>
      <c r="AA307" s="5">
        <f t="shared" si="464"/>
        <v>1.7039447937898272E-2</v>
      </c>
      <c r="AB307" s="5">
        <f t="shared" si="465"/>
        <v>1.6886625389205216E-2</v>
      </c>
      <c r="AC307" s="5">
        <f t="shared" si="466"/>
        <v>1.3942351058465435E-3</v>
      </c>
      <c r="AD307" s="5">
        <f t="shared" si="467"/>
        <v>3.2310857701568232E-2</v>
      </c>
      <c r="AE307" s="5">
        <f t="shared" si="468"/>
        <v>3.2594789363620674E-2</v>
      </c>
      <c r="AF307" s="5">
        <f t="shared" si="469"/>
        <v>1.6440608037576701E-2</v>
      </c>
      <c r="AG307" s="5">
        <f t="shared" si="470"/>
        <v>5.5283599602356211E-3</v>
      </c>
      <c r="AH307" s="5">
        <f t="shared" si="471"/>
        <v>2.1680928435219042E-3</v>
      </c>
      <c r="AI307" s="5">
        <f t="shared" si="472"/>
        <v>4.2972955216631255E-3</v>
      </c>
      <c r="AJ307" s="5">
        <f t="shared" si="473"/>
        <v>4.2587541524532011E-3</v>
      </c>
      <c r="AK307" s="5">
        <f t="shared" si="474"/>
        <v>2.8137056340989185E-3</v>
      </c>
      <c r="AL307" s="5">
        <f t="shared" si="475"/>
        <v>1.1150980136277612E-4</v>
      </c>
      <c r="AM307" s="5">
        <f t="shared" si="476"/>
        <v>1.2808427878622903E-2</v>
      </c>
      <c r="AN307" s="5">
        <f t="shared" si="477"/>
        <v>1.2920981938606267E-2</v>
      </c>
      <c r="AO307" s="5">
        <f t="shared" si="478"/>
        <v>6.5172625336958664E-3</v>
      </c>
      <c r="AP307" s="5">
        <f t="shared" si="479"/>
        <v>2.1915109927369007E-3</v>
      </c>
      <c r="AQ307" s="5">
        <f t="shared" si="480"/>
        <v>5.5269222389639234E-4</v>
      </c>
      <c r="AR307" s="5">
        <f t="shared" si="481"/>
        <v>4.3742899187686955E-4</v>
      </c>
      <c r="AS307" s="5">
        <f t="shared" si="482"/>
        <v>8.67011601211946E-4</v>
      </c>
      <c r="AT307" s="5">
        <f t="shared" si="483"/>
        <v>8.5923559091357466E-4</v>
      </c>
      <c r="AU307" s="5">
        <f t="shared" si="484"/>
        <v>5.676862144717112E-4</v>
      </c>
      <c r="AV307" s="5">
        <f t="shared" si="485"/>
        <v>2.8129738936783335E-4</v>
      </c>
      <c r="AW307" s="5">
        <f t="shared" si="486"/>
        <v>6.1933778778611106E-6</v>
      </c>
      <c r="AX307" s="5">
        <f t="shared" si="487"/>
        <v>4.2311840970288206E-3</v>
      </c>
      <c r="AY307" s="5">
        <f t="shared" si="488"/>
        <v>4.2683656272814504E-3</v>
      </c>
      <c r="AZ307" s="5">
        <f t="shared" si="489"/>
        <v>2.1529369451155872E-3</v>
      </c>
      <c r="BA307" s="5">
        <f t="shared" si="490"/>
        <v>7.2395195950692825E-4</v>
      </c>
      <c r="BB307" s="5">
        <f t="shared" si="491"/>
        <v>1.8257842183777326E-4</v>
      </c>
      <c r="BC307" s="5">
        <f t="shared" si="492"/>
        <v>3.6836565943934455E-5</v>
      </c>
      <c r="BD307" s="5">
        <f t="shared" si="493"/>
        <v>7.3545483190497692E-5</v>
      </c>
      <c r="BE307" s="5">
        <f t="shared" si="494"/>
        <v>1.4577174427626553E-4</v>
      </c>
      <c r="BF307" s="5">
        <f t="shared" si="495"/>
        <v>1.4446435394478751E-4</v>
      </c>
      <c r="BG307" s="5">
        <f t="shared" si="496"/>
        <v>9.5445792846896594E-5</v>
      </c>
      <c r="BH307" s="5">
        <f t="shared" si="497"/>
        <v>4.7294881696150387E-5</v>
      </c>
      <c r="BI307" s="5">
        <f t="shared" si="498"/>
        <v>1.8748282290375195E-5</v>
      </c>
      <c r="BJ307" s="8">
        <f t="shared" si="499"/>
        <v>0.59547159750579215</v>
      </c>
      <c r="BK307" s="8">
        <f t="shared" si="500"/>
        <v>0.21785747136010561</v>
      </c>
      <c r="BL307" s="8">
        <f t="shared" si="501"/>
        <v>0.17792696273924025</v>
      </c>
      <c r="BM307" s="8">
        <f t="shared" si="502"/>
        <v>0.57034749942459062</v>
      </c>
      <c r="BN307" s="8">
        <f t="shared" si="503"/>
        <v>0.4252431866900872</v>
      </c>
    </row>
    <row r="308" spans="1:66" x14ac:dyDescent="0.25">
      <c r="A308" t="s">
        <v>13</v>
      </c>
      <c r="B308" t="s">
        <v>56</v>
      </c>
      <c r="C308" t="s">
        <v>57</v>
      </c>
      <c r="D308" s="11">
        <v>44472</v>
      </c>
      <c r="E308">
        <f>VLOOKUP(A308,home!$A$2:$E$405,3,FALSE)</f>
        <v>1.6044444444444399</v>
      </c>
      <c r="F308">
        <f>VLOOKUP(B308,home!$B$2:$E$405,3,FALSE)</f>
        <v>0.48</v>
      </c>
      <c r="G308">
        <f>VLOOKUP(C308,away!$B$2:$E$405,4,FALSE)</f>
        <v>0.91</v>
      </c>
      <c r="H308">
        <f>VLOOKUP(A308,away!$A$2:$E$405,3,FALSE)</f>
        <v>1.4044444444444399</v>
      </c>
      <c r="I308">
        <f>VLOOKUP(C308,away!$B$2:$E$405,3,FALSE)</f>
        <v>0.86</v>
      </c>
      <c r="J308">
        <f>VLOOKUP(B308,home!$B$2:$E$405,4,FALSE)</f>
        <v>1.1499999999999999</v>
      </c>
      <c r="K308" s="3">
        <f t="shared" si="448"/>
        <v>0.7008213333333313</v>
      </c>
      <c r="L308" s="3">
        <f t="shared" si="449"/>
        <v>1.3889955555555511</v>
      </c>
      <c r="M308" s="5">
        <f t="shared" si="450"/>
        <v>0.12370978638004686</v>
      </c>
      <c r="N308" s="5">
        <f t="shared" si="451"/>
        <v>8.6698457437246024E-2</v>
      </c>
      <c r="O308" s="5">
        <f t="shared" si="452"/>
        <v>0.17183234346061174</v>
      </c>
      <c r="P308" s="5">
        <f t="shared" si="453"/>
        <v>0.12042377205385685</v>
      </c>
      <c r="Q308" s="5">
        <f t="shared" si="454"/>
        <v>3.0380064269556913E-2</v>
      </c>
      <c r="R308" s="5">
        <f t="shared" si="455"/>
        <v>0.11933718068374236</v>
      </c>
      <c r="S308" s="5">
        <f t="shared" si="456"/>
        <v>2.9306260442339353E-2</v>
      </c>
      <c r="T308" s="5">
        <f t="shared" si="457"/>
        <v>4.2197774247906557E-2</v>
      </c>
      <c r="U308" s="5">
        <f t="shared" si="458"/>
        <v>8.3634042083020985E-2</v>
      </c>
      <c r="V308" s="5">
        <f t="shared" si="459"/>
        <v>3.1697576961986829E-3</v>
      </c>
      <c r="W308" s="5">
        <f t="shared" si="460"/>
        <v>7.0969990493810588E-3</v>
      </c>
      <c r="X308" s="5">
        <f t="shared" si="461"/>
        <v>9.8577001373722616E-3</v>
      </c>
      <c r="Y308" s="5">
        <f t="shared" si="462"/>
        <v>6.8461508394047103E-3</v>
      </c>
      <c r="Z308" s="5">
        <f t="shared" si="463"/>
        <v>5.52529378607493E-2</v>
      </c>
      <c r="AA308" s="5">
        <f t="shared" si="464"/>
        <v>3.8722437582154032E-2</v>
      </c>
      <c r="AB308" s="5">
        <f t="shared" si="465"/>
        <v>1.3568755168120941E-2</v>
      </c>
      <c r="AC308" s="5">
        <f t="shared" si="466"/>
        <v>1.9284760599917828E-4</v>
      </c>
      <c r="AD308" s="5">
        <f t="shared" si="467"/>
        <v>1.2434320841131544E-3</v>
      </c>
      <c r="AE308" s="5">
        <f t="shared" si="468"/>
        <v>1.7271216384683477E-3</v>
      </c>
      <c r="AF308" s="5">
        <f t="shared" si="469"/>
        <v>1.1994821398681784E-3</v>
      </c>
      <c r="AG308" s="5">
        <f t="shared" si="470"/>
        <v>5.5535845374838722E-4</v>
      </c>
      <c r="AH308" s="5">
        <f t="shared" si="471"/>
        <v>1.9186521279991958E-2</v>
      </c>
      <c r="AI308" s="5">
        <f t="shared" si="472"/>
        <v>1.3446323425472298E-2</v>
      </c>
      <c r="AJ308" s="5">
        <f t="shared" si="473"/>
        <v>4.7117351557353507E-3</v>
      </c>
      <c r="AK308" s="5">
        <f t="shared" si="474"/>
        <v>1.1006948380519934E-3</v>
      </c>
      <c r="AL308" s="5">
        <f t="shared" si="475"/>
        <v>7.5090053343500843E-6</v>
      </c>
      <c r="AM308" s="5">
        <f t="shared" si="476"/>
        <v>1.7428474621952484E-4</v>
      </c>
      <c r="AN308" s="5">
        <f t="shared" si="477"/>
        <v>2.4208073790004715E-4</v>
      </c>
      <c r="AO308" s="5">
        <f t="shared" si="478"/>
        <v>1.681245345143869E-4</v>
      </c>
      <c r="AP308" s="5">
        <f t="shared" si="479"/>
        <v>7.7841410406776423E-5</v>
      </c>
      <c r="AQ308" s="5">
        <f t="shared" si="480"/>
        <v>2.7030343273297022E-5</v>
      </c>
      <c r="AR308" s="5">
        <f t="shared" si="481"/>
        <v>5.3299985568961619E-3</v>
      </c>
      <c r="AS308" s="5">
        <f t="shared" si="482"/>
        <v>3.7353766953087003E-3</v>
      </c>
      <c r="AT308" s="5">
        <f t="shared" si="483"/>
        <v>1.3089158380542479E-3</v>
      </c>
      <c r="AU308" s="5">
        <f t="shared" si="484"/>
        <v>3.0577204761543097E-4</v>
      </c>
      <c r="AV308" s="5">
        <f t="shared" si="485"/>
        <v>5.3572893526477283E-5</v>
      </c>
      <c r="AW308" s="5">
        <f t="shared" si="486"/>
        <v>2.0304302809448771E-7</v>
      </c>
      <c r="AX308" s="5">
        <f t="shared" si="487"/>
        <v>2.0357078037538103E-5</v>
      </c>
      <c r="AY308" s="5">
        <f t="shared" si="488"/>
        <v>2.8275890918237943E-5</v>
      </c>
      <c r="AZ308" s="5">
        <f t="shared" si="489"/>
        <v>1.9637543407403041E-5</v>
      </c>
      <c r="BA308" s="5">
        <f t="shared" si="490"/>
        <v>9.0921535049706793E-6</v>
      </c>
      <c r="BB308" s="5">
        <f t="shared" si="491"/>
        <v>3.1572402022082756E-6</v>
      </c>
      <c r="BC308" s="5">
        <f t="shared" si="492"/>
        <v>8.7707852173772011E-7</v>
      </c>
      <c r="BD308" s="5">
        <f t="shared" si="493"/>
        <v>1.2338907177743786E-3</v>
      </c>
      <c r="BE308" s="5">
        <f t="shared" si="494"/>
        <v>8.6473693801826122E-4</v>
      </c>
      <c r="BF308" s="5">
        <f t="shared" si="495"/>
        <v>3.0301304694227004E-4</v>
      </c>
      <c r="BG308" s="5">
        <f t="shared" si="496"/>
        <v>7.0786002525159006E-5</v>
      </c>
      <c r="BH308" s="5">
        <f t="shared" si="497"/>
        <v>1.2402085167754619E-5</v>
      </c>
      <c r="BI308" s="5">
        <f t="shared" si="498"/>
        <v>1.7383291726758657E-6</v>
      </c>
      <c r="BJ308" s="8">
        <f t="shared" si="499"/>
        <v>0.18857329905397172</v>
      </c>
      <c r="BK308" s="8">
        <f t="shared" si="500"/>
        <v>0.27683820907469359</v>
      </c>
      <c r="BL308" s="8">
        <f t="shared" si="501"/>
        <v>0.47876023682790309</v>
      </c>
      <c r="BM308" s="8">
        <f t="shared" si="502"/>
        <v>0.34701500568436677</v>
      </c>
      <c r="BN308" s="8">
        <f t="shared" si="503"/>
        <v>0.65238160428506065</v>
      </c>
    </row>
    <row r="309" spans="1:66" x14ac:dyDescent="0.25">
      <c r="A309" t="s">
        <v>69</v>
      </c>
      <c r="B309" t="s">
        <v>262</v>
      </c>
      <c r="C309" t="s">
        <v>79</v>
      </c>
      <c r="D309" s="11">
        <v>44472</v>
      </c>
      <c r="E309">
        <f>VLOOKUP(A309,home!$A$2:$E$405,3,FALSE)</f>
        <v>1.3216783216783199</v>
      </c>
      <c r="F309">
        <f>VLOOKUP(B309,home!$B$2:$E$405,3,FALSE)</f>
        <v>1.7</v>
      </c>
      <c r="G309">
        <f>VLOOKUP(C309,away!$B$2:$E$405,4,FALSE)</f>
        <v>1.66</v>
      </c>
      <c r="H309">
        <f>VLOOKUP(A309,away!$A$2:$E$405,3,FALSE)</f>
        <v>1.28321678321678</v>
      </c>
      <c r="I309">
        <f>VLOOKUP(C309,away!$B$2:$E$405,3,FALSE)</f>
        <v>0.91</v>
      </c>
      <c r="J309">
        <f>VLOOKUP(B309,home!$B$2:$E$405,4,FALSE)</f>
        <v>0.63</v>
      </c>
      <c r="K309" s="3">
        <f t="shared" si="448"/>
        <v>3.7297762237762182</v>
      </c>
      <c r="L309" s="3">
        <f t="shared" si="449"/>
        <v>0.73566818181818006</v>
      </c>
      <c r="M309" s="5">
        <f t="shared" si="450"/>
        <v>1.1499584144732266E-2</v>
      </c>
      <c r="N309" s="5">
        <f t="shared" si="451"/>
        <v>4.2890875526336393E-2</v>
      </c>
      <c r="O309" s="5">
        <f t="shared" si="452"/>
        <v>8.4598781594203577E-3</v>
      </c>
      <c r="P309" s="5">
        <f t="shared" si="453"/>
        <v>3.1553452415049768E-2</v>
      </c>
      <c r="Q309" s="5">
        <f t="shared" si="454"/>
        <v>7.9986683877537407E-2</v>
      </c>
      <c r="R309" s="5">
        <f t="shared" si="455"/>
        <v>3.1118315919720523E-3</v>
      </c>
      <c r="S309" s="5">
        <f t="shared" si="456"/>
        <v>2.164470355575606E-2</v>
      </c>
      <c r="T309" s="5">
        <f t="shared" si="457"/>
        <v>5.8843658297853478E-2</v>
      </c>
      <c r="U309" s="5">
        <f t="shared" si="458"/>
        <v>1.160643548413306E-2</v>
      </c>
      <c r="V309" s="5">
        <f t="shared" si="459"/>
        <v>6.5989354734600006E-3</v>
      </c>
      <c r="W309" s="5">
        <f t="shared" si="460"/>
        <v>9.9444143915047828E-2</v>
      </c>
      <c r="X309" s="5">
        <f t="shared" si="461"/>
        <v>7.3157892546448666E-2</v>
      </c>
      <c r="Y309" s="5">
        <f t="shared" si="462"/>
        <v>2.6909966897647835E-2</v>
      </c>
      <c r="Z309" s="5">
        <f t="shared" si="463"/>
        <v>7.6309182979681777E-4</v>
      </c>
      <c r="AA309" s="5">
        <f t="shared" si="464"/>
        <v>2.8461617633340599E-3</v>
      </c>
      <c r="AB309" s="5">
        <f t="shared" si="465"/>
        <v>5.3077732369521888E-3</v>
      </c>
      <c r="AC309" s="5">
        <f t="shared" si="466"/>
        <v>1.1316669902536488E-3</v>
      </c>
      <c r="AD309" s="5">
        <f t="shared" si="467"/>
        <v>9.2726100892031468E-2</v>
      </c>
      <c r="AE309" s="5">
        <f t="shared" si="468"/>
        <v>6.8215642050329914E-2</v>
      </c>
      <c r="AF309" s="5">
        <f t="shared" si="469"/>
        <v>2.509203867936299E-2</v>
      </c>
      <c r="AG309" s="5">
        <f t="shared" si="470"/>
        <v>6.1531381577861425E-3</v>
      </c>
      <c r="AH309" s="5">
        <f t="shared" si="471"/>
        <v>1.403455947467332E-4</v>
      </c>
      <c r="AI309" s="5">
        <f t="shared" si="472"/>
        <v>5.2345766239809814E-4</v>
      </c>
      <c r="AJ309" s="5">
        <f t="shared" si="473"/>
        <v>9.7618997168295277E-4</v>
      </c>
      <c r="AK309" s="5">
        <f t="shared" si="474"/>
        <v>1.2136567154239519E-3</v>
      </c>
      <c r="AL309" s="5">
        <f t="shared" si="475"/>
        <v>1.2420623242452897E-4</v>
      </c>
      <c r="AM309" s="5">
        <f t="shared" si="476"/>
        <v>6.9169521286114741E-2</v>
      </c>
      <c r="AN309" s="5">
        <f t="shared" si="477"/>
        <v>5.0885815961789933E-2</v>
      </c>
      <c r="AO309" s="5">
        <f t="shared" si="478"/>
        <v>1.8717537854472256E-2</v>
      </c>
      <c r="AP309" s="5">
        <f t="shared" si="479"/>
        <v>4.58996568050419E-3</v>
      </c>
      <c r="AQ309" s="5">
        <f t="shared" si="480"/>
        <v>8.4417292669609044E-4</v>
      </c>
      <c r="AR309" s="5">
        <f t="shared" si="481"/>
        <v>2.0649557702704075E-5</v>
      </c>
      <c r="AS309" s="5">
        <f t="shared" si="482"/>
        <v>7.7018229351040736E-5</v>
      </c>
      <c r="AT309" s="5">
        <f t="shared" si="483"/>
        <v>1.4363038031542776E-4</v>
      </c>
      <c r="AU309" s="5">
        <f t="shared" si="484"/>
        <v>1.7856972583747268E-4</v>
      </c>
      <c r="AV309" s="5">
        <f t="shared" si="485"/>
        <v>1.6650627942871085E-4</v>
      </c>
      <c r="AW309" s="5">
        <f t="shared" si="486"/>
        <v>9.4668530693860461E-6</v>
      </c>
      <c r="AX309" s="5">
        <f t="shared" si="487"/>
        <v>4.2997805983822274E-2</v>
      </c>
      <c r="AY309" s="5">
        <f t="shared" si="488"/>
        <v>3.1632117750289394E-2</v>
      </c>
      <c r="AZ309" s="5">
        <f t="shared" si="489"/>
        <v>1.1635371276206988E-2</v>
      </c>
      <c r="BA309" s="5">
        <f t="shared" si="490"/>
        <v>2.8532574771822253E-3</v>
      </c>
      <c r="BB309" s="5">
        <f t="shared" si="491"/>
        <v>5.2476268512444352E-4</v>
      </c>
      <c r="BC309" s="5">
        <f t="shared" si="492"/>
        <v>7.721024209030512E-5</v>
      </c>
      <c r="BD309" s="5">
        <f t="shared" si="493"/>
        <v>2.5318704284163164E-6</v>
      </c>
      <c r="BE309" s="5">
        <f t="shared" si="494"/>
        <v>9.443310125589286E-6</v>
      </c>
      <c r="BF309" s="5">
        <f t="shared" si="495"/>
        <v>1.7610716790084074E-5</v>
      </c>
      <c r="BG309" s="5">
        <f t="shared" si="496"/>
        <v>2.1894677589104065E-5</v>
      </c>
      <c r="BH309" s="5">
        <f t="shared" si="497"/>
        <v>2.0415561974771585E-5</v>
      </c>
      <c r="BI309" s="5">
        <f t="shared" si="498"/>
        <v>1.5229095529706581E-5</v>
      </c>
      <c r="BJ309" s="8">
        <f t="shared" si="499"/>
        <v>0.80734767996467505</v>
      </c>
      <c r="BK309" s="8">
        <f t="shared" si="500"/>
        <v>0.10418466656196568</v>
      </c>
      <c r="BL309" s="8">
        <f t="shared" si="501"/>
        <v>3.4859229585136479E-2</v>
      </c>
      <c r="BM309" s="8">
        <f t="shared" si="502"/>
        <v>0.73802971132930584</v>
      </c>
      <c r="BN309" s="8">
        <f t="shared" si="503"/>
        <v>0.17750230571504824</v>
      </c>
    </row>
    <row r="310" spans="1:66" x14ac:dyDescent="0.25">
      <c r="A310" t="s">
        <v>80</v>
      </c>
      <c r="B310" t="s">
        <v>97</v>
      </c>
      <c r="C310" t="s">
        <v>91</v>
      </c>
      <c r="D310" s="11">
        <v>44472</v>
      </c>
      <c r="E310">
        <f>VLOOKUP(A310,home!$A$2:$E$405,3,FALSE)</f>
        <v>1.21311475409836</v>
      </c>
      <c r="F310">
        <f>VLOOKUP(B310,home!$B$2:$E$405,3,FALSE)</f>
        <v>1.05</v>
      </c>
      <c r="G310">
        <f>VLOOKUP(C310,away!$B$2:$E$405,4,FALSE)</f>
        <v>0.96</v>
      </c>
      <c r="H310">
        <f>VLOOKUP(A310,away!$A$2:$E$405,3,FALSE)</f>
        <v>1.02341920374707</v>
      </c>
      <c r="I310">
        <f>VLOOKUP(C310,away!$B$2:$E$405,3,FALSE)</f>
        <v>0.6</v>
      </c>
      <c r="J310">
        <f>VLOOKUP(B310,home!$B$2:$E$405,4,FALSE)</f>
        <v>0.92</v>
      </c>
      <c r="K310" s="3">
        <f t="shared" si="448"/>
        <v>1.2228196721311468</v>
      </c>
      <c r="L310" s="3">
        <f t="shared" si="449"/>
        <v>0.56492740046838263</v>
      </c>
      <c r="M310" s="5">
        <f t="shared" si="450"/>
        <v>0.16733674284480557</v>
      </c>
      <c r="N310" s="5">
        <f t="shared" si="451"/>
        <v>0.20462266102097917</v>
      </c>
      <c r="O310" s="5">
        <f t="shared" si="452"/>
        <v>9.4533111138162235E-2</v>
      </c>
      <c r="P310" s="5">
        <f t="shared" si="453"/>
        <v>0.1155969479675048</v>
      </c>
      <c r="Q310" s="5">
        <f t="shared" si="454"/>
        <v>0.1251083076301383</v>
      </c>
      <c r="R310" s="5">
        <f t="shared" si="455"/>
        <v>2.6702172366735347E-2</v>
      </c>
      <c r="S310" s="5">
        <f t="shared" si="456"/>
        <v>1.9963718296756628E-2</v>
      </c>
      <c r="T310" s="5">
        <f t="shared" si="457"/>
        <v>7.0677111006492738E-2</v>
      </c>
      <c r="U310" s="5">
        <f t="shared" si="458"/>
        <v>3.2651941658680683E-2</v>
      </c>
      <c r="V310" s="5">
        <f t="shared" si="459"/>
        <v>1.5323359127066645E-3</v>
      </c>
      <c r="W310" s="5">
        <f t="shared" si="460"/>
        <v>5.0994966572389458E-2</v>
      </c>
      <c r="X310" s="5">
        <f t="shared" si="461"/>
        <v>2.8808453902712042E-2</v>
      </c>
      <c r="Y310" s="5">
        <f t="shared" si="462"/>
        <v>8.1373424873861719E-3</v>
      </c>
      <c r="Z310" s="5">
        <f t="shared" si="463"/>
        <v>5.0282629406661599E-3</v>
      </c>
      <c r="AA310" s="5">
        <f t="shared" si="464"/>
        <v>6.1486588404945901E-3</v>
      </c>
      <c r="AB310" s="5">
        <f t="shared" si="465"/>
        <v>3.7593504936899369E-3</v>
      </c>
      <c r="AC310" s="5">
        <f t="shared" si="466"/>
        <v>6.6159018544933155E-5</v>
      </c>
      <c r="AD310" s="5">
        <f t="shared" si="467"/>
        <v>1.5589412076097015E-2</v>
      </c>
      <c r="AE310" s="5">
        <f t="shared" si="468"/>
        <v>8.8068860389798973E-3</v>
      </c>
      <c r="AF310" s="5">
        <f t="shared" si="469"/>
        <v>2.4876256181111021E-3</v>
      </c>
      <c r="AG310" s="5">
        <f t="shared" si="470"/>
        <v>4.6844262459268618E-4</v>
      </c>
      <c r="AH310" s="5">
        <f t="shared" si="471"/>
        <v>7.101508779855097E-4</v>
      </c>
      <c r="AI310" s="5">
        <f t="shared" si="472"/>
        <v>8.6838646378188699E-4</v>
      </c>
      <c r="AJ310" s="5">
        <f t="shared" si="473"/>
        <v>5.3094002546244664E-4</v>
      </c>
      <c r="AK310" s="5">
        <f t="shared" si="474"/>
        <v>2.1641463595243056E-4</v>
      </c>
      <c r="AL310" s="5">
        <f t="shared" si="475"/>
        <v>1.8281174819836614E-6</v>
      </c>
      <c r="AM310" s="5">
        <f t="shared" si="476"/>
        <v>3.8126079527220622E-3</v>
      </c>
      <c r="AN310" s="5">
        <f t="shared" si="477"/>
        <v>2.1538466997363566E-3</v>
      </c>
      <c r="AO310" s="5">
        <f t="shared" si="478"/>
        <v>6.0838350854473258E-4</v>
      </c>
      <c r="AP310" s="5">
        <f t="shared" si="479"/>
        <v>1.145641713233366E-4</v>
      </c>
      <c r="AQ310" s="5">
        <f t="shared" si="480"/>
        <v>1.6180109873126742E-5</v>
      </c>
      <c r="AR310" s="5">
        <f t="shared" si="481"/>
        <v>8.0236737888138756E-5</v>
      </c>
      <c r="AS310" s="5">
        <f t="shared" si="482"/>
        <v>9.8115061517246597E-5</v>
      </c>
      <c r="AT310" s="5">
        <f t="shared" si="483"/>
        <v>5.9988513677823404E-5</v>
      </c>
      <c r="AU310" s="5">
        <f t="shared" si="484"/>
        <v>2.4451711542383611E-5</v>
      </c>
      <c r="AV310" s="5">
        <f t="shared" si="485"/>
        <v>7.4750084728257248E-6</v>
      </c>
      <c r="AW310" s="5">
        <f t="shared" si="486"/>
        <v>3.5079763557191978E-8</v>
      </c>
      <c r="AX310" s="5">
        <f t="shared" si="487"/>
        <v>7.7702200111869871E-4</v>
      </c>
      <c r="AY310" s="5">
        <f t="shared" si="488"/>
        <v>4.3896101919872711E-4</v>
      </c>
      <c r="AZ310" s="5">
        <f t="shared" si="489"/>
        <v>1.2399055374144436E-4</v>
      </c>
      <c r="BA310" s="5">
        <f t="shared" si="490"/>
        <v>2.3348553735929818E-5</v>
      </c>
      <c r="BB310" s="5">
        <f t="shared" si="491"/>
        <v>3.2975594416837933E-6</v>
      </c>
      <c r="BC310" s="5">
        <f t="shared" si="492"/>
        <v>3.7257633665607955E-7</v>
      </c>
      <c r="BD310" s="5">
        <f t="shared" si="493"/>
        <v>7.5546552928681976E-6</v>
      </c>
      <c r="BE310" s="5">
        <f t="shared" si="494"/>
        <v>9.2379811082889221E-6</v>
      </c>
      <c r="BF310" s="5">
        <f t="shared" si="495"/>
        <v>5.6481925149957949E-6</v>
      </c>
      <c r="BG310" s="5">
        <f t="shared" si="496"/>
        <v>2.3022403064402518E-6</v>
      </c>
      <c r="BH310" s="5">
        <f t="shared" si="497"/>
        <v>7.0380618417209478E-7</v>
      </c>
      <c r="BI310" s="5">
        <f t="shared" si="498"/>
        <v>1.7212560947463909E-7</v>
      </c>
      <c r="BJ310" s="8">
        <f t="shared" si="499"/>
        <v>0.52377378368365168</v>
      </c>
      <c r="BK310" s="8">
        <f t="shared" si="500"/>
        <v>0.30493669317699934</v>
      </c>
      <c r="BL310" s="8">
        <f t="shared" si="501"/>
        <v>0.16641701253505981</v>
      </c>
      <c r="BM310" s="8">
        <f t="shared" si="502"/>
        <v>0.26581688342861587</v>
      </c>
      <c r="BN310" s="8">
        <f t="shared" si="503"/>
        <v>0.73389994296832528</v>
      </c>
    </row>
    <row r="311" spans="1:66" x14ac:dyDescent="0.25">
      <c r="A311" t="s">
        <v>21</v>
      </c>
      <c r="B311" t="s">
        <v>150</v>
      </c>
      <c r="C311" t="s">
        <v>265</v>
      </c>
      <c r="D311" s="11">
        <v>44472</v>
      </c>
      <c r="E311">
        <f>VLOOKUP(A311,home!$A$2:$E$405,3,FALSE)</f>
        <v>1.36551724137931</v>
      </c>
      <c r="F311">
        <f>VLOOKUP(B311,home!$B$2:$E$405,3,FALSE)</f>
        <v>1.1200000000000001</v>
      </c>
      <c r="G311">
        <f>VLOOKUP(C311,away!$B$2:$E$405,4,FALSE)</f>
        <v>0.68</v>
      </c>
      <c r="H311">
        <f>VLOOKUP(A311,away!$A$2:$E$405,3,FALSE)</f>
        <v>1.3172413793103399</v>
      </c>
      <c r="I311">
        <f>VLOOKUP(C311,away!$B$2:$E$405,3,FALSE)</f>
        <v>0.89</v>
      </c>
      <c r="J311">
        <f>VLOOKUP(B311,home!$B$2:$E$405,4,FALSE)</f>
        <v>0.91</v>
      </c>
      <c r="K311" s="3">
        <f t="shared" si="448"/>
        <v>1.0399779310344826</v>
      </c>
      <c r="L311" s="3">
        <f t="shared" si="449"/>
        <v>1.0668337931034444</v>
      </c>
      <c r="M311" s="5">
        <f t="shared" si="450"/>
        <v>0.12162512336892679</v>
      </c>
      <c r="N311" s="5">
        <f t="shared" si="451"/>
        <v>0.1264874441630302</v>
      </c>
      <c r="O311" s="5">
        <f t="shared" si="452"/>
        <v>0.12975379170034657</v>
      </c>
      <c r="P311" s="5">
        <f t="shared" si="453"/>
        <v>0.13494107983640563</v>
      </c>
      <c r="Q311" s="5">
        <f t="shared" si="454"/>
        <v>6.5772075241253891E-2</v>
      </c>
      <c r="R311" s="5">
        <f t="shared" si="455"/>
        <v>6.9212864884617448E-2</v>
      </c>
      <c r="S311" s="5">
        <f t="shared" si="456"/>
        <v>3.7428728791874165E-2</v>
      </c>
      <c r="T311" s="5">
        <f t="shared" si="457"/>
        <v>7.0167872509912022E-2</v>
      </c>
      <c r="U311" s="5">
        <f t="shared" si="458"/>
        <v>7.1979852023673657E-2</v>
      </c>
      <c r="V311" s="5">
        <f t="shared" si="459"/>
        <v>4.6140623108299446E-3</v>
      </c>
      <c r="W311" s="5">
        <f t="shared" si="460"/>
        <v>2.280050224308118E-2</v>
      </c>
      <c r="X311" s="5">
        <f t="shared" si="461"/>
        <v>2.4324346292649887E-2</v>
      </c>
      <c r="Y311" s="5">
        <f t="shared" si="462"/>
        <v>1.297501731007469E-2</v>
      </c>
      <c r="Z311" s="5">
        <f t="shared" si="463"/>
        <v>2.4612874392137548E-2</v>
      </c>
      <c r="AA311" s="5">
        <f t="shared" si="464"/>
        <v>2.5596846187146804E-2</v>
      </c>
      <c r="AB311" s="5">
        <f t="shared" si="465"/>
        <v>1.3310077569358408E-2</v>
      </c>
      <c r="AC311" s="5">
        <f t="shared" si="466"/>
        <v>3.1995165421499393E-4</v>
      </c>
      <c r="AD311" s="5">
        <f t="shared" si="467"/>
        <v>5.9280047873266585E-3</v>
      </c>
      <c r="AE311" s="5">
        <f t="shared" si="468"/>
        <v>6.3241958327990766E-3</v>
      </c>
      <c r="AF311" s="5">
        <f t="shared" si="469"/>
        <v>3.3734329143170166E-3</v>
      </c>
      <c r="AG311" s="5">
        <f t="shared" si="470"/>
        <v>1.1996307439202769E-3</v>
      </c>
      <c r="AH311" s="5">
        <f t="shared" si="471"/>
        <v>6.5644615367356825E-3</v>
      </c>
      <c r="AI311" s="5">
        <f t="shared" si="472"/>
        <v>6.8268951273298155E-3</v>
      </c>
      <c r="AJ311" s="5">
        <f t="shared" si="473"/>
        <v>3.549910134954926E-3</v>
      </c>
      <c r="AK311" s="5">
        <f t="shared" si="474"/>
        <v>1.2306093991695884E-3</v>
      </c>
      <c r="AL311" s="5">
        <f t="shared" si="475"/>
        <v>1.4199244537414698E-5</v>
      </c>
      <c r="AM311" s="5">
        <f t="shared" si="476"/>
        <v>1.2329988307772978E-3</v>
      </c>
      <c r="AN311" s="5">
        <f t="shared" si="477"/>
        <v>1.3154048195302566E-3</v>
      </c>
      <c r="AO311" s="5">
        <f t="shared" si="478"/>
        <v>7.0165915654300749E-4</v>
      </c>
      <c r="AP311" s="5">
        <f t="shared" si="479"/>
        <v>2.4951789981351346E-4</v>
      </c>
      <c r="AQ311" s="5">
        <f t="shared" si="480"/>
        <v>6.6548531876313934E-5</v>
      </c>
      <c r="AR311" s="5">
        <f t="shared" si="481"/>
        <v>1.4006378801834792E-3</v>
      </c>
      <c r="AS311" s="5">
        <f t="shared" si="482"/>
        <v>1.4566324847617384E-3</v>
      </c>
      <c r="AT311" s="5">
        <f t="shared" si="483"/>
        <v>7.5743281889006496E-4</v>
      </c>
      <c r="AU311" s="5">
        <f t="shared" si="484"/>
        <v>2.6257113862896862E-4</v>
      </c>
      <c r="AV311" s="5">
        <f t="shared" si="485"/>
        <v>6.8267047375180739E-5</v>
      </c>
      <c r="AW311" s="5">
        <f t="shared" si="486"/>
        <v>4.3760635998788393E-7</v>
      </c>
      <c r="AX311" s="5">
        <f t="shared" si="487"/>
        <v>2.1371526216661829E-4</v>
      </c>
      <c r="AY311" s="5">
        <f t="shared" si="488"/>
        <v>2.2799866378131042E-4</v>
      </c>
      <c r="AZ311" s="5">
        <f t="shared" si="489"/>
        <v>1.2161833965216612E-4</v>
      </c>
      <c r="BA311" s="5">
        <f t="shared" si="490"/>
        <v>4.3248851534021149E-5</v>
      </c>
      <c r="BB311" s="5">
        <f t="shared" si="491"/>
        <v>1.1534834082351875E-5</v>
      </c>
      <c r="BC311" s="5">
        <f t="shared" si="492"/>
        <v>2.4611501593788685E-6</v>
      </c>
      <c r="BD311" s="5">
        <f t="shared" si="493"/>
        <v>2.4904130374675131E-4</v>
      </c>
      <c r="BE311" s="5">
        <f t="shared" si="494"/>
        <v>2.5899745981267661E-4</v>
      </c>
      <c r="BF311" s="5">
        <f t="shared" si="495"/>
        <v>1.3467582119958696E-4</v>
      </c>
      <c r="BG311" s="5">
        <f t="shared" si="496"/>
        <v>4.6686627297172126E-5</v>
      </c>
      <c r="BH311" s="5">
        <f t="shared" si="497"/>
        <v>1.2138265515872761E-5</v>
      </c>
      <c r="BI311" s="5">
        <f t="shared" si="498"/>
        <v>2.5247056515089131E-6</v>
      </c>
      <c r="BJ311" s="8">
        <f t="shared" si="499"/>
        <v>0.34353922837828116</v>
      </c>
      <c r="BK311" s="8">
        <f t="shared" si="500"/>
        <v>0.29917114387057026</v>
      </c>
      <c r="BL311" s="8">
        <f t="shared" si="501"/>
        <v>0.33267491411639588</v>
      </c>
      <c r="BM311" s="8">
        <f t="shared" si="502"/>
        <v>0.35197822050538302</v>
      </c>
      <c r="BN311" s="8">
        <f t="shared" si="503"/>
        <v>0.64779237919458044</v>
      </c>
    </row>
    <row r="312" spans="1:66" x14ac:dyDescent="0.25">
      <c r="A312" t="s">
        <v>175</v>
      </c>
      <c r="B312" t="s">
        <v>281</v>
      </c>
      <c r="C312" t="s">
        <v>178</v>
      </c>
      <c r="D312" s="11">
        <v>44472</v>
      </c>
      <c r="E312">
        <f>VLOOKUP(A312,home!$A$2:$E$405,3,FALSE)</f>
        <v>1.2032967032966999</v>
      </c>
      <c r="F312">
        <f>VLOOKUP(B312,home!$B$2:$E$405,3,FALSE)</f>
        <v>0.57999999999999996</v>
      </c>
      <c r="G312">
        <f>VLOOKUP(C312,away!$B$2:$E$405,4,FALSE)</f>
        <v>1.53</v>
      </c>
      <c r="H312">
        <f>VLOOKUP(A312,away!$A$2:$E$405,3,FALSE)</f>
        <v>1.0549450549450601</v>
      </c>
      <c r="I312">
        <f>VLOOKUP(C312,away!$B$2:$E$405,3,FALSE)</f>
        <v>0.7</v>
      </c>
      <c r="J312">
        <f>VLOOKUP(B312,home!$B$2:$E$405,4,FALSE)</f>
        <v>1.31</v>
      </c>
      <c r="K312" s="3">
        <f t="shared" si="448"/>
        <v>1.0678054945054916</v>
      </c>
      <c r="L312" s="3">
        <f t="shared" si="449"/>
        <v>0.96738461538462017</v>
      </c>
      <c r="M312" s="5">
        <f t="shared" si="450"/>
        <v>0.13065564121321882</v>
      </c>
      <c r="N312" s="5">
        <f t="shared" si="451"/>
        <v>0.13951481157561321</v>
      </c>
      <c r="O312" s="5">
        <f t="shared" si="452"/>
        <v>0.12639425722288061</v>
      </c>
      <c r="P312" s="5">
        <f t="shared" si="453"/>
        <v>0.13496448233653235</v>
      </c>
      <c r="Q312" s="5">
        <f t="shared" si="454"/>
        <v>7.4487341182669045E-2</v>
      </c>
      <c r="R312" s="5">
        <f t="shared" si="455"/>
        <v>6.113592995519055E-2</v>
      </c>
      <c r="S312" s="5">
        <f t="shared" si="456"/>
        <v>3.485385576012396E-2</v>
      </c>
      <c r="T312" s="5">
        <f t="shared" si="457"/>
        <v>7.2057907901019277E-2</v>
      </c>
      <c r="U312" s="5">
        <f t="shared" si="458"/>
        <v>6.5281281917855344E-2</v>
      </c>
      <c r="V312" s="5">
        <f t="shared" si="459"/>
        <v>4.0003652658728026E-3</v>
      </c>
      <c r="W312" s="5">
        <f t="shared" si="460"/>
        <v>2.6512664061986404E-2</v>
      </c>
      <c r="X312" s="5">
        <f t="shared" si="461"/>
        <v>2.5647943326426358E-2</v>
      </c>
      <c r="Y312" s="5">
        <f t="shared" si="462"/>
        <v>1.2405712895120749E-2</v>
      </c>
      <c r="Z312" s="5">
        <f t="shared" si="463"/>
        <v>1.9713986028627697E-2</v>
      </c>
      <c r="AA312" s="5">
        <f t="shared" si="464"/>
        <v>2.1050702599973152E-2</v>
      </c>
      <c r="AB312" s="5">
        <f t="shared" si="465"/>
        <v>1.123902794972618E-2</v>
      </c>
      <c r="AC312" s="5">
        <f t="shared" si="466"/>
        <v>2.5826823389148813E-4</v>
      </c>
      <c r="AD312" s="5">
        <f t="shared" si="467"/>
        <v>7.0775920898418403E-3</v>
      </c>
      <c r="AE312" s="5">
        <f t="shared" si="468"/>
        <v>6.8467537016808789E-3</v>
      </c>
      <c r="AF312" s="5">
        <f t="shared" si="469"/>
        <v>3.3117220981668904E-3</v>
      </c>
      <c r="AG312" s="5">
        <f t="shared" si="470"/>
        <v>1.0679030027319748E-3</v>
      </c>
      <c r="AH312" s="5">
        <f t="shared" si="471"/>
        <v>4.7677516980004445E-3</v>
      </c>
      <c r="AI312" s="5">
        <f t="shared" si="472"/>
        <v>5.0910314595627622E-3</v>
      </c>
      <c r="AJ312" s="5">
        <f t="shared" si="473"/>
        <v>2.7181156826107142E-3</v>
      </c>
      <c r="AK312" s="5">
        <f t="shared" si="474"/>
        <v>9.6747295353108876E-4</v>
      </c>
      <c r="AL312" s="5">
        <f t="shared" si="475"/>
        <v>1.0671422425381992E-5</v>
      </c>
      <c r="AM312" s="5">
        <f t="shared" si="476"/>
        <v>1.5114983442803449E-3</v>
      </c>
      <c r="AN312" s="5">
        <f t="shared" si="477"/>
        <v>1.4622002444361318E-3</v>
      </c>
      <c r="AO312" s="5">
        <f t="shared" si="478"/>
        <v>7.0725501053957242E-4</v>
      </c>
      <c r="AP312" s="5">
        <f t="shared" si="479"/>
        <v>2.2806253878322324E-4</v>
      </c>
      <c r="AQ312" s="5">
        <f t="shared" si="480"/>
        <v>5.5156047841112106E-5</v>
      </c>
      <c r="AR312" s="5">
        <f t="shared" si="481"/>
        <v>9.224499285239063E-4</v>
      </c>
      <c r="AS312" s="5">
        <f t="shared" si="482"/>
        <v>9.8499710208402509E-4</v>
      </c>
      <c r="AT312" s="5">
        <f t="shared" si="483"/>
        <v>5.2589265883865412E-4</v>
      </c>
      <c r="AU312" s="5">
        <f t="shared" si="484"/>
        <v>1.8718369020933901E-4</v>
      </c>
      <c r="AV312" s="5">
        <f t="shared" si="485"/>
        <v>4.9968943221836485E-5</v>
      </c>
      <c r="AW312" s="5">
        <f t="shared" si="486"/>
        <v>3.0620419661570862E-7</v>
      </c>
      <c r="AX312" s="5">
        <f t="shared" si="487"/>
        <v>2.6899770615975083E-4</v>
      </c>
      <c r="AY312" s="5">
        <f t="shared" si="488"/>
        <v>2.6022424251269562E-4</v>
      </c>
      <c r="AZ312" s="5">
        <f t="shared" si="489"/>
        <v>1.2586846437844909E-4</v>
      </c>
      <c r="BA312" s="5">
        <f t="shared" si="490"/>
        <v>4.0587738667266245E-5</v>
      </c>
      <c r="BB312" s="5">
        <f t="shared" si="491"/>
        <v>9.815988489991207E-6</v>
      </c>
      <c r="BC312" s="5">
        <f t="shared" si="492"/>
        <v>1.8991672500020011E-6</v>
      </c>
      <c r="BD312" s="5">
        <f t="shared" si="493"/>
        <v>1.4872731155277818E-4</v>
      </c>
      <c r="BE312" s="5">
        <f t="shared" si="494"/>
        <v>1.5881184045908663E-4</v>
      </c>
      <c r="BF312" s="5">
        <f t="shared" si="495"/>
        <v>8.4790077917371089E-5</v>
      </c>
      <c r="BG312" s="5">
        <f t="shared" si="496"/>
        <v>3.0179770359905875E-5</v>
      </c>
      <c r="BH312" s="5">
        <f t="shared" si="497"/>
        <v>8.0565311533053652E-6</v>
      </c>
      <c r="BI312" s="5">
        <f t="shared" si="498"/>
        <v>1.7205616464308275E-6</v>
      </c>
      <c r="BJ312" s="8">
        <f t="shared" si="499"/>
        <v>0.3736019173285951</v>
      </c>
      <c r="BK312" s="8">
        <f t="shared" si="500"/>
        <v>0.30500350847457752</v>
      </c>
      <c r="BL312" s="8">
        <f t="shared" si="501"/>
        <v>0.30174834985529758</v>
      </c>
      <c r="BM312" s="8">
        <f t="shared" si="502"/>
        <v>0.33265538016267721</v>
      </c>
      <c r="BN312" s="8">
        <f t="shared" si="503"/>
        <v>0.66715246348610469</v>
      </c>
    </row>
    <row r="313" spans="1:66" s="15" customFormat="1" x14ac:dyDescent="0.25">
      <c r="A313" s="15" t="s">
        <v>340</v>
      </c>
      <c r="B313" s="15" t="s">
        <v>353</v>
      </c>
      <c r="C313" s="15" t="s">
        <v>352</v>
      </c>
      <c r="D313" s="16">
        <v>44472</v>
      </c>
      <c r="E313" s="15">
        <f>VLOOKUP(A313,home!$A$2:$E$405,3,FALSE)</f>
        <v>1.3568773234200699</v>
      </c>
      <c r="F313" s="15">
        <f>VLOOKUP(B313,home!$B$2:$E$405,3,FALSE)</f>
        <v>1.53</v>
      </c>
      <c r="G313" s="15">
        <f>VLOOKUP(C313,away!$B$2:$E$405,4,FALSE)</f>
        <v>1</v>
      </c>
      <c r="H313" s="15">
        <f>VLOOKUP(A313,away!$A$2:$E$405,3,FALSE)</f>
        <v>1.12267657992565</v>
      </c>
      <c r="I313" s="15">
        <f>VLOOKUP(C313,away!$B$2:$E$405,3,FALSE)</f>
        <v>0.79</v>
      </c>
      <c r="J313" s="15">
        <f>VLOOKUP(B313,home!$B$2:$E$405,4,FALSE)</f>
        <v>0.56999999999999995</v>
      </c>
      <c r="K313" s="17">
        <f t="shared" si="448"/>
        <v>2.0760223048327071</v>
      </c>
      <c r="L313" s="17">
        <f t="shared" si="449"/>
        <v>0.50554126394052024</v>
      </c>
      <c r="M313" s="18">
        <f t="shared" si="450"/>
        <v>7.565561873222329E-2</v>
      </c>
      <c r="N313" s="18">
        <f t="shared" si="451"/>
        <v>0.1570627519740147</v>
      </c>
      <c r="O313" s="18">
        <f t="shared" si="452"/>
        <v>3.824703711809025E-2</v>
      </c>
      <c r="P313" s="18">
        <f t="shared" si="453"/>
        <v>7.9401702150919809E-2</v>
      </c>
      <c r="Q313" s="18">
        <f t="shared" si="454"/>
        <v>0.16303288817823094</v>
      </c>
      <c r="R313" s="18">
        <f t="shared" si="455"/>
        <v>9.6677277433296696E-3</v>
      </c>
      <c r="S313" s="18">
        <f t="shared" si="456"/>
        <v>2.0833318166288802E-2</v>
      </c>
      <c r="T313" s="18">
        <f t="shared" si="457"/>
        <v>8.2419852353496359E-2</v>
      </c>
      <c r="U313" s="18">
        <f t="shared" si="458"/>
        <v>2.0070418432202364E-2</v>
      </c>
      <c r="V313" s="18">
        <f t="shared" si="459"/>
        <v>2.4294309627035352E-3</v>
      </c>
      <c r="W313" s="18">
        <f t="shared" si="460"/>
        <v>0.11281997075976799</v>
      </c>
      <c r="X313" s="18">
        <f t="shared" si="461"/>
        <v>5.703515061562564E-2</v>
      </c>
      <c r="Y313" s="18">
        <f t="shared" si="462"/>
        <v>1.4416811065630662E-2</v>
      </c>
      <c r="Z313" s="18">
        <f t="shared" si="463"/>
        <v>1.6291451009319052E-3</v>
      </c>
      <c r="AA313" s="18">
        <f t="shared" si="464"/>
        <v>3.3821415673435671E-3</v>
      </c>
      <c r="AB313" s="18">
        <f t="shared" si="465"/>
        <v>3.5107006659535487E-3</v>
      </c>
      <c r="AC313" s="18">
        <f t="shared" si="466"/>
        <v>1.5935775568398736E-4</v>
      </c>
      <c r="AD313" s="18">
        <f t="shared" si="467"/>
        <v>5.8554193931963074E-2</v>
      </c>
      <c r="AE313" s="18">
        <f t="shared" si="468"/>
        <v>2.9601561209382947E-2</v>
      </c>
      <c r="AF313" s="18">
        <f t="shared" si="469"/>
        <v>7.4824053342020646E-3</v>
      </c>
      <c r="AG313" s="18">
        <f t="shared" si="470"/>
        <v>1.2608882166559347E-3</v>
      </c>
      <c r="AH313" s="18">
        <f t="shared" si="471"/>
        <v>2.0590001836690537E-4</v>
      </c>
      <c r="AI313" s="18">
        <f t="shared" si="472"/>
        <v>4.2745303069515952E-4</v>
      </c>
      <c r="AJ313" s="18">
        <f t="shared" si="473"/>
        <v>4.4370101299574561E-4</v>
      </c>
      <c r="AK313" s="18">
        <f t="shared" si="474"/>
        <v>3.0704439988534491E-4</v>
      </c>
      <c r="AL313" s="18">
        <f t="shared" si="475"/>
        <v>6.6899338155143358E-6</v>
      </c>
      <c r="AM313" s="18">
        <f t="shared" si="476"/>
        <v>2.4311962528851042E-2</v>
      </c>
      <c r="AN313" s="18">
        <f t="shared" si="477"/>
        <v>1.2290700265709921E-2</v>
      </c>
      <c r="AO313" s="18">
        <f t="shared" si="478"/>
        <v>3.1067280735205408E-3</v>
      </c>
      <c r="AP313" s="18">
        <f t="shared" si="479"/>
        <v>5.2352641233569073E-4</v>
      </c>
      <c r="AQ313" s="18">
        <f t="shared" si="480"/>
        <v>6.6166051049607727E-5</v>
      </c>
      <c r="AR313" s="18">
        <f t="shared" si="481"/>
        <v>2.0818191106116334E-5</v>
      </c>
      <c r="AS313" s="18">
        <f t="shared" si="482"/>
        <v>4.3219029082567389E-5</v>
      </c>
      <c r="AT313" s="18">
        <f t="shared" si="483"/>
        <v>4.4861834184311684E-5</v>
      </c>
      <c r="AU313" s="18">
        <f t="shared" si="484"/>
        <v>3.1044722800779159E-5</v>
      </c>
      <c r="AV313" s="18">
        <f t="shared" si="485"/>
        <v>1.6112384245441516E-5</v>
      </c>
      <c r="AW313" s="18">
        <f t="shared" si="486"/>
        <v>1.9503293018568583E-7</v>
      </c>
      <c r="AX313" s="18">
        <f t="shared" si="487"/>
        <v>8.4120294140252981E-3</v>
      </c>
      <c r="AY313" s="18">
        <f t="shared" si="488"/>
        <v>4.2526279822711821E-3</v>
      </c>
      <c r="AZ313" s="18">
        <f t="shared" si="489"/>
        <v>1.0749394626130989E-3</v>
      </c>
      <c r="BA313" s="18">
        <f t="shared" si="490"/>
        <v>1.8114208486298992E-4</v>
      </c>
      <c r="BB313" s="18">
        <f t="shared" si="491"/>
        <v>2.2893699633614215E-5</v>
      </c>
      <c r="BC313" s="18">
        <f t="shared" si="492"/>
        <v>2.3147419698103909E-6</v>
      </c>
      <c r="BD313" s="18">
        <f t="shared" si="493"/>
        <v>1.7540757741235587E-6</v>
      </c>
      <c r="BE313" s="18">
        <f t="shared" si="494"/>
        <v>3.6415004314472048E-6</v>
      </c>
      <c r="BF313" s="18">
        <f t="shared" si="495"/>
        <v>3.7799180593711626E-6</v>
      </c>
      <c r="BG313" s="18">
        <f t="shared" si="496"/>
        <v>2.6157314005648314E-6</v>
      </c>
      <c r="BH313" s="18">
        <f t="shared" si="497"/>
        <v>1.3575791827559723E-6</v>
      </c>
      <c r="BI313" s="18">
        <f t="shared" si="498"/>
        <v>5.636729327955909E-7</v>
      </c>
      <c r="BJ313" s="19">
        <f t="shared" si="499"/>
        <v>0.73793150435581301</v>
      </c>
      <c r="BK313" s="19">
        <f t="shared" si="500"/>
        <v>0.18273874568390613</v>
      </c>
      <c r="BL313" s="19">
        <f t="shared" si="501"/>
        <v>7.6431892628062839E-2</v>
      </c>
      <c r="BM313" s="19">
        <f t="shared" si="502"/>
        <v>0.47141112892256432</v>
      </c>
      <c r="BN313" s="19">
        <f t="shared" si="503"/>
        <v>0.52306772589680872</v>
      </c>
    </row>
    <row r="314" spans="1:66" x14ac:dyDescent="0.25">
      <c r="A314" t="s">
        <v>10</v>
      </c>
      <c r="B314" t="s">
        <v>49</v>
      </c>
      <c r="C314" t="s">
        <v>245</v>
      </c>
      <c r="D314" s="11">
        <v>44533</v>
      </c>
      <c r="E314">
        <f>VLOOKUP(A314,home!$A$2:$E$405,3,FALSE)</f>
        <v>1.4962962962963</v>
      </c>
      <c r="F314">
        <f>VLOOKUP(B314,home!$B$2:$E$405,3,FALSE)</f>
        <v>0.67</v>
      </c>
      <c r="G314">
        <f>VLOOKUP(C314,away!$B$2:$E$405,4,FALSE)</f>
        <v>0.36</v>
      </c>
      <c r="H314">
        <f>VLOOKUP(A314,away!$A$2:$E$405,3,FALSE)</f>
        <v>1.3888888888888899</v>
      </c>
      <c r="I314">
        <f>VLOOKUP(C314,away!$B$2:$E$405,3,FALSE)</f>
        <v>1.6</v>
      </c>
      <c r="J314">
        <f>VLOOKUP(B314,home!$B$2:$E$405,4,FALSE)</f>
        <v>0.57999999999999996</v>
      </c>
      <c r="K314" s="3">
        <f t="shared" ref="K314:K377" si="504">E314*F314*G314</f>
        <v>0.36090666666666754</v>
      </c>
      <c r="L314" s="3">
        <f t="shared" ref="L314:L377" si="505">H314*I314*J314</f>
        <v>1.2888888888888899</v>
      </c>
      <c r="M314" s="5">
        <f t="shared" ref="M314:M377" si="506">_xlfn.POISSON.DIST(0,K314,FALSE) * _xlfn.POISSON.DIST(0,L314,FALSE)</f>
        <v>0.19208917617150686</v>
      </c>
      <c r="N314" s="5">
        <f t="shared" ref="N314:N377" si="507">_xlfn.POISSON.DIST(1,K314,FALSE) * _xlfn.POISSON.DIST(0,L314,FALSE)</f>
        <v>6.9326264274804802E-2</v>
      </c>
      <c r="O314" s="5">
        <f t="shared" ref="O314:O377" si="508">_xlfn.POISSON.DIST(0,K314,FALSE) * _xlfn.POISSON.DIST(1,L314,FALSE)</f>
        <v>0.24758160484327571</v>
      </c>
      <c r="P314" s="5">
        <f t="shared" ref="P314:P377" si="509">_xlfn.POISSON.DIST(1,K314,FALSE) * _xlfn.POISSON.DIST(1,L314,FALSE)</f>
        <v>8.935385173197069E-2</v>
      </c>
      <c r="Q314" s="5">
        <f t="shared" ref="Q314:Q377" si="510">_xlfn.POISSON.DIST(2,K314,FALSE) * _xlfn.POISSON.DIST(0,L314,FALSE)</f>
        <v>1.251015547593614E-2</v>
      </c>
      <c r="R314" s="5">
        <f t="shared" ref="R314:R377" si="511">_xlfn.POISSON.DIST(0,K314,FALSE) * _xlfn.POISSON.DIST(2,L314,FALSE)</f>
        <v>0.15955258978788892</v>
      </c>
      <c r="S314" s="5">
        <f t="shared" ref="S314:S377" si="512">_xlfn.POISSON.DIST(2,K314,FALSE) * _xlfn.POISSON.DIST(2,L314,FALSE)</f>
        <v>1.0391151363222034E-2</v>
      </c>
      <c r="T314" s="5">
        <f t="shared" ref="T314:T377" si="513">_xlfn.POISSON.DIST(2,K314,FALSE) * _xlfn.POISSON.DIST(1,L314,FALSE)</f>
        <v>1.612420039120659E-2</v>
      </c>
      <c r="U314" s="5">
        <f t="shared" ref="U314:U377" si="514">_xlfn.POISSON.DIST(1,K314,FALSE) * _xlfn.POISSON.DIST(2,L314,FALSE)</f>
        <v>5.7583593338381166E-2</v>
      </c>
      <c r="V314" s="5">
        <f t="shared" ref="V314:V377" si="515">_xlfn.POISSON.DIST(3,K314,FALSE) * _xlfn.POISSON.DIST(3,L314,FALSE)</f>
        <v>5.3707080611628988E-4</v>
      </c>
      <c r="W314" s="5">
        <f t="shared" ref="W314:W377" si="516">_xlfn.POISSON.DIST(3,K314,FALSE) * _xlfn.POISSON.DIST(0,L314,FALSE)</f>
        <v>1.5049995041006234E-3</v>
      </c>
      <c r="X314" s="5">
        <f t="shared" ref="X314:X377" si="517">_xlfn.POISSON.DIST(3,K314,FALSE) * _xlfn.POISSON.DIST(1,L314,FALSE)</f>
        <v>1.9397771386185825E-3</v>
      </c>
      <c r="Y314" s="5">
        <f t="shared" ref="Y314:Y377" si="518">_xlfn.POISSON.DIST(3,K314,FALSE) * _xlfn.POISSON.DIST(2,L314,FALSE)</f>
        <v>1.2500786004430876E-3</v>
      </c>
      <c r="Z314" s="5">
        <f t="shared" ref="Z314:Z377" si="519">_xlfn.POISSON.DIST(0,K314,FALSE) * _xlfn.POISSON.DIST(3,L314,FALSE)</f>
        <v>6.8548520057019002E-2</v>
      </c>
      <c r="AA314" s="5">
        <f t="shared" ref="AA314:AA377" si="520">_xlfn.POISSON.DIST(1,K314,FALSE) * _xlfn.POISSON.DIST(3,L314,FALSE)</f>
        <v>2.4739617878711925E-2</v>
      </c>
      <c r="AB314" s="5">
        <f t="shared" ref="AB314:AB377" si="521">_xlfn.POISSON.DIST(2,K314,FALSE) * _xlfn.POISSON.DIST(3,L314,FALSE)</f>
        <v>4.4643465116065073E-3</v>
      </c>
      <c r="AC314" s="5">
        <f t="shared" ref="AC314:AC377" si="522">_xlfn.POISSON.DIST(4,K314,FALSE) * _xlfn.POISSON.DIST(4,L314,FALSE)</f>
        <v>1.5614279437730289E-5</v>
      </c>
      <c r="AD314" s="5">
        <f t="shared" ref="AD314:AD377" si="523">_xlfn.POISSON.DIST(4,K314,FALSE) * _xlfn.POISSON.DIST(0,L314,FALSE)</f>
        <v>1.3579108858998589E-4</v>
      </c>
      <c r="AE314" s="5">
        <f t="shared" ref="AE314:AE377" si="524">_xlfn.POISSON.DIST(4,K314,FALSE) * _xlfn.POISSON.DIST(1,L314,FALSE)</f>
        <v>1.750196252937597E-4</v>
      </c>
      <c r="AF314" s="5">
        <f t="shared" ref="AF314:AF377" si="525">_xlfn.POISSON.DIST(4,K314,FALSE) * _xlfn.POISSON.DIST(2,L314,FALSE)</f>
        <v>1.1279042518931191E-4</v>
      </c>
      <c r="AG314" s="5">
        <f t="shared" ref="AG314:AG377" si="526">_xlfn.POISSON.DIST(4,K314,FALSE) * _xlfn.POISSON.DIST(3,L314,FALSE)</f>
        <v>4.8458108599852563E-5</v>
      </c>
      <c r="AH314" s="5">
        <f t="shared" ref="AH314:AH377" si="527">_xlfn.POISSON.DIST(0,K314,FALSE) * _xlfn.POISSON.DIST(4,L314,FALSE)</f>
        <v>2.2087856462817263E-2</v>
      </c>
      <c r="AI314" s="5">
        <f t="shared" ref="AI314:AI377" si="528">_xlfn.POISSON.DIST(1,K314,FALSE) * _xlfn.POISSON.DIST(4,L314,FALSE)</f>
        <v>7.9716546498071871E-3</v>
      </c>
      <c r="AJ314" s="5">
        <f t="shared" ref="AJ314:AJ377" si="529">_xlfn.POISSON.DIST(2,K314,FALSE) * _xlfn.POISSON.DIST(4,L314,FALSE)</f>
        <v>1.4385116537398764E-3</v>
      </c>
      <c r="AK314" s="5">
        <f t="shared" ref="AK314:AK377" si="530">_xlfn.POISSON.DIST(3,K314,FALSE) * _xlfn.POISSON.DIST(4,L314,FALSE)</f>
        <v>1.7305614863747141E-4</v>
      </c>
      <c r="AL314" s="5">
        <f t="shared" ref="AL314:AL377" si="531">_xlfn.POISSON.DIST(5,K314,FALSE) * _xlfn.POISSON.DIST(5,L314,FALSE)</f>
        <v>2.9053089561585925E-7</v>
      </c>
      <c r="AM314" s="5">
        <f t="shared" ref="AM314:AM377" si="532">_xlfn.POISSON.DIST(5,K314,FALSE) * _xlfn.POISSON.DIST(0,L314,FALSE)</f>
        <v>9.8015818292099942E-6</v>
      </c>
      <c r="AN314" s="5">
        <f t="shared" ref="AN314:AN377" si="533">_xlfn.POISSON.DIST(5,K314,FALSE) * _xlfn.POISSON.DIST(1,L314,FALSE)</f>
        <v>1.2633149913204001E-5</v>
      </c>
      <c r="AO314" s="5">
        <f t="shared" ref="AO314:AO377" si="534">_xlfn.POISSON.DIST(5,K314,FALSE) * _xlfn.POISSON.DIST(2,L314,FALSE)</f>
        <v>8.1413632773981404E-6</v>
      </c>
      <c r="AP314" s="5">
        <f t="shared" ref="AP314:AP377" si="535">_xlfn.POISSON.DIST(5,K314,FALSE) * _xlfn.POISSON.DIST(3,L314,FALSE)</f>
        <v>3.4977708895488337E-6</v>
      </c>
      <c r="AQ314" s="5">
        <f t="shared" ref="AQ314:AQ377" si="536">_xlfn.POISSON.DIST(5,K314,FALSE) * _xlfn.POISSON.DIST(4,L314,FALSE)</f>
        <v>1.1270595088546258E-6</v>
      </c>
      <c r="AR314" s="5">
        <f t="shared" ref="AR314:AR377" si="537">_xlfn.POISSON.DIST(0,K314,FALSE) * _xlfn.POISSON.DIST(5,L314,FALSE)</f>
        <v>5.6937585548595638E-3</v>
      </c>
      <c r="AS314" s="5">
        <f t="shared" ref="AS314:AS377" si="538">_xlfn.POISSON.DIST(1,K314,FALSE) * _xlfn.POISSON.DIST(5,L314,FALSE)</f>
        <v>2.0549154208391869E-3</v>
      </c>
      <c r="AT314" s="5">
        <f t="shared" ref="AT314:AT377" si="539">_xlfn.POISSON.DIST(2,K314,FALSE) * _xlfn.POISSON.DIST(5,L314,FALSE)</f>
        <v>3.7081633740850169E-4</v>
      </c>
      <c r="AU314" s="5">
        <f t="shared" ref="AU314:AU377" si="540">_xlfn.POISSON.DIST(3,K314,FALSE) * _xlfn.POISSON.DIST(5,L314,FALSE)</f>
        <v>4.4610029426548215E-5</v>
      </c>
      <c r="AV314" s="5">
        <f t="shared" ref="AV314:AV377" si="541">_xlfn.POISSON.DIST(4,K314,FALSE) * _xlfn.POISSON.DIST(5,L314,FALSE)</f>
        <v>4.0250142550593661E-6</v>
      </c>
      <c r="AW314" s="5">
        <f t="shared" ref="AW314:AW377" si="542">_xlfn.POISSON.DIST(6,K314,FALSE) * _xlfn.POISSON.DIST(6,L314,FALSE)</f>
        <v>3.7540513282859695E-9</v>
      </c>
      <c r="AX314" s="5">
        <f t="shared" ref="AX314:AX377" si="543">_xlfn.POISSON.DIST(6,K314,FALSE) * _xlfn.POISSON.DIST(0,L314,FALSE)</f>
        <v>5.8957603767345931E-7</v>
      </c>
      <c r="AY314" s="5">
        <f t="shared" ref="AY314:AY377" si="544">_xlfn.POISSON.DIST(6,K314,FALSE) * _xlfn.POISSON.DIST(1,L314,FALSE)</f>
        <v>7.5989800411245917E-7</v>
      </c>
      <c r="AZ314" s="5">
        <f t="shared" ref="AZ314:AZ377" si="545">_xlfn.POISSON.DIST(6,K314,FALSE) * _xlfn.POISSON.DIST(2,L314,FALSE)</f>
        <v>4.8971204709469629E-7</v>
      </c>
      <c r="BA314" s="5">
        <f t="shared" ref="BA314:BA377" si="546">_xlfn.POISSON.DIST(6,K314,FALSE) * _xlfn.POISSON.DIST(3,L314,FALSE)</f>
        <v>2.1039480541846229E-7</v>
      </c>
      <c r="BB314" s="5">
        <f t="shared" ref="BB314:BB377" si="547">_xlfn.POISSON.DIST(6,K314,FALSE) * _xlfn.POISSON.DIST(4,L314,FALSE)</f>
        <v>6.7793881745949051E-8</v>
      </c>
      <c r="BC314" s="5">
        <f t="shared" ref="BC314:BC377" si="548">_xlfn.POISSON.DIST(6,K314,FALSE) * _xlfn.POISSON.DIST(5,L314,FALSE)</f>
        <v>1.7475756183400211E-8</v>
      </c>
      <c r="BD314" s="5">
        <f t="shared" ref="BD314:BD377" si="549">_xlfn.POISSON.DIST(0,K314,FALSE) * _xlfn.POISSON.DIST(6,L314,FALSE)</f>
        <v>1.2231036895624244E-3</v>
      </c>
      <c r="BE314" s="5">
        <f t="shared" ref="BE314:BE377" si="550">_xlfn.POISSON.DIST(1,K314,FALSE) * _xlfn.POISSON.DIST(6,L314,FALSE)</f>
        <v>4.4142627558767705E-4</v>
      </c>
      <c r="BF314" s="5">
        <f t="shared" ref="BF314:BF377" si="551">_xlfn.POISSON.DIST(2,K314,FALSE) * _xlfn.POISSON.DIST(6,L314,FALSE)</f>
        <v>7.9656842850715136E-5</v>
      </c>
      <c r="BG314" s="5">
        <f t="shared" ref="BG314:BG377" si="552">_xlfn.POISSON.DIST(3,K314,FALSE) * _xlfn.POISSON.DIST(6,L314,FALSE)</f>
        <v>9.5828952101473892E-6</v>
      </c>
      <c r="BH314" s="5">
        <f t="shared" ref="BH314:BH377" si="553">_xlfn.POISSON.DIST(4,K314,FALSE) * _xlfn.POISSON.DIST(6,L314,FALSE)</f>
        <v>8.6463269182756713E-7</v>
      </c>
      <c r="BI314" s="5">
        <f t="shared" ref="BI314:BI377" si="554">_xlfn.POISSON.DIST(5,K314,FALSE) * _xlfn.POISSON.DIST(6,L314,FALSE)</f>
        <v>6.2410340539703073E-8</v>
      </c>
      <c r="BJ314" s="8">
        <f t="shared" ref="BJ314:BJ377" si="555">SUM(N314,Q314,T314,W314,X314,Y314,AD314,AE314,AF314,AG314,AM314,AN314,AO314,AP314,AQ314,AX314,AY314,AZ314,BA314,BB314,BC314)</f>
        <v>0.10316487040873321</v>
      </c>
      <c r="BK314" s="8">
        <f t="shared" ref="BK314:BK377" si="556">SUM(M314,P314,S314,V314,AC314,AL314,AY314)</f>
        <v>0.29238791478115339</v>
      </c>
      <c r="BL314" s="8">
        <f t="shared" ref="BL314:BL377" si="557">SUM(O314,R314,U314,AA314,AB314,AH314,AI314,AJ314,AK314,AR314,AS314,AT314,AU314,AV314,BD314,BE314,BF314,BG314,BH314,BI314)</f>
        <v>0.53551565337789808</v>
      </c>
      <c r="BM314" s="8">
        <f t="shared" ref="BM314:BM377" si="558">SUM(S314:BI314)</f>
        <v>0.22920256019546784</v>
      </c>
      <c r="BN314" s="8">
        <f t="shared" ref="BN314:BN377" si="559">SUM(M314:R314)</f>
        <v>0.77041364228538312</v>
      </c>
    </row>
    <row r="315" spans="1:66" x14ac:dyDescent="0.25">
      <c r="A315" t="s">
        <v>13</v>
      </c>
      <c r="B315" t="s">
        <v>58</v>
      </c>
      <c r="C315" t="s">
        <v>62</v>
      </c>
      <c r="D315" s="11">
        <v>44533</v>
      </c>
      <c r="E315">
        <f>VLOOKUP(A315,home!$A$2:$E$405,3,FALSE)</f>
        <v>1.6044444444444399</v>
      </c>
      <c r="F315">
        <f>VLOOKUP(B315,home!$B$2:$E$405,3,FALSE)</f>
        <v>0.72</v>
      </c>
      <c r="G315">
        <f>VLOOKUP(C315,away!$B$2:$E$405,4,FALSE)</f>
        <v>1.25</v>
      </c>
      <c r="H315">
        <f>VLOOKUP(A315,away!$A$2:$E$405,3,FALSE)</f>
        <v>1.4044444444444399</v>
      </c>
      <c r="I315">
        <f>VLOOKUP(C315,away!$B$2:$E$405,3,FALSE)</f>
        <v>1.0900000000000001</v>
      </c>
      <c r="J315">
        <f>VLOOKUP(B315,home!$B$2:$E$405,4,FALSE)</f>
        <v>1.1499999999999999</v>
      </c>
      <c r="K315" s="3">
        <f t="shared" si="504"/>
        <v>1.443999999999996</v>
      </c>
      <c r="L315" s="3">
        <f t="shared" si="505"/>
        <v>1.7604711111111053</v>
      </c>
      <c r="M315" s="5">
        <f t="shared" si="506"/>
        <v>4.0580358463932473E-2</v>
      </c>
      <c r="N315" s="5">
        <f t="shared" si="507"/>
        <v>5.8598037621918328E-2</v>
      </c>
      <c r="O315" s="5">
        <f t="shared" si="508"/>
        <v>7.1440548754286154E-2</v>
      </c>
      <c r="P315" s="5">
        <f t="shared" si="509"/>
        <v>0.10316015240118892</v>
      </c>
      <c r="Q315" s="5">
        <f t="shared" si="510"/>
        <v>4.2307783163024922E-2</v>
      </c>
      <c r="R315" s="5">
        <f t="shared" si="511"/>
        <v>6.2884511121922629E-2</v>
      </c>
      <c r="S315" s="5">
        <f t="shared" si="512"/>
        <v>6.5561378991360275E-2</v>
      </c>
      <c r="T315" s="5">
        <f t="shared" si="513"/>
        <v>7.4481630033658208E-2</v>
      </c>
      <c r="U315" s="5">
        <f t="shared" si="514"/>
        <v>9.0805234060056014E-2</v>
      </c>
      <c r="V315" s="5">
        <f t="shared" si="515"/>
        <v>1.8518323490009529E-2</v>
      </c>
      <c r="W315" s="5">
        <f t="shared" si="516"/>
        <v>2.0364146295802608E-2</v>
      </c>
      <c r="X315" s="5">
        <f t="shared" si="517"/>
        <v>3.5850491256200719E-2</v>
      </c>
      <c r="Y315" s="5">
        <f t="shared" si="518"/>
        <v>3.1556877087841328E-2</v>
      </c>
      <c r="Z315" s="5">
        <f t="shared" si="519"/>
        <v>3.6902121722163256E-2</v>
      </c>
      <c r="AA315" s="5">
        <f t="shared" si="520"/>
        <v>5.3286663766803591E-2</v>
      </c>
      <c r="AB315" s="5">
        <f t="shared" si="521"/>
        <v>3.8472971239632094E-2</v>
      </c>
      <c r="AC315" s="5">
        <f t="shared" si="522"/>
        <v>2.942237861116062E-3</v>
      </c>
      <c r="AD315" s="5">
        <f t="shared" si="523"/>
        <v>7.3514568127847199E-3</v>
      </c>
      <c r="AE315" s="5">
        <f t="shared" si="524"/>
        <v>1.2942027343488422E-2</v>
      </c>
      <c r="AF315" s="5">
        <f t="shared" si="525"/>
        <v>1.1392032628710686E-2</v>
      </c>
      <c r="AG315" s="5">
        <f t="shared" si="526"/>
        <v>6.6851147798934205E-3</v>
      </c>
      <c r="AH315" s="5">
        <f t="shared" si="527"/>
        <v>1.6241279807643505E-2</v>
      </c>
      <c r="AI315" s="5">
        <f t="shared" si="528"/>
        <v>2.3452408042237156E-2</v>
      </c>
      <c r="AJ315" s="5">
        <f t="shared" si="529"/>
        <v>1.6932638606495184E-2</v>
      </c>
      <c r="AK315" s="5">
        <f t="shared" si="530"/>
        <v>8.1502433825929917E-3</v>
      </c>
      <c r="AL315" s="5">
        <f t="shared" si="531"/>
        <v>2.9918090193614103E-4</v>
      </c>
      <c r="AM315" s="5">
        <f t="shared" si="532"/>
        <v>2.1231007275322213E-3</v>
      </c>
      <c r="AN315" s="5">
        <f t="shared" si="533"/>
        <v>3.7376574967994455E-3</v>
      </c>
      <c r="AO315" s="5">
        <f t="shared" si="534"/>
        <v>3.2900190231716368E-3</v>
      </c>
      <c r="AP315" s="5">
        <f t="shared" si="535"/>
        <v>1.9306611484332145E-3</v>
      </c>
      <c r="AQ315" s="5">
        <f t="shared" si="536"/>
        <v>8.4971829429031625E-4</v>
      </c>
      <c r="AR315" s="5">
        <f t="shared" si="537"/>
        <v>5.7184607817656998E-3</v>
      </c>
      <c r="AS315" s="5">
        <f t="shared" si="538"/>
        <v>8.2574573688696477E-3</v>
      </c>
      <c r="AT315" s="5">
        <f t="shared" si="539"/>
        <v>5.96188422032387E-3</v>
      </c>
      <c r="AU315" s="5">
        <f t="shared" si="540"/>
        <v>2.8696536047158813E-3</v>
      </c>
      <c r="AV315" s="5">
        <f t="shared" si="541"/>
        <v>1.0359449513024303E-3</v>
      </c>
      <c r="AW315" s="5">
        <f t="shared" si="542"/>
        <v>2.1126495542506766E-5</v>
      </c>
      <c r="AX315" s="5">
        <f t="shared" si="543"/>
        <v>5.1095957509275322E-4</v>
      </c>
      <c r="AY315" s="5">
        <f t="shared" si="544"/>
        <v>8.9952957089639769E-4</v>
      </c>
      <c r="AZ315" s="5">
        <f t="shared" si="545"/>
        <v>7.9179791157663862E-4</v>
      </c>
      <c r="BA315" s="5">
        <f t="shared" si="546"/>
        <v>4.6464578305625912E-4</v>
      </c>
      <c r="BB315" s="5">
        <f t="shared" si="547"/>
        <v>2.0449886949253559E-4</v>
      </c>
      <c r="BC315" s="5">
        <f t="shared" si="548"/>
        <v>7.2002870399297755E-5</v>
      </c>
      <c r="BD315" s="5">
        <f t="shared" si="549"/>
        <v>1.6778641677200566E-3</v>
      </c>
      <c r="BE315" s="5">
        <f t="shared" si="550"/>
        <v>2.4228358581877547E-3</v>
      </c>
      <c r="BF315" s="5">
        <f t="shared" si="551"/>
        <v>1.7492874896115544E-3</v>
      </c>
      <c r="BG315" s="5">
        <f t="shared" si="552"/>
        <v>8.4199037833302586E-4</v>
      </c>
      <c r="BH315" s="5">
        <f t="shared" si="553"/>
        <v>3.0395852657822146E-4</v>
      </c>
      <c r="BI315" s="5">
        <f t="shared" si="554"/>
        <v>8.7783222475790106E-5</v>
      </c>
      <c r="BJ315" s="8">
        <f t="shared" si="555"/>
        <v>0.31640418829406408</v>
      </c>
      <c r="BK315" s="8">
        <f t="shared" si="556"/>
        <v>0.23196116168043981</v>
      </c>
      <c r="BL315" s="8">
        <f t="shared" si="557"/>
        <v>0.4125936193515532</v>
      </c>
      <c r="BM315" s="8">
        <f t="shared" si="558"/>
        <v>0.61801129644659325</v>
      </c>
      <c r="BN315" s="8">
        <f t="shared" si="559"/>
        <v>0.3789713915262734</v>
      </c>
    </row>
    <row r="316" spans="1:66" x14ac:dyDescent="0.25">
      <c r="A316" t="s">
        <v>16</v>
      </c>
      <c r="B316" t="s">
        <v>63</v>
      </c>
      <c r="C316" t="s">
        <v>322</v>
      </c>
      <c r="D316" s="11">
        <v>44533</v>
      </c>
      <c r="E316">
        <f>VLOOKUP(A316,home!$A$2:$E$405,3,FALSE)</f>
        <v>1.5701357466063299</v>
      </c>
      <c r="F316">
        <f>VLOOKUP(B316,home!$B$2:$E$405,3,FALSE)</f>
        <v>1.27</v>
      </c>
      <c r="G316">
        <f>VLOOKUP(C316,away!$B$2:$E$405,4,FALSE)</f>
        <v>0.93</v>
      </c>
      <c r="H316">
        <f>VLOOKUP(A316,away!$A$2:$E$405,3,FALSE)</f>
        <v>1.2579185520362</v>
      </c>
      <c r="I316">
        <f>VLOOKUP(C316,away!$B$2:$E$405,3,FALSE)</f>
        <v>1.18</v>
      </c>
      <c r="J316">
        <f>VLOOKUP(B316,home!$B$2:$E$405,4,FALSE)</f>
        <v>0.61</v>
      </c>
      <c r="K316" s="3">
        <f t="shared" si="504"/>
        <v>1.8544873303167364</v>
      </c>
      <c r="L316" s="3">
        <f t="shared" si="505"/>
        <v>0.90544977375565661</v>
      </c>
      <c r="M316" s="5">
        <f t="shared" si="506"/>
        <v>6.32957492793121E-2</v>
      </c>
      <c r="N316" s="5">
        <f t="shared" si="507"/>
        <v>0.11738116510138898</v>
      </c>
      <c r="O316" s="5">
        <f t="shared" si="508"/>
        <v>5.7311121864647895E-2</v>
      </c>
      <c r="P316" s="5">
        <f t="shared" si="509"/>
        <v>0.10628274938422801</v>
      </c>
      <c r="Q316" s="5">
        <f t="shared" si="510"/>
        <v>0.10884094174917147</v>
      </c>
      <c r="R316" s="5">
        <f t="shared" si="511"/>
        <v>2.5946171163014151E-2</v>
      </c>
      <c r="S316" s="5">
        <f t="shared" si="512"/>
        <v>4.4616040355346082E-2</v>
      </c>
      <c r="T316" s="5">
        <f t="shared" si="513"/>
        <v>9.8550006082139902E-2</v>
      </c>
      <c r="U316" s="5">
        <f t="shared" si="514"/>
        <v>4.8116845692039202E-2</v>
      </c>
      <c r="V316" s="5">
        <f t="shared" si="515"/>
        <v>8.324089671801713E-3</v>
      </c>
      <c r="W316" s="5">
        <f t="shared" si="516"/>
        <v>6.7281382497860157E-2</v>
      </c>
      <c r="X316" s="5">
        <f t="shared" si="517"/>
        <v>6.0919912560655265E-2</v>
      </c>
      <c r="Y316" s="5">
        <f t="shared" si="518"/>
        <v>2.757996052262985E-2</v>
      </c>
      <c r="Z316" s="5">
        <f t="shared" si="519"/>
        <v>7.8309849364589026E-3</v>
      </c>
      <c r="AA316" s="5">
        <f t="shared" si="520"/>
        <v>1.4522462348564247E-2</v>
      </c>
      <c r="AB316" s="5">
        <f t="shared" si="521"/>
        <v>1.3465861215207119E-2</v>
      </c>
      <c r="AC316" s="5">
        <f t="shared" si="522"/>
        <v>8.735846665388797E-4</v>
      </c>
      <c r="AD316" s="5">
        <f t="shared" si="523"/>
        <v>3.1193117852118975E-2</v>
      </c>
      <c r="AE316" s="5">
        <f t="shared" si="524"/>
        <v>2.8243801501934656E-2</v>
      </c>
      <c r="AF316" s="5">
        <f t="shared" si="525"/>
        <v>1.2786671839963206E-2</v>
      </c>
      <c r="AG316" s="5">
        <f t="shared" si="526"/>
        <v>3.8592297081941705E-3</v>
      </c>
      <c r="AH316" s="5">
        <f t="shared" si="527"/>
        <v>1.7726408847501666E-3</v>
      </c>
      <c r="AI316" s="5">
        <f t="shared" si="528"/>
        <v>3.2873400619706336E-3</v>
      </c>
      <c r="AJ316" s="5">
        <f t="shared" si="529"/>
        <v>3.0481652476835883E-3</v>
      </c>
      <c r="AK316" s="5">
        <f t="shared" si="530"/>
        <v>1.8842612775136641E-3</v>
      </c>
      <c r="AL316" s="5">
        <f t="shared" si="531"/>
        <v>5.8675017666630396E-5</v>
      </c>
      <c r="AM316" s="5">
        <f t="shared" si="532"/>
        <v>1.1569448369966281E-2</v>
      </c>
      <c r="AN316" s="5">
        <f t="shared" si="533"/>
        <v>1.0475554409063718E-2</v>
      </c>
      <c r="AO316" s="5">
        <f t="shared" si="534"/>
        <v>4.7425441848259076E-3</v>
      </c>
      <c r="AP316" s="5">
        <f t="shared" si="535"/>
        <v>1.4313785197256077E-3</v>
      </c>
      <c r="AQ316" s="5">
        <f t="shared" si="536"/>
        <v>3.2401033921106447E-4</v>
      </c>
      <c r="AR316" s="5">
        <f t="shared" si="537"/>
        <v>3.210074576094132E-4</v>
      </c>
      <c r="AS316" s="5">
        <f t="shared" si="538"/>
        <v>5.9530426307384358E-4</v>
      </c>
      <c r="AT316" s="5">
        <f t="shared" si="539"/>
        <v>5.5199210677699226E-4</v>
      </c>
      <c r="AU316" s="5">
        <f t="shared" si="540"/>
        <v>3.412207894842585E-4</v>
      </c>
      <c r="AV316" s="5">
        <f t="shared" si="541"/>
        <v>1.5819740773480794E-4</v>
      </c>
      <c r="AW316" s="5">
        <f t="shared" si="542"/>
        <v>2.7367741773002122E-6</v>
      </c>
      <c r="AX316" s="5">
        <f t="shared" si="543"/>
        <v>3.5758992368093516E-3</v>
      </c>
      <c r="AY316" s="5">
        <f t="shared" si="544"/>
        <v>3.237797154942052E-3</v>
      </c>
      <c r="AZ316" s="5">
        <f t="shared" si="545"/>
        <v>1.4658313507044949E-3</v>
      </c>
      <c r="BA316" s="5">
        <f t="shared" si="546"/>
        <v>4.4241222161977786E-4</v>
      </c>
      <c r="BB316" s="5">
        <f t="shared" si="547"/>
        <v>1.0014551149309129E-4</v>
      </c>
      <c r="BC316" s="5">
        <f t="shared" si="548"/>
        <v>1.8135346144812813E-5</v>
      </c>
      <c r="BD316" s="5">
        <f t="shared" si="549"/>
        <v>4.8442688311053602E-5</v>
      </c>
      <c r="BE316" s="5">
        <f t="shared" si="550"/>
        <v>8.9836351719331555E-5</v>
      </c>
      <c r="BF316" s="5">
        <f t="shared" si="551"/>
        <v>8.3300188032689278E-5</v>
      </c>
      <c r="BG316" s="5">
        <f t="shared" si="552"/>
        <v>5.1493047773208048E-5</v>
      </c>
      <c r="BH316" s="5">
        <f t="shared" si="553"/>
        <v>2.3873301173702195E-5</v>
      </c>
      <c r="BI316" s="5">
        <f t="shared" si="554"/>
        <v>8.8545469118932709E-6</v>
      </c>
      <c r="BJ316" s="8">
        <f t="shared" si="555"/>
        <v>0.59401934606056273</v>
      </c>
      <c r="BK316" s="8">
        <f t="shared" si="556"/>
        <v>0.22668868552983545</v>
      </c>
      <c r="BL316" s="8">
        <f t="shared" si="557"/>
        <v>0.17162839190399184</v>
      </c>
      <c r="BM316" s="8">
        <f t="shared" si="558"/>
        <v>0.51787444950832173</v>
      </c>
      <c r="BN316" s="8">
        <f t="shared" si="559"/>
        <v>0.47905789854176262</v>
      </c>
    </row>
    <row r="317" spans="1:66" x14ac:dyDescent="0.25">
      <c r="A317" t="s">
        <v>69</v>
      </c>
      <c r="B317" t="s">
        <v>325</v>
      </c>
      <c r="C317" t="s">
        <v>351</v>
      </c>
      <c r="D317" s="11">
        <v>44533</v>
      </c>
      <c r="E317">
        <f>VLOOKUP(A317,home!$A$2:$E$405,3,FALSE)</f>
        <v>1.3216783216783199</v>
      </c>
      <c r="F317">
        <f>VLOOKUP(B317,home!$B$2:$E$405,3,FALSE)</f>
        <v>0.92</v>
      </c>
      <c r="G317">
        <f>VLOOKUP(C317,away!$B$2:$E$405,4,FALSE)</f>
        <v>0.61</v>
      </c>
      <c r="H317">
        <f>VLOOKUP(A317,away!$A$2:$E$405,3,FALSE)</f>
        <v>1.28321678321678</v>
      </c>
      <c r="I317">
        <f>VLOOKUP(C317,away!$B$2:$E$405,3,FALSE)</f>
        <v>0.96</v>
      </c>
      <c r="J317">
        <f>VLOOKUP(B317,home!$B$2:$E$405,4,FALSE)</f>
        <v>1.28</v>
      </c>
      <c r="K317" s="3">
        <f t="shared" si="504"/>
        <v>0.74172587412587321</v>
      </c>
      <c r="L317" s="3">
        <f t="shared" si="505"/>
        <v>1.5768167832167794</v>
      </c>
      <c r="M317" s="5">
        <f t="shared" si="506"/>
        <v>9.8416908302527861E-2</v>
      </c>
      <c r="N317" s="5">
        <f t="shared" si="507"/>
        <v>7.2998367339458387E-2</v>
      </c>
      <c r="O317" s="5">
        <f t="shared" si="508"/>
        <v>0.1551854327637327</v>
      </c>
      <c r="P317" s="5">
        <f t="shared" si="509"/>
        <v>0.11510505076828158</v>
      </c>
      <c r="Q317" s="5">
        <f t="shared" si="510"/>
        <v>2.7072388912310674E-2</v>
      </c>
      <c r="R317" s="5">
        <f t="shared" si="511"/>
        <v>0.12234949744630642</v>
      </c>
      <c r="S317" s="5">
        <f t="shared" si="512"/>
        <v>3.3655732894091454E-2</v>
      </c>
      <c r="T317" s="5">
        <f t="shared" si="513"/>
        <v>4.2688197198703322E-2</v>
      </c>
      <c r="U317" s="5">
        <f t="shared" si="514"/>
        <v>9.0749787942222937E-2</v>
      </c>
      <c r="V317" s="5">
        <f t="shared" si="515"/>
        <v>4.3736215997784086E-3</v>
      </c>
      <c r="W317" s="5">
        <f t="shared" si="516"/>
        <v>6.6934304435530782E-3</v>
      </c>
      <c r="X317" s="5">
        <f t="shared" si="517"/>
        <v>1.0554313460688625E-2</v>
      </c>
      <c r="Y317" s="5">
        <f t="shared" si="518"/>
        <v>8.321109300072297E-3</v>
      </c>
      <c r="Z317" s="5">
        <f t="shared" si="519"/>
        <v>6.4307580330491484E-2</v>
      </c>
      <c r="AA317" s="5">
        <f t="shared" si="520"/>
        <v>4.769859623355361E-2</v>
      </c>
      <c r="AB317" s="5">
        <f t="shared" si="521"/>
        <v>1.7689641492954811E-2</v>
      </c>
      <c r="AC317" s="5">
        <f t="shared" si="522"/>
        <v>3.1970239220495834E-4</v>
      </c>
      <c r="AD317" s="5">
        <f t="shared" si="523"/>
        <v>1.2411726366612845E-3</v>
      </c>
      <c r="AE317" s="5">
        <f t="shared" si="524"/>
        <v>1.9571018443569348E-3</v>
      </c>
      <c r="AF317" s="5">
        <f t="shared" si="525"/>
        <v>1.5429955173232644E-3</v>
      </c>
      <c r="AG317" s="5">
        <f t="shared" si="526"/>
        <v>8.1100707604785994E-4</v>
      </c>
      <c r="AH317" s="5">
        <f t="shared" si="527"/>
        <v>2.5350317988295071E-2</v>
      </c>
      <c r="AI317" s="5">
        <f t="shared" si="528"/>
        <v>1.8802986769237012E-2</v>
      </c>
      <c r="AJ317" s="5">
        <f t="shared" si="529"/>
        <v>6.9733308987947728E-3</v>
      </c>
      <c r="AK317" s="5">
        <f t="shared" si="530"/>
        <v>1.7240999854925049E-3</v>
      </c>
      <c r="AL317" s="5">
        <f t="shared" si="531"/>
        <v>1.4956519451870482E-5</v>
      </c>
      <c r="AM317" s="5">
        <f t="shared" si="532"/>
        <v>1.8412197177374129E-4</v>
      </c>
      <c r="AN317" s="5">
        <f t="shared" si="533"/>
        <v>2.9032661525180137E-4</v>
      </c>
      <c r="AO317" s="5">
        <f t="shared" si="534"/>
        <v>2.2889593977178053E-4</v>
      </c>
      <c r="AP317" s="5">
        <f t="shared" si="535"/>
        <v>1.2030898648077355E-4</v>
      </c>
      <c r="AQ317" s="5">
        <f t="shared" si="536"/>
        <v>4.7426307263671114E-5</v>
      </c>
      <c r="AR317" s="5">
        <f t="shared" si="537"/>
        <v>7.9945613727651719E-3</v>
      </c>
      <c r="AS317" s="5">
        <f t="shared" si="538"/>
        <v>5.9297730224671889E-3</v>
      </c>
      <c r="AT317" s="5">
        <f t="shared" si="539"/>
        <v>2.1991330392287477E-3</v>
      </c>
      <c r="AU317" s="5">
        <f t="shared" si="540"/>
        <v>5.4371795861367703E-4</v>
      </c>
      <c r="AV317" s="5">
        <f t="shared" si="541"/>
        <v>1.0082241953266623E-4</v>
      </c>
      <c r="AW317" s="5">
        <f t="shared" si="542"/>
        <v>4.8590649279613952E-7</v>
      </c>
      <c r="AX317" s="5">
        <f t="shared" si="543"/>
        <v>2.2761338409942919E-5</v>
      </c>
      <c r="AY317" s="5">
        <f t="shared" si="544"/>
        <v>3.5890460413274716E-5</v>
      </c>
      <c r="AZ317" s="5">
        <f t="shared" si="545"/>
        <v>2.8296340168514506E-5</v>
      </c>
      <c r="BA317" s="5">
        <f t="shared" si="546"/>
        <v>1.4872714693774926E-5</v>
      </c>
      <c r="BB317" s="5">
        <f t="shared" si="547"/>
        <v>5.8628865352847803E-6</v>
      </c>
      <c r="BC317" s="5">
        <f t="shared" si="548"/>
        <v>1.8489395773865421E-6</v>
      </c>
      <c r="BD317" s="5">
        <f t="shared" si="549"/>
        <v>2.1009930911721152E-3</v>
      </c>
      <c r="BE317" s="5">
        <f t="shared" si="550"/>
        <v>1.5583609370820577E-3</v>
      </c>
      <c r="BF317" s="5">
        <f t="shared" si="551"/>
        <v>5.7793831413040187E-4</v>
      </c>
      <c r="BG317" s="5">
        <f t="shared" si="552"/>
        <v>1.4289060041306861E-4</v>
      </c>
      <c r="BH317" s="5">
        <f t="shared" si="553"/>
        <v>2.6496413873938544E-5</v>
      </c>
      <c r="BI317" s="5">
        <f t="shared" si="554"/>
        <v>3.9306151483695982E-6</v>
      </c>
      <c r="BJ317" s="8">
        <f t="shared" si="555"/>
        <v>0.17486069622951569</v>
      </c>
      <c r="BK317" s="8">
        <f t="shared" si="556"/>
        <v>0.25192186293674945</v>
      </c>
      <c r="BL317" s="8">
        <f t="shared" si="557"/>
        <v>0.50770230930501714</v>
      </c>
      <c r="BM317" s="8">
        <f t="shared" si="558"/>
        <v>0.40762939871523574</v>
      </c>
      <c r="BN317" s="8">
        <f t="shared" si="559"/>
        <v>0.59112764553261765</v>
      </c>
    </row>
    <row r="318" spans="1:66" x14ac:dyDescent="0.25">
      <c r="A318" t="s">
        <v>80</v>
      </c>
      <c r="B318" t="s">
        <v>83</v>
      </c>
      <c r="C318" t="s">
        <v>359</v>
      </c>
      <c r="D318" s="11">
        <v>44533</v>
      </c>
      <c r="E318">
        <f>VLOOKUP(A318,home!$A$2:$E$405,3,FALSE)</f>
        <v>1.21311475409836</v>
      </c>
      <c r="F318">
        <f>VLOOKUP(B318,home!$B$2:$E$405,3,FALSE)</f>
        <v>1.1399999999999999</v>
      </c>
      <c r="G318">
        <f>VLOOKUP(C318,away!$B$2:$E$405,4,FALSE)</f>
        <v>0.82</v>
      </c>
      <c r="H318">
        <f>VLOOKUP(A318,away!$A$2:$E$405,3,FALSE)</f>
        <v>1.02341920374707</v>
      </c>
      <c r="I318">
        <f>VLOOKUP(C318,away!$B$2:$E$405,3,FALSE)</f>
        <v>1.28</v>
      </c>
      <c r="J318">
        <f>VLOOKUP(B318,home!$B$2:$E$405,4,FALSE)</f>
        <v>1.1399999999999999</v>
      </c>
      <c r="K318" s="3">
        <f t="shared" si="504"/>
        <v>1.1340196721311468</v>
      </c>
      <c r="L318" s="3">
        <f t="shared" si="505"/>
        <v>1.4933733021077245</v>
      </c>
      <c r="M318" s="5">
        <f t="shared" si="506"/>
        <v>7.2266617803279101E-2</v>
      </c>
      <c r="N318" s="5">
        <f t="shared" si="507"/>
        <v>8.1951766227301465E-2</v>
      </c>
      <c r="O318" s="5">
        <f t="shared" si="508"/>
        <v>0.10792103766103976</v>
      </c>
      <c r="P318" s="5">
        <f t="shared" si="509"/>
        <v>0.12238457974442547</v>
      </c>
      <c r="Q318" s="5">
        <f t="shared" si="510"/>
        <v>4.6467457533826417E-2</v>
      </c>
      <c r="R318" s="5">
        <f t="shared" si="511"/>
        <v>8.0583198189379535E-2</v>
      </c>
      <c r="S318" s="5">
        <f t="shared" si="512"/>
        <v>5.1815021286841026E-2</v>
      </c>
      <c r="T318" s="5">
        <f t="shared" si="513"/>
        <v>6.9393260497840809E-2</v>
      </c>
      <c r="U318" s="5">
        <f t="shared" si="514"/>
        <v>9.1382931989999402E-2</v>
      </c>
      <c r="V318" s="5">
        <f t="shared" si="515"/>
        <v>9.7499444839734637E-3</v>
      </c>
      <c r="W318" s="5">
        <f t="shared" si="516"/>
        <v>1.7565003652425932E-2</v>
      </c>
      <c r="X318" s="5">
        <f t="shared" si="517"/>
        <v>2.623110750595755E-2</v>
      </c>
      <c r="Y318" s="5">
        <f t="shared" si="518"/>
        <v>1.9586417817057274E-2</v>
      </c>
      <c r="Z318" s="5">
        <f t="shared" si="519"/>
        <v>4.0113598924824974E-2</v>
      </c>
      <c r="AA318" s="5">
        <f t="shared" si="520"/>
        <v>4.5489610300730343E-2</v>
      </c>
      <c r="AB318" s="5">
        <f t="shared" si="521"/>
        <v>2.5793056479303942E-2</v>
      </c>
      <c r="AC318" s="5">
        <f t="shared" si="522"/>
        <v>1.0319796457151599E-3</v>
      </c>
      <c r="AD318" s="5">
        <f t="shared" si="523"/>
        <v>4.9797649207266185E-3</v>
      </c>
      <c r="AE318" s="5">
        <f t="shared" si="524"/>
        <v>7.4366479833857203E-3</v>
      </c>
      <c r="AF318" s="5">
        <f t="shared" si="525"/>
        <v>5.5528457777807424E-3</v>
      </c>
      <c r="AG318" s="5">
        <f t="shared" si="526"/>
        <v>2.7641572117531208E-3</v>
      </c>
      <c r="AH318" s="5">
        <f t="shared" si="527"/>
        <v>1.4976144421447686E-2</v>
      </c>
      <c r="AI318" s="5">
        <f t="shared" si="528"/>
        <v>1.6983242386598808E-2</v>
      </c>
      <c r="AJ318" s="5">
        <f t="shared" si="529"/>
        <v>9.6296654814872918E-3</v>
      </c>
      <c r="AK318" s="5">
        <f t="shared" si="530"/>
        <v>3.6400766973496116E-3</v>
      </c>
      <c r="AL318" s="5">
        <f t="shared" si="531"/>
        <v>6.9906908104903643E-5</v>
      </c>
      <c r="AM318" s="5">
        <f t="shared" si="532"/>
        <v>1.1294302765385152E-3</v>
      </c>
      <c r="AN318" s="5">
        <f t="shared" si="533"/>
        <v>1.6866610215747627E-3</v>
      </c>
      <c r="AO318" s="5">
        <f t="shared" si="534"/>
        <v>1.2594072696627458E-3</v>
      </c>
      <c r="AP318" s="5">
        <f t="shared" si="535"/>
        <v>6.2692173099824274E-4</v>
      </c>
      <c r="AQ318" s="5">
        <f t="shared" si="536"/>
        <v>2.340570438959841E-4</v>
      </c>
      <c r="AR318" s="5">
        <f t="shared" si="537"/>
        <v>4.4729948494998993E-3</v>
      </c>
      <c r="AS318" s="5">
        <f t="shared" si="538"/>
        <v>5.0724641526741837E-3</v>
      </c>
      <c r="AT318" s="5">
        <f t="shared" si="539"/>
        <v>2.8761370676562881E-3</v>
      </c>
      <c r="AU318" s="5">
        <f t="shared" si="540"/>
        <v>1.0871986714892732E-3</v>
      </c>
      <c r="AV318" s="5">
        <f t="shared" si="541"/>
        <v>3.082261702459214E-4</v>
      </c>
      <c r="AW318" s="5">
        <f t="shared" si="542"/>
        <v>3.2885660187991734E-6</v>
      </c>
      <c r="AX318" s="5">
        <f t="shared" si="543"/>
        <v>2.1346602531586618E-4</v>
      </c>
      <c r="AY318" s="5">
        <f t="shared" si="544"/>
        <v>3.1878446311376616E-4</v>
      </c>
      <c r="AZ318" s="5">
        <f t="shared" si="545"/>
        <v>2.3803210317042156E-4</v>
      </c>
      <c r="BA318" s="5">
        <f t="shared" si="546"/>
        <v>1.18490262639753E-4</v>
      </c>
      <c r="BB318" s="5">
        <f t="shared" si="547"/>
        <v>4.4237548696484871E-5</v>
      </c>
      <c r="BC318" s="5">
        <f t="shared" si="548"/>
        <v>1.3212634834804167E-5</v>
      </c>
      <c r="BD318" s="5">
        <f t="shared" si="549"/>
        <v>1.113308514784751E-3</v>
      </c>
      <c r="BE318" s="5">
        <f t="shared" si="550"/>
        <v>1.2625137569170174E-3</v>
      </c>
      <c r="BF318" s="5">
        <f t="shared" si="551"/>
        <v>7.1585771834004942E-4</v>
      </c>
      <c r="BG318" s="5">
        <f t="shared" si="552"/>
        <v>2.7059891168151109E-4</v>
      </c>
      <c r="BH318" s="5">
        <f t="shared" si="553"/>
        <v>7.6716122276028186E-5</v>
      </c>
      <c r="BI318" s="5">
        <f t="shared" si="554"/>
        <v>1.7399518366126858E-5</v>
      </c>
      <c r="BJ318" s="8">
        <f t="shared" si="555"/>
        <v>0.28781112950849702</v>
      </c>
      <c r="BK318" s="8">
        <f t="shared" si="556"/>
        <v>0.25763683433545292</v>
      </c>
      <c r="BL318" s="8">
        <f t="shared" si="557"/>
        <v>0.41367237906126747</v>
      </c>
      <c r="BM318" s="8">
        <f t="shared" si="558"/>
        <v>0.48734378877369555</v>
      </c>
      <c r="BN318" s="8">
        <f t="shared" si="559"/>
        <v>0.51157465715925177</v>
      </c>
    </row>
    <row r="319" spans="1:66" x14ac:dyDescent="0.25">
      <c r="A319" t="s">
        <v>122</v>
      </c>
      <c r="B319" t="s">
        <v>143</v>
      </c>
      <c r="C319" t="s">
        <v>123</v>
      </c>
      <c r="D319" s="11">
        <v>44533</v>
      </c>
      <c r="E319">
        <f>VLOOKUP(A319,home!$A$2:$E$405,3,FALSE)</f>
        <v>1.2955665024630501</v>
      </c>
      <c r="F319">
        <f>VLOOKUP(B319,home!$B$2:$E$405,3,FALSE)</f>
        <v>0.73</v>
      </c>
      <c r="G319">
        <f>VLOOKUP(C319,away!$B$2:$E$405,4,FALSE)</f>
        <v>0.96</v>
      </c>
      <c r="H319">
        <f>VLOOKUP(A319,away!$A$2:$E$405,3,FALSE)</f>
        <v>1.12807881773399</v>
      </c>
      <c r="I319">
        <f>VLOOKUP(C319,away!$B$2:$E$405,3,FALSE)</f>
        <v>0.68</v>
      </c>
      <c r="J319">
        <f>VLOOKUP(B319,home!$B$2:$E$405,4,FALSE)</f>
        <v>1.08</v>
      </c>
      <c r="K319" s="3">
        <f t="shared" si="504"/>
        <v>0.9079330049261054</v>
      </c>
      <c r="L319" s="3">
        <f t="shared" si="505"/>
        <v>0.82846108374384231</v>
      </c>
      <c r="M319" s="5">
        <f t="shared" si="506"/>
        <v>0.17615445410153055</v>
      </c>
      <c r="N319" s="5">
        <f t="shared" si="507"/>
        <v>0.15993644284352038</v>
      </c>
      <c r="O319" s="5">
        <f t="shared" si="508"/>
        <v>0.14593710995125897</v>
      </c>
      <c r="P319" s="5">
        <f t="shared" si="509"/>
        <v>0.132501118768278</v>
      </c>
      <c r="Q319" s="5">
        <f t="shared" si="510"/>
        <v>7.2605787574054864E-2</v>
      </c>
      <c r="R319" s="5">
        <f t="shared" si="511"/>
        <v>6.0451608134332126E-2</v>
      </c>
      <c r="S319" s="5">
        <f t="shared" si="512"/>
        <v>2.4916410096457439E-2</v>
      </c>
      <c r="T319" s="5">
        <f t="shared" si="513"/>
        <v>6.0151069459676694E-2</v>
      </c>
      <c r="U319" s="5">
        <f t="shared" si="514"/>
        <v>5.4886010226019563E-2</v>
      </c>
      <c r="V319" s="5">
        <f t="shared" si="515"/>
        <v>2.0824226420493477E-3</v>
      </c>
      <c r="W319" s="5">
        <f t="shared" si="516"/>
        <v>2.1973730295712708E-2</v>
      </c>
      <c r="X319" s="5">
        <f t="shared" si="517"/>
        <v>1.8204380414681053E-2</v>
      </c>
      <c r="Y319" s="5">
        <f t="shared" si="518"/>
        <v>7.5408103636159197E-3</v>
      </c>
      <c r="Z319" s="5">
        <f t="shared" si="519"/>
        <v>1.6693934929675622E-2</v>
      </c>
      <c r="AA319" s="5">
        <f t="shared" si="520"/>
        <v>1.5156974504741261E-2</v>
      </c>
      <c r="AB319" s="5">
        <f t="shared" si="521"/>
        <v>6.8807587038390494E-3</v>
      </c>
      <c r="AC319" s="5">
        <f t="shared" si="522"/>
        <v>9.7898223474985604E-5</v>
      </c>
      <c r="AD319" s="5">
        <f t="shared" si="523"/>
        <v>4.9876687442055589E-3</v>
      </c>
      <c r="AE319" s="5">
        <f t="shared" si="524"/>
        <v>4.1320894531798264E-3</v>
      </c>
      <c r="AF319" s="5">
        <f t="shared" si="525"/>
        <v>1.7116376532539297E-3</v>
      </c>
      <c r="AG319" s="5">
        <f t="shared" si="526"/>
        <v>4.7267506173050589E-4</v>
      </c>
      <c r="AH319" s="5">
        <f t="shared" si="527"/>
        <v>3.4575688559470622E-3</v>
      </c>
      <c r="AI319" s="5">
        <f t="shared" si="528"/>
        <v>3.1392408811189328E-3</v>
      </c>
      <c r="AJ319" s="5">
        <f t="shared" si="529"/>
        <v>1.4251102031905933E-3</v>
      </c>
      <c r="AK319" s="5">
        <f t="shared" si="530"/>
        <v>4.3130152971122945E-4</v>
      </c>
      <c r="AL319" s="5">
        <f t="shared" si="531"/>
        <v>2.9455114721961001E-6</v>
      </c>
      <c r="AM319" s="5">
        <f t="shared" si="532"/>
        <v>9.0569381410051373E-4</v>
      </c>
      <c r="AN319" s="5">
        <f t="shared" si="533"/>
        <v>7.5033207876980571E-4</v>
      </c>
      <c r="AO319" s="5">
        <f t="shared" si="534"/>
        <v>3.1081046357270162E-4</v>
      </c>
      <c r="AP319" s="5">
        <f t="shared" si="535"/>
        <v>8.5831457830122133E-5</v>
      </c>
      <c r="AQ319" s="5">
        <f t="shared" si="536"/>
        <v>1.7777005643314218E-5</v>
      </c>
      <c r="AR319" s="5">
        <f t="shared" si="537"/>
        <v>5.7289224830337209E-4</v>
      </c>
      <c r="AS319" s="5">
        <f t="shared" si="538"/>
        <v>5.2014778050095314E-4</v>
      </c>
      <c r="AT319" s="5">
        <f t="shared" si="539"/>
        <v>2.3612966867793728E-4</v>
      </c>
      <c r="AU319" s="5">
        <f t="shared" si="540"/>
        <v>7.1463306544988439E-5</v>
      </c>
      <c r="AV319" s="5">
        <f t="shared" si="541"/>
        <v>1.6220973663336691E-5</v>
      </c>
      <c r="AW319" s="5">
        <f t="shared" si="542"/>
        <v>6.1543775350981961E-8</v>
      </c>
      <c r="AX319" s="5">
        <f t="shared" si="543"/>
        <v>1.3705155102987745E-4</v>
      </c>
      <c r="AY319" s="5">
        <f t="shared" si="544"/>
        <v>1.1354187649498678E-4</v>
      </c>
      <c r="AZ319" s="5">
        <f t="shared" si="545"/>
        <v>4.7032513025673118E-5</v>
      </c>
      <c r="BA319" s="5">
        <f t="shared" si="546"/>
        <v>1.2988202237481844E-5</v>
      </c>
      <c r="BB319" s="5">
        <f t="shared" si="547"/>
        <v>2.6900550253871009E-6</v>
      </c>
      <c r="BC319" s="5">
        <f t="shared" si="548"/>
        <v>4.4572118033255344E-7</v>
      </c>
      <c r="BD319" s="5">
        <f t="shared" si="549"/>
        <v>7.9103155482976325E-5</v>
      </c>
      <c r="BE319" s="5">
        <f t="shared" si="550"/>
        <v>7.1820365656795627E-5</v>
      </c>
      <c r="BF319" s="5">
        <f t="shared" si="551"/>
        <v>3.2604040202833055E-5</v>
      </c>
      <c r="BG319" s="5">
        <f t="shared" si="552"/>
        <v>9.8674280646965879E-6</v>
      </c>
      <c r="BH319" s="5">
        <f t="shared" si="553"/>
        <v>2.2397409034180393E-6</v>
      </c>
      <c r="BI319" s="5">
        <f t="shared" si="554"/>
        <v>4.067069377392502E-7</v>
      </c>
      <c r="BJ319" s="8">
        <f t="shared" si="555"/>
        <v>0.35410048660254168</v>
      </c>
      <c r="BK319" s="8">
        <f t="shared" si="556"/>
        <v>0.33586879121975749</v>
      </c>
      <c r="BL319" s="8">
        <f t="shared" si="557"/>
        <v>0.29337857840509773</v>
      </c>
      <c r="BM319" s="8">
        <f t="shared" si="558"/>
        <v>0.2523417894513782</v>
      </c>
      <c r="BN319" s="8">
        <f t="shared" si="559"/>
        <v>0.74758652137297488</v>
      </c>
    </row>
    <row r="320" spans="1:66" x14ac:dyDescent="0.25">
      <c r="A320" t="s">
        <v>21</v>
      </c>
      <c r="B320" t="s">
        <v>273</v>
      </c>
      <c r="C320" t="s">
        <v>274</v>
      </c>
      <c r="D320" s="11">
        <v>44533</v>
      </c>
      <c r="E320">
        <f>VLOOKUP(A320,home!$A$2:$E$405,3,FALSE)</f>
        <v>1.36551724137931</v>
      </c>
      <c r="F320">
        <f>VLOOKUP(B320,home!$B$2:$E$405,3,FALSE)</f>
        <v>0.63</v>
      </c>
      <c r="G320">
        <f>VLOOKUP(C320,away!$B$2:$E$405,4,FALSE)</f>
        <v>0.68</v>
      </c>
      <c r="H320">
        <f>VLOOKUP(A320,away!$A$2:$E$405,3,FALSE)</f>
        <v>1.3172413793103399</v>
      </c>
      <c r="I320">
        <f>VLOOKUP(C320,away!$B$2:$E$405,3,FALSE)</f>
        <v>1.37</v>
      </c>
      <c r="J320">
        <f>VLOOKUP(B320,home!$B$2:$E$405,4,FALSE)</f>
        <v>0.7</v>
      </c>
      <c r="K320" s="3">
        <f t="shared" si="504"/>
        <v>0.5849875862068965</v>
      </c>
      <c r="L320" s="3">
        <f t="shared" si="505"/>
        <v>1.2632344827586159</v>
      </c>
      <c r="M320" s="5">
        <f t="shared" si="506"/>
        <v>0.1575169718151275</v>
      </c>
      <c r="N320" s="5">
        <f t="shared" si="507"/>
        <v>9.2145473128751196E-2</v>
      </c>
      <c r="O320" s="5">
        <f t="shared" si="508"/>
        <v>0.19898087041658608</v>
      </c>
      <c r="P320" s="5">
        <f t="shared" si="509"/>
        <v>0.11640133908634596</v>
      </c>
      <c r="Q320" s="5">
        <f t="shared" si="510"/>
        <v>2.6951978952740298E-2</v>
      </c>
      <c r="R320" s="5">
        <f t="shared" si="511"/>
        <v>0.12567974845977767</v>
      </c>
      <c r="S320" s="5">
        <f t="shared" si="512"/>
        <v>2.1504463273006584E-2</v>
      </c>
      <c r="T320" s="5">
        <f t="shared" si="513"/>
        <v>3.4046669191685995E-2</v>
      </c>
      <c r="U320" s="5">
        <f t="shared" si="514"/>
        <v>7.3521092686575265E-2</v>
      </c>
      <c r="V320" s="5">
        <f t="shared" si="515"/>
        <v>1.7656992008659204E-3</v>
      </c>
      <c r="W320" s="5">
        <f t="shared" si="516"/>
        <v>5.2555243703542084E-3</v>
      </c>
      <c r="X320" s="5">
        <f t="shared" si="517"/>
        <v>6.6389596096096994E-3</v>
      </c>
      <c r="Y320" s="5">
        <f t="shared" si="518"/>
        <v>4.1932813542503262E-3</v>
      </c>
      <c r="Z320" s="5">
        <f t="shared" si="519"/>
        <v>5.2920997346273417E-2</v>
      </c>
      <c r="AA320" s="5">
        <f t="shared" si="520"/>
        <v>3.0958126497258064E-2</v>
      </c>
      <c r="AB320" s="5">
        <f t="shared" si="521"/>
        <v>9.0550598465593771E-3</v>
      </c>
      <c r="AC320" s="5">
        <f t="shared" si="522"/>
        <v>8.1550637463096446E-5</v>
      </c>
      <c r="AD320" s="5">
        <f t="shared" si="523"/>
        <v>7.6860412891625689E-4</v>
      </c>
      <c r="AE320" s="5">
        <f t="shared" si="524"/>
        <v>9.709272392376643E-4</v>
      </c>
      <c r="AF320" s="5">
        <f t="shared" si="525"/>
        <v>6.1325438442732107E-4</v>
      </c>
      <c r="AG320" s="5">
        <f t="shared" si="526"/>
        <v>2.5822802837050017E-4</v>
      </c>
      <c r="AH320" s="5">
        <f t="shared" si="527"/>
        <v>1.6712907177447438E-2</v>
      </c>
      <c r="AI320" s="5">
        <f t="shared" si="528"/>
        <v>9.7768432282348914E-3</v>
      </c>
      <c r="AJ320" s="5">
        <f t="shared" si="529"/>
        <v>2.8596659604041849E-3</v>
      </c>
      <c r="AK320" s="5">
        <f t="shared" si="530"/>
        <v>5.5762302917829025E-4</v>
      </c>
      <c r="AL320" s="5">
        <f t="shared" si="531"/>
        <v>2.410560156067681E-6</v>
      </c>
      <c r="AM320" s="5">
        <f t="shared" si="532"/>
        <v>8.9924774824675112E-5</v>
      </c>
      <c r="AN320" s="5">
        <f t="shared" si="533"/>
        <v>1.1359607641283346E-4</v>
      </c>
      <c r="AO320" s="5">
        <f t="shared" si="534"/>
        <v>7.174924041538696E-5</v>
      </c>
      <c r="AP320" s="5">
        <f t="shared" si="535"/>
        <v>3.0212038201484983E-5</v>
      </c>
      <c r="AQ320" s="5">
        <f t="shared" si="536"/>
        <v>9.5412221126341007E-6</v>
      </c>
      <c r="AR320" s="5">
        <f t="shared" si="537"/>
        <v>4.2224641307391135E-3</v>
      </c>
      <c r="AS320" s="5">
        <f t="shared" si="538"/>
        <v>2.4700890996862757E-3</v>
      </c>
      <c r="AT320" s="5">
        <f t="shared" si="539"/>
        <v>7.2248573007072017E-4</v>
      </c>
      <c r="AU320" s="5">
        <f t="shared" si="540"/>
        <v>1.4088172776766599E-4</v>
      </c>
      <c r="AV320" s="5">
        <f t="shared" si="541"/>
        <v>2.0603515466866005E-5</v>
      </c>
      <c r="AW320" s="5">
        <f t="shared" si="542"/>
        <v>4.948186903309821E-8</v>
      </c>
      <c r="AX320" s="5">
        <f t="shared" si="543"/>
        <v>8.7674794941475606E-6</v>
      </c>
      <c r="AY320" s="5">
        <f t="shared" si="544"/>
        <v>1.1075382423886266E-5</v>
      </c>
      <c r="AZ320" s="5">
        <f t="shared" si="545"/>
        <v>6.9954024937959175E-6</v>
      </c>
      <c r="BA320" s="5">
        <f t="shared" si="546"/>
        <v>2.9456112169795401E-6</v>
      </c>
      <c r="BB320" s="5">
        <f t="shared" si="547"/>
        <v>9.3024941552228105E-7</v>
      </c>
      <c r="BC320" s="5">
        <f t="shared" si="548"/>
        <v>2.3502462785075867E-7</v>
      </c>
      <c r="BD320" s="5">
        <f t="shared" si="549"/>
        <v>8.8899371536017206E-4</v>
      </c>
      <c r="BE320" s="5">
        <f t="shared" si="550"/>
        <v>5.2005028770164786E-4</v>
      </c>
      <c r="BF320" s="5">
        <f t="shared" si="551"/>
        <v>1.5211148125439448E-4</v>
      </c>
      <c r="BG320" s="5">
        <f t="shared" si="552"/>
        <v>2.9661109417787943E-5</v>
      </c>
      <c r="BH320" s="5">
        <f t="shared" si="553"/>
        <v>4.337845200632603E-6</v>
      </c>
      <c r="BI320" s="5">
        <f t="shared" si="554"/>
        <v>5.0751711865144749E-7</v>
      </c>
      <c r="BJ320" s="8">
        <f t="shared" si="555"/>
        <v>0.17218887288998266</v>
      </c>
      <c r="BK320" s="8">
        <f t="shared" si="556"/>
        <v>0.29728350995538905</v>
      </c>
      <c r="BL320" s="8">
        <f t="shared" si="557"/>
        <v>0.47727412346180514</v>
      </c>
      <c r="BM320" s="8">
        <f t="shared" si="558"/>
        <v>0.2819800958935666</v>
      </c>
      <c r="BN320" s="8">
        <f t="shared" si="559"/>
        <v>0.71767638185932869</v>
      </c>
    </row>
    <row r="321" spans="1:66" x14ac:dyDescent="0.25">
      <c r="A321" t="s">
        <v>24</v>
      </c>
      <c r="B321" t="s">
        <v>25</v>
      </c>
      <c r="C321" t="s">
        <v>288</v>
      </c>
      <c r="D321" s="11">
        <v>44533</v>
      </c>
      <c r="E321">
        <f>VLOOKUP(A321,home!$A$2:$E$405,3,FALSE)</f>
        <v>1.6104868913857699</v>
      </c>
      <c r="F321">
        <f>VLOOKUP(B321,home!$B$2:$E$405,3,FALSE)</f>
        <v>1</v>
      </c>
      <c r="G321">
        <f>VLOOKUP(C321,away!$B$2:$E$405,4,FALSE)</f>
        <v>1.82</v>
      </c>
      <c r="H321">
        <f>VLOOKUP(A321,away!$A$2:$E$405,3,FALSE)</f>
        <v>1.3970037453183499</v>
      </c>
      <c r="I321">
        <f>VLOOKUP(C321,away!$B$2:$E$405,3,FALSE)</f>
        <v>0.53</v>
      </c>
      <c r="J321">
        <f>VLOOKUP(B321,home!$B$2:$E$405,4,FALSE)</f>
        <v>0.88</v>
      </c>
      <c r="K321" s="3">
        <f t="shared" si="504"/>
        <v>2.9310861423221013</v>
      </c>
      <c r="L321" s="3">
        <f t="shared" si="505"/>
        <v>0.65156254681647841</v>
      </c>
      <c r="M321" s="5">
        <f t="shared" si="506"/>
        <v>2.7801961891509346E-2</v>
      </c>
      <c r="N321" s="5">
        <f t="shared" si="507"/>
        <v>8.1489945229570204E-2</v>
      </c>
      <c r="O321" s="5">
        <f t="shared" si="508"/>
        <v>1.8114717096526508E-2</v>
      </c>
      <c r="P321" s="5">
        <f t="shared" si="509"/>
        <v>5.3095796253714092E-2</v>
      </c>
      <c r="Q321" s="5">
        <f t="shared" si="510"/>
        <v>0.11942702460049015</v>
      </c>
      <c r="R321" s="5">
        <f t="shared" si="511"/>
        <v>5.9014356031364063E-3</v>
      </c>
      <c r="S321" s="5">
        <f t="shared" si="512"/>
        <v>2.5350401446641128E-2</v>
      </c>
      <c r="T321" s="5">
        <f t="shared" si="513"/>
        <v>7.7814176307409583E-2</v>
      </c>
      <c r="U321" s="5">
        <f t="shared" si="514"/>
        <v>1.7297616116159393E-2</v>
      </c>
      <c r="V321" s="5">
        <f t="shared" si="515"/>
        <v>5.3793156173381068E-3</v>
      </c>
      <c r="W321" s="5">
        <f t="shared" si="516"/>
        <v>0.11668363227508578</v>
      </c>
      <c r="X321" s="5">
        <f t="shared" si="517"/>
        <v>7.602668461695232E-2</v>
      </c>
      <c r="Y321" s="5">
        <f t="shared" si="518"/>
        <v>2.4768070127517316E-2</v>
      </c>
      <c r="Z321" s="5">
        <f t="shared" si="519"/>
        <v>1.2817181371509989E-3</v>
      </c>
      <c r="AA321" s="5">
        <f t="shared" si="520"/>
        <v>3.7568262701661915E-3</v>
      </c>
      <c r="AB321" s="5">
        <f t="shared" si="521"/>
        <v>5.5057907097978767E-3</v>
      </c>
      <c r="AC321" s="5">
        <f t="shared" si="522"/>
        <v>6.4208383727821041E-4</v>
      </c>
      <c r="AD321" s="5">
        <f t="shared" si="523"/>
        <v>8.5502444399327943E-2</v>
      </c>
      <c r="AE321" s="5">
        <f t="shared" si="524"/>
        <v>5.5710190431860457E-2</v>
      </c>
      <c r="AF321" s="5">
        <f t="shared" si="525"/>
        <v>1.8149336780707001E-2</v>
      </c>
      <c r="AG321" s="5">
        <f t="shared" si="526"/>
        <v>3.9418093652891463E-3</v>
      </c>
      <c r="AH321" s="5">
        <f t="shared" si="527"/>
        <v>2.0877988343574429E-4</v>
      </c>
      <c r="AI321" s="5">
        <f t="shared" si="528"/>
        <v>6.1195182313413367E-4</v>
      </c>
      <c r="AJ321" s="5">
        <f t="shared" si="529"/>
        <v>8.9684175427860258E-4</v>
      </c>
      <c r="AK321" s="5">
        <f t="shared" si="530"/>
        <v>8.7624014594061823E-4</v>
      </c>
      <c r="AL321" s="5">
        <f t="shared" si="531"/>
        <v>4.9049707693237858E-5</v>
      </c>
      <c r="AM321" s="5">
        <f t="shared" si="532"/>
        <v>5.0123005982707219E-2</v>
      </c>
      <c r="AN321" s="5">
        <f t="shared" si="533"/>
        <v>3.2658273432190299E-2</v>
      </c>
      <c r="AO321" s="5">
        <f t="shared" si="534"/>
        <v>1.0639453906053422E-2</v>
      </c>
      <c r="AP321" s="5">
        <f t="shared" si="535"/>
        <v>2.3107565612548986E-3</v>
      </c>
      <c r="AQ321" s="5">
        <f t="shared" si="536"/>
        <v>3.7640060753103231E-4</v>
      </c>
      <c r="AR321" s="5">
        <f t="shared" si="537"/>
        <v>2.720663051508822E-5</v>
      </c>
      <c r="AS321" s="5">
        <f t="shared" si="538"/>
        <v>7.9744977682052695E-5</v>
      </c>
      <c r="AT321" s="5">
        <f t="shared" si="539"/>
        <v>1.1686969950182498E-4</v>
      </c>
      <c r="AU321" s="5">
        <f t="shared" si="540"/>
        <v>1.1418505222238244E-4</v>
      </c>
      <c r="AV321" s="5">
        <f t="shared" si="541"/>
        <v>8.3671556057337659E-5</v>
      </c>
      <c r="AW321" s="5">
        <f t="shared" si="542"/>
        <v>2.602067852608538E-6</v>
      </c>
      <c r="AX321" s="5">
        <f t="shared" si="543"/>
        <v>2.4485808041240158E-2</v>
      </c>
      <c r="AY321" s="5">
        <f t="shared" si="544"/>
        <v>1.5954035448209843E-2</v>
      </c>
      <c r="AZ321" s="5">
        <f t="shared" si="545"/>
        <v>5.1975259843179914E-3</v>
      </c>
      <c r="BA321" s="5">
        <f t="shared" si="546"/>
        <v>1.1288377558290178E-3</v>
      </c>
      <c r="BB321" s="5">
        <f t="shared" si="547"/>
        <v>1.8387710078263819E-4</v>
      </c>
      <c r="BC321" s="5">
        <f t="shared" si="548"/>
        <v>2.3961486417433214E-5</v>
      </c>
      <c r="BD321" s="5">
        <f t="shared" si="549"/>
        <v>2.9544702447842973E-6</v>
      </c>
      <c r="BE321" s="5">
        <f t="shared" si="550"/>
        <v>8.6598067923902414E-6</v>
      </c>
      <c r="BF321" s="5">
        <f t="shared" si="551"/>
        <v>1.2691319842180924E-5</v>
      </c>
      <c r="BG321" s="5">
        <f t="shared" si="552"/>
        <v>1.2399783905731339E-5</v>
      </c>
      <c r="BH321" s="5">
        <f t="shared" si="553"/>
        <v>9.086208693469438E-6</v>
      </c>
      <c r="BI321" s="5">
        <f t="shared" si="554"/>
        <v>5.3264920775349747E-6</v>
      </c>
      <c r="BJ321" s="8">
        <f t="shared" si="555"/>
        <v>0.80259525044074387</v>
      </c>
      <c r="BK321" s="8">
        <f t="shared" si="556"/>
        <v>0.12827264420238396</v>
      </c>
      <c r="BL321" s="8">
        <f t="shared" si="557"/>
        <v>5.3642995400110263E-2</v>
      </c>
      <c r="BM321" s="8">
        <f t="shared" si="558"/>
        <v>0.66401029412508528</v>
      </c>
      <c r="BN321" s="8">
        <f t="shared" si="559"/>
        <v>0.30583088067494668</v>
      </c>
    </row>
    <row r="322" spans="1:66" x14ac:dyDescent="0.25">
      <c r="A322" t="s">
        <v>24</v>
      </c>
      <c r="B322" t="s">
        <v>292</v>
      </c>
      <c r="C322" t="s">
        <v>183</v>
      </c>
      <c r="D322" s="11">
        <v>44533</v>
      </c>
      <c r="E322">
        <f>VLOOKUP(A322,home!$A$2:$E$405,3,FALSE)</f>
        <v>1.6104868913857699</v>
      </c>
      <c r="F322">
        <f>VLOOKUP(B322,home!$B$2:$E$405,3,FALSE)</f>
        <v>1.69</v>
      </c>
      <c r="G322">
        <f>VLOOKUP(C322,away!$B$2:$E$405,4,FALSE)</f>
        <v>1.24</v>
      </c>
      <c r="H322">
        <f>VLOOKUP(A322,away!$A$2:$E$405,3,FALSE)</f>
        <v>1.3970037453183499</v>
      </c>
      <c r="I322">
        <f>VLOOKUP(C322,away!$B$2:$E$405,3,FALSE)</f>
        <v>0.84</v>
      </c>
      <c r="J322">
        <f>VLOOKUP(B322,home!$B$2:$E$405,4,FALSE)</f>
        <v>1.02</v>
      </c>
      <c r="K322" s="3">
        <f t="shared" si="504"/>
        <v>3.374936329588019</v>
      </c>
      <c r="L322" s="3">
        <f t="shared" si="505"/>
        <v>1.1969528089887622</v>
      </c>
      <c r="M322" s="5">
        <f t="shared" si="506"/>
        <v>1.0338410567675045E-2</v>
      </c>
      <c r="N322" s="5">
        <f t="shared" si="507"/>
        <v>3.4891477415043205E-2</v>
      </c>
      <c r="O322" s="5">
        <f t="shared" si="508"/>
        <v>1.2374589569457748E-2</v>
      </c>
      <c r="P322" s="5">
        <f t="shared" si="509"/>
        <v>4.176345190170392E-2</v>
      </c>
      <c r="Q322" s="5">
        <f t="shared" si="510"/>
        <v>5.8878257360514594E-2</v>
      </c>
      <c r="R322" s="5">
        <f t="shared" si="511"/>
        <v>7.4058998726227454E-3</v>
      </c>
      <c r="S322" s="5">
        <f t="shared" si="512"/>
        <v>4.2177322696959271E-2</v>
      </c>
      <c r="T322" s="5">
        <f t="shared" si="513"/>
        <v>7.0474495536031204E-2</v>
      </c>
      <c r="U322" s="5">
        <f t="shared" si="514"/>
        <v>2.4994440533405788E-2</v>
      </c>
      <c r="V322" s="5">
        <f t="shared" si="515"/>
        <v>1.893124217871844E-2</v>
      </c>
      <c r="W322" s="5">
        <f t="shared" si="516"/>
        <v>6.6236789929611295E-2</v>
      </c>
      <c r="X322" s="5">
        <f t="shared" si="517"/>
        <v>7.9282311764646798E-2</v>
      </c>
      <c r="Y322" s="5">
        <f t="shared" si="518"/>
        <v>4.7448592884908394E-2</v>
      </c>
      <c r="Z322" s="5">
        <f t="shared" si="519"/>
        <v>2.9548375518751056E-3</v>
      </c>
      <c r="AA322" s="5">
        <f t="shared" si="520"/>
        <v>9.9723886018542162E-3</v>
      </c>
      <c r="AB322" s="5">
        <f t="shared" si="521"/>
        <v>1.6828088292583636E-2</v>
      </c>
      <c r="AC322" s="5">
        <f t="shared" si="522"/>
        <v>4.7797121290728143E-3</v>
      </c>
      <c r="AD322" s="5">
        <f t="shared" si="523"/>
        <v>5.5886237172183759E-2</v>
      </c>
      <c r="AE322" s="5">
        <f t="shared" si="524"/>
        <v>6.6893188567057532E-2</v>
      </c>
      <c r="AF322" s="5">
        <f t="shared" si="525"/>
        <v>4.0033994978777236E-2</v>
      </c>
      <c r="AG322" s="5">
        <f t="shared" si="526"/>
        <v>1.5972934248296478E-2</v>
      </c>
      <c r="AH322" s="5">
        <f t="shared" si="527"/>
        <v>8.8420027695559542E-4</v>
      </c>
      <c r="AI322" s="5">
        <f t="shared" si="528"/>
        <v>2.9841196373292271E-3</v>
      </c>
      <c r="AJ322" s="5">
        <f t="shared" si="529"/>
        <v>5.0356068879297165E-3</v>
      </c>
      <c r="AK322" s="5">
        <f t="shared" si="530"/>
        <v>5.6649508758658887E-3</v>
      </c>
      <c r="AL322" s="5">
        <f t="shared" si="531"/>
        <v>7.7233256040600169E-4</v>
      </c>
      <c r="AM322" s="5">
        <f t="shared" si="532"/>
        <v>3.7722498431275071E-2</v>
      </c>
      <c r="AN322" s="5">
        <f t="shared" si="533"/>
        <v>4.5152050459388866E-2</v>
      </c>
      <c r="AO322" s="5">
        <f t="shared" si="534"/>
        <v>2.7022436814483922E-2</v>
      </c>
      <c r="AP322" s="5">
        <f t="shared" si="535"/>
        <v>1.0781527216939295E-2</v>
      </c>
      <c r="AQ322" s="5">
        <f t="shared" si="536"/>
        <v>3.2262448218760677E-3</v>
      </c>
      <c r="AR322" s="5">
        <f t="shared" si="537"/>
        <v>2.1166920104212831E-4</v>
      </c>
      <c r="AS322" s="5">
        <f t="shared" si="538"/>
        <v>7.1437007645194903E-4</v>
      </c>
      <c r="AT322" s="5">
        <f t="shared" si="539"/>
        <v>1.2054767618941268E-3</v>
      </c>
      <c r="AU322" s="5">
        <f t="shared" si="540"/>
        <v>1.356135772730205E-3</v>
      </c>
      <c r="AV322" s="5">
        <f t="shared" si="541"/>
        <v>1.1442179718102726E-3</v>
      </c>
      <c r="AW322" s="5">
        <f t="shared" si="542"/>
        <v>8.6665142596935275E-5</v>
      </c>
      <c r="AX322" s="5">
        <f t="shared" si="543"/>
        <v>2.1218505066422883E-2</v>
      </c>
      <c r="AY322" s="5">
        <f t="shared" si="544"/>
        <v>2.539754924179715E-2</v>
      </c>
      <c r="AZ322" s="5">
        <f t="shared" si="545"/>
        <v>1.5199833953199755E-2</v>
      </c>
      <c r="BA322" s="5">
        <f t="shared" si="546"/>
        <v>6.064494648815073E-3</v>
      </c>
      <c r="BB322" s="5">
        <f t="shared" si="547"/>
        <v>1.8147284762491281E-3</v>
      </c>
      <c r="BC322" s="5">
        <f t="shared" si="548"/>
        <v>4.3442886943965801E-4</v>
      </c>
      <c r="BD322" s="5">
        <f t="shared" si="549"/>
        <v>4.2226340793963814E-5</v>
      </c>
      <c r="BE322" s="5">
        <f t="shared" si="550"/>
        <v>1.4251121161111308E-4</v>
      </c>
      <c r="BF322" s="5">
        <f t="shared" si="551"/>
        <v>2.4048313271997574E-4</v>
      </c>
      <c r="BG322" s="5">
        <f t="shared" si="552"/>
        <v>2.7053842042326111E-4</v>
      </c>
      <c r="BH322" s="5">
        <f t="shared" si="553"/>
        <v>2.2826248590895534E-4</v>
      </c>
      <c r="BI322" s="5">
        <f t="shared" si="554"/>
        <v>1.5407427127524131E-4</v>
      </c>
      <c r="BJ322" s="8">
        <f t="shared" si="555"/>
        <v>0.7300325778569573</v>
      </c>
      <c r="BK322" s="8">
        <f t="shared" si="556"/>
        <v>0.14416002127633265</v>
      </c>
      <c r="BL322" s="8">
        <f t="shared" si="557"/>
        <v>9.1854250194665782E-2</v>
      </c>
      <c r="BM322" s="8">
        <f t="shared" si="558"/>
        <v>0.77803871609361319</v>
      </c>
      <c r="BN322" s="8">
        <f t="shared" si="559"/>
        <v>0.16565208668701725</v>
      </c>
    </row>
    <row r="323" spans="1:66" x14ac:dyDescent="0.25">
      <c r="A323" t="s">
        <v>27</v>
      </c>
      <c r="B323" t="s">
        <v>186</v>
      </c>
      <c r="C323" t="s">
        <v>190</v>
      </c>
      <c r="D323" s="11">
        <v>44533</v>
      </c>
      <c r="E323">
        <f>VLOOKUP(A323,home!$A$2:$E$405,3,FALSE)</f>
        <v>1.2562277580071199</v>
      </c>
      <c r="F323">
        <f>VLOOKUP(B323,home!$B$2:$E$405,3,FALSE)</f>
        <v>1.19</v>
      </c>
      <c r="G323">
        <f>VLOOKUP(C323,away!$B$2:$E$405,4,FALSE)</f>
        <v>1.48</v>
      </c>
      <c r="H323">
        <f>VLOOKUP(A323,away!$A$2:$E$405,3,FALSE)</f>
        <v>1.09964412811388</v>
      </c>
      <c r="I323">
        <f>VLOOKUP(C323,away!$B$2:$E$405,3,FALSE)</f>
        <v>1.19</v>
      </c>
      <c r="J323">
        <f>VLOOKUP(B323,home!$B$2:$E$405,4,FALSE)</f>
        <v>0.78</v>
      </c>
      <c r="K323" s="3">
        <f t="shared" si="504"/>
        <v>2.2124683274021395</v>
      </c>
      <c r="L323" s="3">
        <f t="shared" si="505"/>
        <v>1.0206896797153033</v>
      </c>
      <c r="M323" s="5">
        <f t="shared" si="506"/>
        <v>3.9432772971842549E-2</v>
      </c>
      <c r="N323" s="5">
        <f t="shared" si="507"/>
        <v>8.7243761261840774E-2</v>
      </c>
      <c r="O323" s="5">
        <f t="shared" si="508"/>
        <v>4.0248624414916244E-2</v>
      </c>
      <c r="P323" s="5">
        <f t="shared" si="509"/>
        <v>8.9048806739506658E-2</v>
      </c>
      <c r="Q323" s="5">
        <f t="shared" si="510"/>
        <v>9.6512029277628239E-2</v>
      </c>
      <c r="R323" s="5">
        <f t="shared" si="511"/>
        <v>2.0540677781521195E-2</v>
      </c>
      <c r="S323" s="5">
        <f t="shared" si="512"/>
        <v>5.0273474220239964E-2</v>
      </c>
      <c r="T323" s="5">
        <f t="shared" si="513"/>
        <v>9.8508832252056353E-2</v>
      </c>
      <c r="U323" s="5">
        <f t="shared" si="514"/>
        <v>4.5445599014988486E-2</v>
      </c>
      <c r="V323" s="5">
        <f t="shared" si="515"/>
        <v>1.2614416758698625E-2</v>
      </c>
      <c r="W323" s="5">
        <f t="shared" si="516"/>
        <v>7.1176602663353489E-2</v>
      </c>
      <c r="X323" s="5">
        <f t="shared" si="517"/>
        <v>7.2649223775681684E-2</v>
      </c>
      <c r="Y323" s="5">
        <f t="shared" si="518"/>
        <v>3.7076156473582964E-2</v>
      </c>
      <c r="Z323" s="5">
        <f t="shared" si="519"/>
        <v>6.9885526086520414E-3</v>
      </c>
      <c r="AA323" s="5">
        <f t="shared" si="520"/>
        <v>1.546195130102624E-2</v>
      </c>
      <c r="AB323" s="5">
        <f t="shared" si="521"/>
        <v>1.7104538766677436E-2</v>
      </c>
      <c r="AC323" s="5">
        <f t="shared" si="522"/>
        <v>1.7804016104812309E-3</v>
      </c>
      <c r="AD323" s="5">
        <f t="shared" si="523"/>
        <v>3.9368994761189095E-2</v>
      </c>
      <c r="AE323" s="5">
        <f t="shared" si="524"/>
        <v>4.0183526653511555E-2</v>
      </c>
      <c r="AF323" s="5">
        <f t="shared" si="525"/>
        <v>2.0507455474902028E-2</v>
      </c>
      <c r="AG323" s="5">
        <f t="shared" si="526"/>
        <v>6.9772493868178673E-3</v>
      </c>
      <c r="AH323" s="5">
        <f t="shared" si="527"/>
        <v>1.7832858809496493E-3</v>
      </c>
      <c r="AI323" s="5">
        <f t="shared" si="528"/>
        <v>3.9454635303045214E-3</v>
      </c>
      <c r="AJ323" s="5">
        <f t="shared" si="529"/>
        <v>4.3646065488594935E-3</v>
      </c>
      <c r="AK323" s="5">
        <f t="shared" si="530"/>
        <v>3.2188512503078625E-3</v>
      </c>
      <c r="AL323" s="5">
        <f t="shared" si="531"/>
        <v>1.6082322087128788E-4</v>
      </c>
      <c r="AM323" s="5">
        <f t="shared" si="532"/>
        <v>1.7420530798158331E-2</v>
      </c>
      <c r="AN323" s="5">
        <f t="shared" si="533"/>
        <v>1.7780956000842806E-2</v>
      </c>
      <c r="AO323" s="5">
        <f t="shared" si="534"/>
        <v>9.0744191427660718E-3</v>
      </c>
      <c r="AP323" s="5">
        <f t="shared" si="535"/>
        <v>3.0873886561441073E-3</v>
      </c>
      <c r="AQ323" s="5">
        <f t="shared" si="536"/>
        <v>7.8781643464909709E-4</v>
      </c>
      <c r="AR323" s="5">
        <f t="shared" si="537"/>
        <v>3.6403629893346417E-4</v>
      </c>
      <c r="AS323" s="5">
        <f t="shared" si="538"/>
        <v>8.0541878141498666E-4</v>
      </c>
      <c r="AT323" s="5">
        <f t="shared" si="539"/>
        <v>8.909817720877427E-4</v>
      </c>
      <c r="AU323" s="5">
        <f t="shared" si="540"/>
        <v>6.5708965034558741E-4</v>
      </c>
      <c r="AV323" s="5">
        <f t="shared" si="541"/>
        <v>3.6344750991333972E-4</v>
      </c>
      <c r="AW323" s="5">
        <f t="shared" si="542"/>
        <v>1.0088277983630566E-5</v>
      </c>
      <c r="AX323" s="5">
        <f t="shared" si="543"/>
        <v>6.4237287729098022E-3</v>
      </c>
      <c r="AY323" s="5">
        <f t="shared" si="544"/>
        <v>6.5566336637992847E-3</v>
      </c>
      <c r="AZ323" s="5">
        <f t="shared" si="545"/>
        <v>3.346144157156933E-3</v>
      </c>
      <c r="BA323" s="5">
        <f t="shared" si="546"/>
        <v>1.1384582693499149E-3</v>
      </c>
      <c r="BB323" s="5">
        <f t="shared" si="547"/>
        <v>2.905031515780007E-4</v>
      </c>
      <c r="BC323" s="5">
        <f t="shared" si="548"/>
        <v>5.9302713748087172E-5</v>
      </c>
      <c r="BD323" s="5">
        <f t="shared" si="549"/>
        <v>6.1928015560523634E-5</v>
      </c>
      <c r="BE323" s="5">
        <f t="shared" si="550"/>
        <v>1.3701377300652539E-4</v>
      </c>
      <c r="BF323" s="5">
        <f t="shared" si="551"/>
        <v>1.5156931659740188E-4</v>
      </c>
      <c r="BG323" s="5">
        <f t="shared" si="552"/>
        <v>1.1178077079257968E-4</v>
      </c>
      <c r="BH323" s="5">
        <f t="shared" si="553"/>
        <v>6.1827853747795187E-5</v>
      </c>
      <c r="BI323" s="5">
        <f t="shared" si="554"/>
        <v>2.7358433633649711E-5</v>
      </c>
      <c r="BJ323" s="8">
        <f t="shared" si="555"/>
        <v>0.63616971374166653</v>
      </c>
      <c r="BK323" s="8">
        <f t="shared" si="556"/>
        <v>0.19986732918543962</v>
      </c>
      <c r="BL323" s="8">
        <f t="shared" si="557"/>
        <v>0.15574605066558478</v>
      </c>
      <c r="BM323" s="8">
        <f t="shared" si="558"/>
        <v>0.61919842836827166</v>
      </c>
      <c r="BN323" s="8">
        <f t="shared" si="559"/>
        <v>0.37302667244725568</v>
      </c>
    </row>
    <row r="324" spans="1:66" x14ac:dyDescent="0.25">
      <c r="A324" t="s">
        <v>27</v>
      </c>
      <c r="B324" t="s">
        <v>328</v>
      </c>
      <c r="C324" t="s">
        <v>29</v>
      </c>
      <c r="D324" s="11">
        <v>44533</v>
      </c>
      <c r="E324">
        <f>VLOOKUP(A324,home!$A$2:$E$405,3,FALSE)</f>
        <v>1.2562277580071199</v>
      </c>
      <c r="F324">
        <f>VLOOKUP(B324,home!$B$2:$E$405,3,FALSE)</f>
        <v>1.19</v>
      </c>
      <c r="G324">
        <f>VLOOKUP(C324,away!$B$2:$E$405,4,FALSE)</f>
        <v>1.1399999999999999</v>
      </c>
      <c r="H324">
        <f>VLOOKUP(A324,away!$A$2:$E$405,3,FALSE)</f>
        <v>1.09964412811388</v>
      </c>
      <c r="I324">
        <f>VLOOKUP(C324,away!$B$2:$E$405,3,FALSE)</f>
        <v>0.56999999999999995</v>
      </c>
      <c r="J324">
        <f>VLOOKUP(B324,home!$B$2:$E$405,4,FALSE)</f>
        <v>0.97</v>
      </c>
      <c r="K324" s="3">
        <f t="shared" si="504"/>
        <v>1.7041985765124588</v>
      </c>
      <c r="L324" s="3">
        <f t="shared" si="505"/>
        <v>0.6079932384341642</v>
      </c>
      <c r="M324" s="5">
        <f t="shared" si="506"/>
        <v>9.9043927518900121E-2</v>
      </c>
      <c r="N324" s="5">
        <f t="shared" si="507"/>
        <v>0.1687905202899127</v>
      </c>
      <c r="O324" s="5">
        <f t="shared" si="508"/>
        <v>6.0218038239454721E-2</v>
      </c>
      <c r="P324" s="5">
        <f t="shared" si="509"/>
        <v>0.10262349504805153</v>
      </c>
      <c r="Q324" s="5">
        <f t="shared" si="510"/>
        <v>0.14382628220343333</v>
      </c>
      <c r="R324" s="5">
        <f t="shared" si="511"/>
        <v>1.8306080040679202E-2</v>
      </c>
      <c r="S324" s="5">
        <f t="shared" si="512"/>
        <v>2.6583108121060132E-2</v>
      </c>
      <c r="T324" s="5">
        <f t="shared" si="513"/>
        <v>8.7445407088811419E-2</v>
      </c>
      <c r="U324" s="5">
        <f t="shared" si="514"/>
        <v>3.1197195546848626E-2</v>
      </c>
      <c r="V324" s="5">
        <f t="shared" si="515"/>
        <v>3.0604282059065284E-3</v>
      </c>
      <c r="W324" s="5">
        <f t="shared" si="516"/>
        <v>8.1702848465390082E-2</v>
      </c>
      <c r="X324" s="5">
        <f t="shared" si="517"/>
        <v>4.9674779427768295E-2</v>
      </c>
      <c r="Y324" s="5">
        <f t="shared" si="518"/>
        <v>1.5100965006395819E-2</v>
      </c>
      <c r="Z324" s="5">
        <f t="shared" si="519"/>
        <v>3.7099909623225223E-3</v>
      </c>
      <c r="AA324" s="5">
        <f t="shared" si="520"/>
        <v>6.3225613168641287E-3</v>
      </c>
      <c r="AB324" s="5">
        <f t="shared" si="521"/>
        <v>5.3874499980562946E-3</v>
      </c>
      <c r="AC324" s="5">
        <f t="shared" si="522"/>
        <v>1.9818973680506109E-4</v>
      </c>
      <c r="AD324" s="5">
        <f t="shared" si="523"/>
        <v>3.4809469512932727E-2</v>
      </c>
      <c r="AE324" s="5">
        <f t="shared" si="524"/>
        <v>2.1163922097343277E-2</v>
      </c>
      <c r="AF324" s="5">
        <f t="shared" si="525"/>
        <v>6.4337607669660516E-3</v>
      </c>
      <c r="AG324" s="5">
        <f t="shared" si="526"/>
        <v>1.303894348006121E-3</v>
      </c>
      <c r="AH324" s="5">
        <f t="shared" si="527"/>
        <v>5.6391235493598779E-4</v>
      </c>
      <c r="AI324" s="5">
        <f t="shared" si="528"/>
        <v>9.6101863255969864E-4</v>
      </c>
      <c r="AJ324" s="5">
        <f t="shared" si="529"/>
        <v>8.1888329280509437E-4</v>
      </c>
      <c r="AK324" s="5">
        <f t="shared" si="530"/>
        <v>4.6517991397609226E-4</v>
      </c>
      <c r="AL324" s="5">
        <f t="shared" si="531"/>
        <v>8.2141021597543732E-6</v>
      </c>
      <c r="AM324" s="5">
        <f t="shared" si="532"/>
        <v>1.1864449678618756E-2</v>
      </c>
      <c r="AN324" s="5">
        <f t="shared" si="533"/>
        <v>7.2135051823425961E-3</v>
      </c>
      <c r="AO324" s="5">
        <f t="shared" si="534"/>
        <v>2.19288118813705E-3</v>
      </c>
      <c r="AP324" s="5">
        <f t="shared" si="535"/>
        <v>4.4441897835893437E-4</v>
      </c>
      <c r="AQ324" s="5">
        <f t="shared" si="536"/>
        <v>6.7550933468512803E-5</v>
      </c>
      <c r="AR324" s="5">
        <f t="shared" si="537"/>
        <v>6.857097977411342E-5</v>
      </c>
      <c r="AS324" s="5">
        <f t="shared" si="538"/>
        <v>1.1685856612110868E-4</v>
      </c>
      <c r="AT324" s="5">
        <f t="shared" si="539"/>
        <v>9.9575101018440257E-5</v>
      </c>
      <c r="AU324" s="5">
        <f t="shared" si="540"/>
        <v>5.6565248470570051E-5</v>
      </c>
      <c r="AV324" s="5">
        <f t="shared" si="541"/>
        <v>2.4099603980904757E-5</v>
      </c>
      <c r="AW324" s="5">
        <f t="shared" si="542"/>
        <v>2.3641582674821056E-7</v>
      </c>
      <c r="AX324" s="5">
        <f t="shared" si="543"/>
        <v>3.3698963755676298E-3</v>
      </c>
      <c r="AY324" s="5">
        <f t="shared" si="544"/>
        <v>2.048874210568916E-3</v>
      </c>
      <c r="AZ324" s="5">
        <f t="shared" si="545"/>
        <v>6.2285083321401828E-4</v>
      </c>
      <c r="BA324" s="5">
        <f t="shared" si="546"/>
        <v>1.2622969838240285E-4</v>
      </c>
      <c r="BB324" s="5">
        <f t="shared" si="547"/>
        <v>1.9186700776521219E-5</v>
      </c>
      <c r="BC324" s="5">
        <f t="shared" si="548"/>
        <v>2.333076867996886E-6</v>
      </c>
      <c r="BD324" s="5">
        <f t="shared" si="549"/>
        <v>6.9484486759111304E-6</v>
      </c>
      <c r="BE324" s="5">
        <f t="shared" si="550"/>
        <v>1.1841536342457626E-5</v>
      </c>
      <c r="BF324" s="5">
        <f t="shared" si="551"/>
        <v>1.0090164689268421E-5</v>
      </c>
      <c r="BG324" s="5">
        <f t="shared" si="552"/>
        <v>5.7318814334091728E-6</v>
      </c>
      <c r="BH324" s="5">
        <f t="shared" si="553"/>
        <v>2.4420660448885261E-6</v>
      </c>
      <c r="BI324" s="5">
        <f t="shared" si="554"/>
        <v>8.3235309548968729E-7</v>
      </c>
      <c r="BJ324" s="8">
        <f t="shared" si="555"/>
        <v>0.63822402606326323</v>
      </c>
      <c r="BK324" s="8">
        <f t="shared" si="556"/>
        <v>0.23356623694345202</v>
      </c>
      <c r="BL324" s="8">
        <f t="shared" si="557"/>
        <v>0.12464387528582636</v>
      </c>
      <c r="BM324" s="8">
        <f t="shared" si="558"/>
        <v>0.40528714811969041</v>
      </c>
      <c r="BN324" s="8">
        <f t="shared" si="559"/>
        <v>0.59280834334043164</v>
      </c>
    </row>
    <row r="325" spans="1:66" x14ac:dyDescent="0.25">
      <c r="A325" t="s">
        <v>32</v>
      </c>
      <c r="B325" t="s">
        <v>308</v>
      </c>
      <c r="C325" t="s">
        <v>313</v>
      </c>
      <c r="D325" s="11">
        <v>44533</v>
      </c>
      <c r="E325">
        <f>VLOOKUP(A325,home!$A$2:$E$405,3,FALSE)</f>
        <v>1.2705314009661799</v>
      </c>
      <c r="F325">
        <f>VLOOKUP(B325,home!$B$2:$E$405,3,FALSE)</f>
        <v>0.98</v>
      </c>
      <c r="G325">
        <f>VLOOKUP(C325,away!$B$2:$E$405,4,FALSE)</f>
        <v>1.1200000000000001</v>
      </c>
      <c r="H325">
        <f>VLOOKUP(A325,away!$A$2:$E$405,3,FALSE)</f>
        <v>1.10144927536232</v>
      </c>
      <c r="I325">
        <f>VLOOKUP(C325,away!$B$2:$E$405,3,FALSE)</f>
        <v>0.92</v>
      </c>
      <c r="J325">
        <f>VLOOKUP(B325,home!$B$2:$E$405,4,FALSE)</f>
        <v>1.44</v>
      </c>
      <c r="K325" s="3">
        <f t="shared" si="504"/>
        <v>1.3945352657004793</v>
      </c>
      <c r="L325" s="3">
        <f t="shared" si="505"/>
        <v>1.4592000000000014</v>
      </c>
      <c r="M325" s="5">
        <f t="shared" si="506"/>
        <v>5.762865999319957E-2</v>
      </c>
      <c r="N325" s="5">
        <f t="shared" si="507"/>
        <v>8.0365198675579133E-2</v>
      </c>
      <c r="O325" s="5">
        <f t="shared" si="508"/>
        <v>8.4091740662076891E-2</v>
      </c>
      <c r="P325" s="5">
        <f t="shared" si="509"/>
        <v>0.11726889790740519</v>
      </c>
      <c r="Q325" s="5">
        <f t="shared" si="510"/>
        <v>5.6036051844060297E-2</v>
      </c>
      <c r="R325" s="5">
        <f t="shared" si="511"/>
        <v>6.1353333987051374E-2</v>
      </c>
      <c r="S325" s="5">
        <f t="shared" si="512"/>
        <v>5.9657791878382313E-2</v>
      </c>
      <c r="T325" s="5">
        <f t="shared" si="513"/>
        <v>8.1767806850852859E-2</v>
      </c>
      <c r="U325" s="5">
        <f t="shared" si="514"/>
        <v>8.5559387913242926E-2</v>
      </c>
      <c r="V325" s="5">
        <f t="shared" si="515"/>
        <v>1.3488665585632026E-2</v>
      </c>
      <c r="W325" s="5">
        <f t="shared" si="516"/>
        <v>2.604808348238748E-2</v>
      </c>
      <c r="X325" s="5">
        <f t="shared" si="517"/>
        <v>3.8009363417499845E-2</v>
      </c>
      <c r="Y325" s="5">
        <f t="shared" si="518"/>
        <v>2.7731631549407918E-2</v>
      </c>
      <c r="Z325" s="5">
        <f t="shared" si="519"/>
        <v>2.984226165130182E-2</v>
      </c>
      <c r="AA325" s="5">
        <f t="shared" si="520"/>
        <v>4.1616086281001399E-2</v>
      </c>
      <c r="AB325" s="5">
        <f t="shared" si="521"/>
        <v>2.9017549969645187E-2</v>
      </c>
      <c r="AC325" s="5">
        <f t="shared" si="522"/>
        <v>1.7155102899920705E-3</v>
      </c>
      <c r="AD325" s="5">
        <f t="shared" si="523"/>
        <v>9.0812427550248723E-3</v>
      </c>
      <c r="AE325" s="5">
        <f t="shared" si="524"/>
        <v>1.3251349428132306E-2</v>
      </c>
      <c r="AF325" s="5">
        <f t="shared" si="525"/>
        <v>9.6681845427653429E-3</v>
      </c>
      <c r="AG325" s="5">
        <f t="shared" si="526"/>
        <v>4.702604961601067E-3</v>
      </c>
      <c r="AH325" s="5">
        <f t="shared" si="527"/>
        <v>1.0886457050394911E-2</v>
      </c>
      <c r="AI325" s="5">
        <f t="shared" si="528"/>
        <v>1.5181548275309322E-2</v>
      </c>
      <c r="AJ325" s="5">
        <f t="shared" si="529"/>
        <v>1.0585602228926572E-2</v>
      </c>
      <c r="AK325" s="5">
        <f t="shared" si="530"/>
        <v>4.9206652056385664E-3</v>
      </c>
      <c r="AL325" s="5">
        <f t="shared" si="531"/>
        <v>1.3963607765991629E-4</v>
      </c>
      <c r="AM325" s="5">
        <f t="shared" si="532"/>
        <v>2.5328226556538334E-3</v>
      </c>
      <c r="AN325" s="5">
        <f t="shared" si="533"/>
        <v>3.6958948191300771E-3</v>
      </c>
      <c r="AO325" s="5">
        <f t="shared" si="534"/>
        <v>2.6965248600373075E-3</v>
      </c>
      <c r="AP325" s="5">
        <f t="shared" si="535"/>
        <v>1.3115896919221476E-3</v>
      </c>
      <c r="AQ325" s="5">
        <f t="shared" si="536"/>
        <v>4.7846791961319977E-4</v>
      </c>
      <c r="AR325" s="5">
        <f t="shared" si="537"/>
        <v>3.1771036255872527E-3</v>
      </c>
      <c r="AS325" s="5">
        <f t="shared" si="538"/>
        <v>4.4305830486662751E-3</v>
      </c>
      <c r="AT325" s="5">
        <f t="shared" si="539"/>
        <v>3.0893021544899325E-3</v>
      </c>
      <c r="AU325" s="5">
        <f t="shared" si="540"/>
        <v>1.43604693361356E-3</v>
      </c>
      <c r="AV325" s="5">
        <f t="shared" si="541"/>
        <v>5.0065452303128615E-4</v>
      </c>
      <c r="AW325" s="5">
        <f t="shared" si="542"/>
        <v>7.8929520182528714E-6</v>
      </c>
      <c r="AX325" s="5">
        <f t="shared" si="543"/>
        <v>5.886850858457342E-4</v>
      </c>
      <c r="AY325" s="5">
        <f t="shared" si="544"/>
        <v>8.5900927726609614E-4</v>
      </c>
      <c r="AZ325" s="5">
        <f t="shared" si="545"/>
        <v>6.2673316869334443E-4</v>
      </c>
      <c r="BA325" s="5">
        <f t="shared" si="546"/>
        <v>3.0484301325244304E-4</v>
      </c>
      <c r="BB325" s="5">
        <f t="shared" si="547"/>
        <v>1.112067312344913E-4</v>
      </c>
      <c r="BC325" s="5">
        <f t="shared" si="548"/>
        <v>3.2454572443473962E-5</v>
      </c>
      <c r="BD325" s="5">
        <f t="shared" si="549"/>
        <v>7.7267160174282034E-4</v>
      </c>
      <c r="BE325" s="5">
        <f t="shared" si="550"/>
        <v>1.0775177974356386E-3</v>
      </c>
      <c r="BF325" s="5">
        <f t="shared" si="551"/>
        <v>7.5131828397195202E-4</v>
      </c>
      <c r="BG325" s="5">
        <f t="shared" si="552"/>
        <v>3.4924661425481801E-4</v>
      </c>
      <c r="BH325" s="5">
        <f t="shared" si="553"/>
        <v>1.2175918000120887E-4</v>
      </c>
      <c r="BI325" s="5">
        <f t="shared" si="554"/>
        <v>3.3959494086891665E-5</v>
      </c>
      <c r="BJ325" s="8">
        <f t="shared" si="555"/>
        <v>0.35989974930240337</v>
      </c>
      <c r="BK325" s="8">
        <f t="shared" si="556"/>
        <v>0.25075817100953718</v>
      </c>
      <c r="BL325" s="8">
        <f t="shared" si="557"/>
        <v>0.35895253483016881</v>
      </c>
      <c r="BM325" s="8">
        <f t="shared" si="558"/>
        <v>0.54185771739879063</v>
      </c>
      <c r="BN325" s="8">
        <f t="shared" si="559"/>
        <v>0.45674388306937247</v>
      </c>
    </row>
    <row r="326" spans="1:66" x14ac:dyDescent="0.25">
      <c r="A326" t="s">
        <v>37</v>
      </c>
      <c r="B326" t="s">
        <v>231</v>
      </c>
      <c r="C326" t="s">
        <v>230</v>
      </c>
      <c r="D326" s="11">
        <v>44533</v>
      </c>
      <c r="E326">
        <f>VLOOKUP(A326,home!$A$2:$E$405,3,FALSE)</f>
        <v>1.6145833333333299</v>
      </c>
      <c r="F326">
        <f>VLOOKUP(B326,home!$B$2:$E$405,3,FALSE)</f>
        <v>0.74</v>
      </c>
      <c r="G326">
        <f>VLOOKUP(C326,away!$B$2:$E$405,4,FALSE)</f>
        <v>0.87</v>
      </c>
      <c r="H326">
        <f>VLOOKUP(A326,away!$A$2:$E$405,3,FALSE)</f>
        <v>1.2708333333333299</v>
      </c>
      <c r="I326">
        <f>VLOOKUP(C326,away!$B$2:$E$405,3,FALSE)</f>
        <v>0.99</v>
      </c>
      <c r="J326">
        <f>VLOOKUP(B326,home!$B$2:$E$405,4,FALSE)</f>
        <v>0.79</v>
      </c>
      <c r="K326" s="3">
        <f t="shared" si="504"/>
        <v>1.0394687499999977</v>
      </c>
      <c r="L326" s="3">
        <f t="shared" si="505"/>
        <v>0.99391874999999741</v>
      </c>
      <c r="M326" s="5">
        <f t="shared" si="506"/>
        <v>0.13089137476825541</v>
      </c>
      <c r="N326" s="5">
        <f t="shared" si="507"/>
        <v>0.13605749371613968</v>
      </c>
      <c r="O326" s="5">
        <f t="shared" si="508"/>
        <v>0.13009539159544561</v>
      </c>
      <c r="P326" s="5">
        <f t="shared" si="509"/>
        <v>0.13523009408247808</v>
      </c>
      <c r="Q326" s="5">
        <f t="shared" si="510"/>
        <v>7.0713756460624111E-2</v>
      </c>
      <c r="R326" s="5">
        <f t="shared" si="511"/>
        <v>6.465212449765273E-2</v>
      </c>
      <c r="S326" s="5">
        <f t="shared" si="512"/>
        <v>3.4928157752818913E-2</v>
      </c>
      <c r="T326" s="5">
        <f t="shared" si="513"/>
        <v>7.0283728429147763E-2</v>
      </c>
      <c r="U326" s="5">
        <f t="shared" si="514"/>
        <v>6.7203863036419315E-2</v>
      </c>
      <c r="V326" s="5">
        <f t="shared" si="515"/>
        <v>4.0095486873957375E-3</v>
      </c>
      <c r="W326" s="5">
        <f t="shared" si="516"/>
        <v>2.4501580011976411E-2</v>
      </c>
      <c r="X326" s="5">
        <f t="shared" si="517"/>
        <v>2.4352579778528515E-2</v>
      </c>
      <c r="Y326" s="5">
        <f t="shared" si="518"/>
        <v>1.2102242826375138E-2</v>
      </c>
      <c r="Z326" s="5">
        <f t="shared" si="519"/>
        <v>2.1419652921850406E-2</v>
      </c>
      <c r="AA326" s="5">
        <f t="shared" si="520"/>
        <v>2.2265059848109642E-2</v>
      </c>
      <c r="AB326" s="5">
        <f t="shared" si="521"/>
        <v>1.1571916964494831E-2</v>
      </c>
      <c r="AC326" s="5">
        <f t="shared" si="522"/>
        <v>2.5890344531142396E-4</v>
      </c>
      <c r="AD326" s="5">
        <f t="shared" si="523"/>
        <v>6.3671566870185112E-3</v>
      </c>
      <c r="AE326" s="5">
        <f t="shared" si="524"/>
        <v>6.3284364154155628E-3</v>
      </c>
      <c r="AF326" s="5">
        <f t="shared" si="525"/>
        <v>3.1449758057321502E-3</v>
      </c>
      <c r="AG326" s="5">
        <f t="shared" si="526"/>
        <v>1.0419501405378446E-3</v>
      </c>
      <c r="AH326" s="5">
        <f t="shared" si="527"/>
        <v>5.3223486643798361E-3</v>
      </c>
      <c r="AI326" s="5">
        <f t="shared" si="528"/>
        <v>5.5324151132270663E-3</v>
      </c>
      <c r="AJ326" s="5">
        <f t="shared" si="529"/>
        <v>2.8753863111136164E-3</v>
      </c>
      <c r="AK326" s="5">
        <f t="shared" si="530"/>
        <v>9.962914048601253E-4</v>
      </c>
      <c r="AL326" s="5">
        <f t="shared" si="531"/>
        <v>1.0699417690349698E-5</v>
      </c>
      <c r="AM326" s="5">
        <f t="shared" si="532"/>
        <v>1.3236920805018519E-3</v>
      </c>
      <c r="AN326" s="5">
        <f t="shared" si="533"/>
        <v>1.3156423780372967E-3</v>
      </c>
      <c r="AO326" s="5">
        <f t="shared" si="534"/>
        <v>6.5382081391292691E-4</v>
      </c>
      <c r="AP326" s="5">
        <f t="shared" si="535"/>
        <v>2.1661492202943911E-4</v>
      </c>
      <c r="AQ326" s="5">
        <f t="shared" si="536"/>
        <v>5.3824408133711748E-5</v>
      </c>
      <c r="AR326" s="5">
        <f t="shared" si="537"/>
        <v>1.0579964263129128E-3</v>
      </c>
      <c r="AS326" s="5">
        <f t="shared" si="538"/>
        <v>1.0997542227639482E-3</v>
      </c>
      <c r="AT326" s="5">
        <f t="shared" si="539"/>
        <v>5.7158007362183001E-4</v>
      </c>
      <c r="AU326" s="5">
        <f t="shared" si="540"/>
        <v>1.9804654155086349E-4</v>
      </c>
      <c r="AV326" s="5">
        <f t="shared" si="541"/>
        <v>5.146579774692466E-5</v>
      </c>
      <c r="AW326" s="5">
        <f t="shared" si="542"/>
        <v>3.0705767864881204E-7</v>
      </c>
      <c r="AX326" s="5">
        <f t="shared" si="543"/>
        <v>2.2932275871735935E-4</v>
      </c>
      <c r="AY326" s="5">
        <f t="shared" si="544"/>
        <v>2.279281896909088E-4</v>
      </c>
      <c r="AZ326" s="5">
        <f t="shared" si="545"/>
        <v>1.1327105069367519E-4</v>
      </c>
      <c r="BA326" s="5">
        <f t="shared" si="546"/>
        <v>3.7527407038881328E-5</v>
      </c>
      <c r="BB326" s="5">
        <f t="shared" si="547"/>
        <v>9.3247983737065068E-6</v>
      </c>
      <c r="BC326" s="5">
        <f t="shared" si="548"/>
        <v>1.8536183887192768E-6</v>
      </c>
      <c r="BD326" s="5">
        <f t="shared" si="549"/>
        <v>1.7526041425756572E-4</v>
      </c>
      <c r="BE326" s="5">
        <f t="shared" si="550"/>
        <v>1.8217772373279361E-4</v>
      </c>
      <c r="BF326" s="5">
        <f t="shared" si="551"/>
        <v>9.4684025383185927E-5</v>
      </c>
      <c r="BG326" s="5">
        <f t="shared" si="552"/>
        <v>3.2807028503342786E-5</v>
      </c>
      <c r="BH326" s="5">
        <f t="shared" si="553"/>
        <v>8.5254702273960028E-6</v>
      </c>
      <c r="BI326" s="5">
        <f t="shared" si="554"/>
        <v>1.7723919760867045E-6</v>
      </c>
      <c r="BJ326" s="8">
        <f t="shared" si="555"/>
        <v>0.35907672269701418</v>
      </c>
      <c r="BK326" s="8">
        <f t="shared" si="556"/>
        <v>0.30555670634364085</v>
      </c>
      <c r="BL326" s="8">
        <f t="shared" si="557"/>
        <v>0.31398886755177968</v>
      </c>
      <c r="BM326" s="8">
        <f t="shared" si="558"/>
        <v>0.33217409326167729</v>
      </c>
      <c r="BN326" s="8">
        <f t="shared" si="559"/>
        <v>0.66764023512059567</v>
      </c>
    </row>
    <row r="327" spans="1:66" x14ac:dyDescent="0.25">
      <c r="A327" t="s">
        <v>340</v>
      </c>
      <c r="B327" t="s">
        <v>394</v>
      </c>
      <c r="C327" t="s">
        <v>428</v>
      </c>
      <c r="D327" s="11">
        <v>44533</v>
      </c>
      <c r="E327">
        <f>VLOOKUP(A327,home!$A$2:$E$405,3,FALSE)</f>
        <v>1.3568773234200699</v>
      </c>
      <c r="F327">
        <f>VLOOKUP(B327,home!$B$2:$E$405,3,FALSE)</f>
        <v>1.1100000000000001</v>
      </c>
      <c r="G327">
        <f>VLOOKUP(C327,away!$B$2:$E$405,4,FALSE)</f>
        <v>1.1599999999999999</v>
      </c>
      <c r="H327">
        <f>VLOOKUP(A327,away!$A$2:$E$405,3,FALSE)</f>
        <v>1.12267657992565</v>
      </c>
      <c r="I327">
        <f>VLOOKUP(C327,away!$B$2:$E$405,3,FALSE)</f>
        <v>0.63</v>
      </c>
      <c r="J327">
        <f>VLOOKUP(B327,home!$B$2:$E$405,4,FALSE)</f>
        <v>1.08</v>
      </c>
      <c r="K327" s="3">
        <f t="shared" si="504"/>
        <v>1.7471152416356821</v>
      </c>
      <c r="L327" s="3">
        <f t="shared" si="505"/>
        <v>0.76386914498141223</v>
      </c>
      <c r="M327" s="5">
        <f t="shared" si="506"/>
        <v>8.1188279236024369E-2</v>
      </c>
      <c r="N327" s="5">
        <f t="shared" si="507"/>
        <v>0.14184528009543193</v>
      </c>
      <c r="O327" s="5">
        <f t="shared" si="508"/>
        <v>6.2017221442534076E-2</v>
      </c>
      <c r="P327" s="5">
        <f t="shared" si="509"/>
        <v>0.10835123282614652</v>
      </c>
      <c r="Q327" s="5">
        <f t="shared" si="510"/>
        <v>0.12391002540440584</v>
      </c>
      <c r="R327" s="5">
        <f t="shared" si="511"/>
        <v>2.3686520958715703E-2</v>
      </c>
      <c r="S327" s="5">
        <f t="shared" si="512"/>
        <v>3.6150506469093319E-2</v>
      </c>
      <c r="T327" s="5">
        <f t="shared" si="513"/>
        <v>9.4651045160288549E-2</v>
      </c>
      <c r="U327" s="5">
        <f t="shared" si="514"/>
        <v>4.138308178829523E-2</v>
      </c>
      <c r="V327" s="5">
        <f t="shared" si="515"/>
        <v>5.3605875955851871E-3</v>
      </c>
      <c r="W327" s="5">
        <f t="shared" si="516"/>
        <v>7.2161697991834015E-2</v>
      </c>
      <c r="X327" s="5">
        <f t="shared" si="517"/>
        <v>5.5122094545429136E-2</v>
      </c>
      <c r="Y327" s="5">
        <f t="shared" si="518"/>
        <v>2.1053033615000757E-2</v>
      </c>
      <c r="Z327" s="5">
        <f t="shared" si="519"/>
        <v>6.0311341707728217E-3</v>
      </c>
      <c r="AA327" s="5">
        <f t="shared" si="520"/>
        <v>1.0537086434106977E-2</v>
      </c>
      <c r="AB327" s="5">
        <f t="shared" si="521"/>
        <v>9.2047521557304425E-3</v>
      </c>
      <c r="AC327" s="5">
        <f t="shared" si="522"/>
        <v>4.4712909926757224E-4</v>
      </c>
      <c r="AD327" s="5">
        <f t="shared" si="523"/>
        <v>3.1518700605961049E-2</v>
      </c>
      <c r="AE327" s="5">
        <f t="shared" si="524"/>
        <v>2.4076162882800584E-2</v>
      </c>
      <c r="AF327" s="5">
        <f t="shared" si="525"/>
        <v>9.195518977859047E-3</v>
      </c>
      <c r="AG327" s="5">
        <f t="shared" si="526"/>
        <v>2.3413910730925133E-3</v>
      </c>
      <c r="AH327" s="5">
        <f t="shared" si="527"/>
        <v>1.1517493255741034E-3</v>
      </c>
      <c r="AI327" s="5">
        <f t="shared" si="528"/>
        <v>2.0122388012541333E-3</v>
      </c>
      <c r="AJ327" s="5">
        <f t="shared" si="529"/>
        <v>1.7578065397409058E-3</v>
      </c>
      <c r="AK327" s="5">
        <f t="shared" si="530"/>
        <v>1.023696865809405E-3</v>
      </c>
      <c r="AL327" s="5">
        <f t="shared" si="531"/>
        <v>2.3868957240610815E-5</v>
      </c>
      <c r="AM327" s="5">
        <f t="shared" si="532"/>
        <v>1.1013360445045271E-2</v>
      </c>
      <c r="AN327" s="5">
        <f t="shared" si="533"/>
        <v>8.412766226528836E-3</v>
      </c>
      <c r="AO327" s="5">
        <f t="shared" si="534"/>
        <v>3.2131262721935413E-3</v>
      </c>
      <c r="AP327" s="5">
        <f t="shared" si="535"/>
        <v>8.1813600608593104E-4</v>
      </c>
      <c r="AQ327" s="5">
        <f t="shared" si="536"/>
        <v>1.5623721286184186E-4</v>
      </c>
      <c r="AR327" s="5">
        <f t="shared" si="537"/>
        <v>1.7595715451184174E-4</v>
      </c>
      <c r="AS327" s="5">
        <f t="shared" si="538"/>
        <v>3.0741742652248339E-4</v>
      </c>
      <c r="AT327" s="5">
        <f t="shared" si="539"/>
        <v>2.6854683571092417E-4</v>
      </c>
      <c r="AU327" s="5">
        <f t="shared" si="540"/>
        <v>1.5639408992119638E-4</v>
      </c>
      <c r="AV327" s="5">
        <f t="shared" si="541"/>
        <v>6.8309624550765894E-5</v>
      </c>
      <c r="AW327" s="5">
        <f t="shared" si="542"/>
        <v>8.8485368948401255E-7</v>
      </c>
      <c r="AX327" s="5">
        <f t="shared" si="543"/>
        <v>3.2069349825276897E-3</v>
      </c>
      <c r="AY327" s="5">
        <f t="shared" si="544"/>
        <v>2.449678683114406E-3</v>
      </c>
      <c r="AZ327" s="5">
        <f t="shared" si="545"/>
        <v>9.3561698057489657E-4</v>
      </c>
      <c r="BA327" s="5">
        <f t="shared" si="546"/>
        <v>2.382296476606123E-4</v>
      </c>
      <c r="BB327" s="5">
        <f t="shared" si="547"/>
        <v>4.5494069316933746E-5</v>
      </c>
      <c r="BC327" s="5">
        <f t="shared" si="548"/>
        <v>6.950303166170257E-6</v>
      </c>
      <c r="BD327" s="5">
        <f t="shared" si="549"/>
        <v>2.2401373528387123E-5</v>
      </c>
      <c r="BE327" s="5">
        <f t="shared" si="550"/>
        <v>3.9137781125019242E-5</v>
      </c>
      <c r="BF327" s="5">
        <f t="shared" si="551"/>
        <v>3.418910696366123E-5</v>
      </c>
      <c r="BG327" s="5">
        <f t="shared" si="552"/>
        <v>1.9910769958041725E-5</v>
      </c>
      <c r="BH327" s="5">
        <f t="shared" si="553"/>
        <v>8.6966024165991362E-6</v>
      </c>
      <c r="BI327" s="5">
        <f t="shared" si="554"/>
        <v>3.038793326497211E-6</v>
      </c>
      <c r="BJ327" s="8">
        <f t="shared" si="555"/>
        <v>0.60637148118117967</v>
      </c>
      <c r="BK327" s="8">
        <f t="shared" si="556"/>
        <v>0.23397128286647201</v>
      </c>
      <c r="BL327" s="8">
        <f t="shared" si="557"/>
        <v>0.15387815387029641</v>
      </c>
      <c r="BM327" s="8">
        <f t="shared" si="558"/>
        <v>0.45680469829603731</v>
      </c>
      <c r="BN327" s="8">
        <f t="shared" si="559"/>
        <v>0.54099855996325841</v>
      </c>
    </row>
    <row r="328" spans="1:66" x14ac:dyDescent="0.25">
      <c r="A328" t="s">
        <v>342</v>
      </c>
      <c r="B328" t="s">
        <v>363</v>
      </c>
      <c r="C328" t="s">
        <v>409</v>
      </c>
      <c r="D328" s="11">
        <v>44533</v>
      </c>
      <c r="E328">
        <f>VLOOKUP(A328,home!$A$2:$E$405,3,FALSE)</f>
        <v>1.1786833855799399</v>
      </c>
      <c r="F328">
        <f>VLOOKUP(B328,home!$B$2:$E$405,3,FALSE)</f>
        <v>1.07</v>
      </c>
      <c r="G328">
        <f>VLOOKUP(C328,away!$B$2:$E$405,4,FALSE)</f>
        <v>0.96</v>
      </c>
      <c r="H328">
        <f>VLOOKUP(A328,away!$A$2:$E$405,3,FALSE)</f>
        <v>0.84639498432601901</v>
      </c>
      <c r="I328">
        <f>VLOOKUP(C328,away!$B$2:$E$405,3,FALSE)</f>
        <v>0.74</v>
      </c>
      <c r="J328">
        <f>VLOOKUP(B328,home!$B$2:$E$405,4,FALSE)</f>
        <v>1.42</v>
      </c>
      <c r="K328" s="3">
        <f t="shared" si="504"/>
        <v>1.2107435736677143</v>
      </c>
      <c r="L328" s="3">
        <f t="shared" si="505"/>
        <v>0.88939184952978079</v>
      </c>
      <c r="M328" s="5">
        <f t="shared" si="506"/>
        <v>0.12243984593475467</v>
      </c>
      <c r="N328" s="5">
        <f t="shared" si="507"/>
        <v>0.14824325662636922</v>
      </c>
      <c r="O328" s="5">
        <f t="shared" si="508"/>
        <v>0.10889700103205285</v>
      </c>
      <c r="P328" s="5">
        <f t="shared" si="509"/>
        <v>0.13184634419124447</v>
      </c>
      <c r="Q328" s="5">
        <f t="shared" si="510"/>
        <v>8.9742285149975204E-2</v>
      </c>
      <c r="R328" s="5">
        <f t="shared" si="511"/>
        <v>4.8426052578071969E-2</v>
      </c>
      <c r="S328" s="5">
        <f t="shared" si="512"/>
        <v>3.5493875265612769E-2</v>
      </c>
      <c r="T328" s="5">
        <f t="shared" si="513"/>
        <v>7.981605697056543E-2</v>
      </c>
      <c r="U328" s="5">
        <f t="shared" si="514"/>
        <v>5.863153195699549E-2</v>
      </c>
      <c r="V328" s="5">
        <f t="shared" si="515"/>
        <v>4.2467454203727502E-3</v>
      </c>
      <c r="W328" s="5">
        <f t="shared" si="516"/>
        <v>3.6218298343862677E-2</v>
      </c>
      <c r="X328" s="5">
        <f t="shared" si="517"/>
        <v>3.2212259350869424E-2</v>
      </c>
      <c r="Y328" s="5">
        <f t="shared" si="518"/>
        <v>1.4324660460801367E-2</v>
      </c>
      <c r="Z328" s="5">
        <f t="shared" si="519"/>
        <v>1.4356578822612613E-2</v>
      </c>
      <c r="AA328" s="5">
        <f t="shared" si="520"/>
        <v>1.7382135549332222E-2</v>
      </c>
      <c r="AB328" s="5">
        <f t="shared" si="521"/>
        <v>1.0522654456487561E-2</v>
      </c>
      <c r="AC328" s="5">
        <f t="shared" si="522"/>
        <v>2.8581272609440393E-4</v>
      </c>
      <c r="AD328" s="5">
        <f t="shared" si="523"/>
        <v>1.0962767992252945E-2</v>
      </c>
      <c r="AE328" s="5">
        <f t="shared" si="524"/>
        <v>9.7501965005957272E-3</v>
      </c>
      <c r="AF328" s="5">
        <f t="shared" si="525"/>
        <v>4.3358726494718159E-3</v>
      </c>
      <c r="AG328" s="5">
        <f t="shared" si="526"/>
        <v>1.2854299316797763E-3</v>
      </c>
      <c r="AH328" s="5">
        <f t="shared" si="527"/>
        <v>3.192156047990878E-3</v>
      </c>
      <c r="AI328" s="5">
        <f t="shared" si="528"/>
        <v>3.8648824212494833E-3</v>
      </c>
      <c r="AJ328" s="5">
        <f t="shared" si="529"/>
        <v>2.3396907772545647E-3</v>
      </c>
      <c r="AK328" s="5">
        <f t="shared" si="530"/>
        <v>9.4425519097686135E-4</v>
      </c>
      <c r="AL328" s="5">
        <f t="shared" si="531"/>
        <v>1.2310816881936049E-5</v>
      </c>
      <c r="AM328" s="5">
        <f t="shared" si="532"/>
        <v>2.6546201792460719E-3</v>
      </c>
      <c r="AN328" s="5">
        <f t="shared" si="533"/>
        <v>2.3609975510187424E-3</v>
      </c>
      <c r="AO328" s="5">
        <f t="shared" si="534"/>
        <v>1.0499259893179212E-3</v>
      </c>
      <c r="AP328" s="5">
        <f t="shared" si="535"/>
        <v>3.1126520583628359E-4</v>
      </c>
      <c r="AQ328" s="5">
        <f t="shared" si="536"/>
        <v>6.9209184278250016E-5</v>
      </c>
      <c r="AR328" s="5">
        <f t="shared" si="537"/>
        <v>5.6781551430205672E-4</v>
      </c>
      <c r="AS328" s="5">
        <f t="shared" si="538"/>
        <v>6.874789849700434E-4</v>
      </c>
      <c r="AT328" s="5">
        <f t="shared" si="539"/>
        <v>4.1618038154204171E-4</v>
      </c>
      <c r="AU328" s="5">
        <f t="shared" si="540"/>
        <v>1.6796257414620149E-4</v>
      </c>
      <c r="AV328" s="5">
        <f t="shared" si="541"/>
        <v>5.0839901816050132E-5</v>
      </c>
      <c r="AW328" s="5">
        <f t="shared" si="542"/>
        <v>3.6823892025859097E-7</v>
      </c>
      <c r="AX328" s="5">
        <f t="shared" si="543"/>
        <v>5.3567738709180298E-4</v>
      </c>
      <c r="AY328" s="5">
        <f t="shared" si="544"/>
        <v>4.7642710205685892E-4</v>
      </c>
      <c r="AZ328" s="5">
        <f t="shared" si="545"/>
        <v>2.118651907322317E-4</v>
      </c>
      <c r="BA328" s="5">
        <f t="shared" si="546"/>
        <v>6.2810391278773112E-5</v>
      </c>
      <c r="BB328" s="5">
        <f t="shared" si="547"/>
        <v>1.3965762517279303E-5</v>
      </c>
      <c r="BC328" s="5">
        <f t="shared" si="548"/>
        <v>2.4842070710673465E-6</v>
      </c>
      <c r="BD328" s="5">
        <f t="shared" si="549"/>
        <v>8.416841507613496E-5</v>
      </c>
      <c r="BE328" s="5">
        <f t="shared" si="550"/>
        <v>1.0190636765922717E-4</v>
      </c>
      <c r="BF328" s="5">
        <f t="shared" si="551"/>
        <v>6.1691239879614357E-5</v>
      </c>
      <c r="BG328" s="5">
        <f t="shared" si="552"/>
        <v>2.4897424078612171E-5</v>
      </c>
      <c r="BH328" s="5">
        <f t="shared" si="553"/>
        <v>7.5360990510148779E-6</v>
      </c>
      <c r="BI328" s="5">
        <f t="shared" si="554"/>
        <v>1.8248566993079245E-6</v>
      </c>
      <c r="BJ328" s="8">
        <f t="shared" si="555"/>
        <v>0.43464033212688891</v>
      </c>
      <c r="BK328" s="8">
        <f t="shared" si="556"/>
        <v>0.2948013614570178</v>
      </c>
      <c r="BL328" s="8">
        <f t="shared" si="557"/>
        <v>0.25637266176963219</v>
      </c>
      <c r="BM328" s="8">
        <f t="shared" si="558"/>
        <v>0.35010008980054652</v>
      </c>
      <c r="BN328" s="8">
        <f t="shared" si="559"/>
        <v>0.64959478551246841</v>
      </c>
    </row>
    <row r="329" spans="1:66" x14ac:dyDescent="0.25">
      <c r="A329" t="s">
        <v>342</v>
      </c>
      <c r="B329" t="s">
        <v>430</v>
      </c>
      <c r="C329" t="s">
        <v>436</v>
      </c>
      <c r="D329" s="11">
        <v>44533</v>
      </c>
      <c r="E329">
        <f>VLOOKUP(A329,home!$A$2:$E$405,3,FALSE)</f>
        <v>1.1786833855799399</v>
      </c>
      <c r="F329">
        <f>VLOOKUP(B329,home!$B$2:$E$405,3,FALSE)</f>
        <v>1.33</v>
      </c>
      <c r="G329">
        <f>VLOOKUP(C329,away!$B$2:$E$405,4,FALSE)</f>
        <v>1.02</v>
      </c>
      <c r="H329">
        <f>VLOOKUP(A329,away!$A$2:$E$405,3,FALSE)</f>
        <v>0.84639498432601901</v>
      </c>
      <c r="I329">
        <f>VLOOKUP(C329,away!$B$2:$E$405,3,FALSE)</f>
        <v>0.4</v>
      </c>
      <c r="J329">
        <f>VLOOKUP(B329,home!$B$2:$E$405,4,FALSE)</f>
        <v>1.01</v>
      </c>
      <c r="K329" s="3">
        <f t="shared" si="504"/>
        <v>1.5990018808777464</v>
      </c>
      <c r="L329" s="3">
        <f t="shared" si="505"/>
        <v>0.34194357366771172</v>
      </c>
      <c r="M329" s="5">
        <f t="shared" si="506"/>
        <v>0.14356814843230084</v>
      </c>
      <c r="N329" s="5">
        <f t="shared" si="507"/>
        <v>0.2295657393773845</v>
      </c>
      <c r="O329" s="5">
        <f t="shared" si="508"/>
        <v>4.9092205739797438E-2</v>
      </c>
      <c r="P329" s="5">
        <f t="shared" si="509"/>
        <v>7.84985293143734E-2</v>
      </c>
      <c r="Q329" s="5">
        <f t="shared" si="510"/>
        <v>0.18353802452476425</v>
      </c>
      <c r="R329" s="5">
        <f t="shared" si="511"/>
        <v>8.3933821349484426E-3</v>
      </c>
      <c r="S329" s="5">
        <f t="shared" si="512"/>
        <v>1.073012916131816E-2</v>
      </c>
      <c r="T329" s="5">
        <f t="shared" si="513"/>
        <v>6.2759648009910005E-2</v>
      </c>
      <c r="U329" s="5">
        <f t="shared" si="514"/>
        <v>1.3421033820708235E-2</v>
      </c>
      <c r="V329" s="5">
        <f t="shared" si="515"/>
        <v>6.5187730450604389E-4</v>
      </c>
      <c r="W329" s="5">
        <f t="shared" si="516"/>
        <v>9.7825882142561341E-2</v>
      </c>
      <c r="X329" s="5">
        <f t="shared" si="517"/>
        <v>3.3450931737023813E-2</v>
      </c>
      <c r="Y329" s="5">
        <f t="shared" si="518"/>
        <v>5.719165570336299E-3</v>
      </c>
      <c r="Z329" s="5">
        <f t="shared" si="519"/>
        <v>9.566876941276666E-4</v>
      </c>
      <c r="AA329" s="5">
        <f t="shared" si="520"/>
        <v>1.5297454223227329E-3</v>
      </c>
      <c r="AB329" s="5">
        <f t="shared" si="521"/>
        <v>1.2230329037790867E-3</v>
      </c>
      <c r="AC329" s="5">
        <f t="shared" si="522"/>
        <v>2.2276620134719554E-5</v>
      </c>
      <c r="AD329" s="5">
        <f t="shared" si="523"/>
        <v>3.9105942386120078E-2</v>
      </c>
      <c r="AE329" s="5">
        <f t="shared" si="524"/>
        <v>1.3372025691153543E-2</v>
      </c>
      <c r="AF329" s="5">
        <f t="shared" si="525"/>
        <v>2.2862391260047477E-3</v>
      </c>
      <c r="AG329" s="5">
        <f t="shared" si="526"/>
        <v>2.605882590016699E-4</v>
      </c>
      <c r="AH329" s="5">
        <f t="shared" si="527"/>
        <v>8.1783302253484231E-5</v>
      </c>
      <c r="AI329" s="5">
        <f t="shared" si="528"/>
        <v>1.3077165412771452E-4</v>
      </c>
      <c r="AJ329" s="5">
        <f t="shared" si="529"/>
        <v>1.0455206045785485E-4</v>
      </c>
      <c r="AK329" s="5">
        <f t="shared" si="530"/>
        <v>5.5726313773917928E-5</v>
      </c>
      <c r="AL329" s="5">
        <f t="shared" si="531"/>
        <v>4.8720609348668453E-7</v>
      </c>
      <c r="AM329" s="5">
        <f t="shared" si="532"/>
        <v>1.250609508578056E-2</v>
      </c>
      <c r="AN329" s="5">
        <f t="shared" si="533"/>
        <v>4.2763788462600134E-3</v>
      </c>
      <c r="AO329" s="5">
        <f t="shared" si="534"/>
        <v>7.3114013252357742E-4</v>
      </c>
      <c r="AP329" s="5">
        <f t="shared" si="535"/>
        <v>8.3336223255665504E-5</v>
      </c>
      <c r="AQ329" s="5">
        <f t="shared" si="536"/>
        <v>7.12407149900313E-6</v>
      </c>
      <c r="AR329" s="5">
        <f t="shared" si="537"/>
        <v>5.5930549277806048E-6</v>
      </c>
      <c r="AS329" s="5">
        <f t="shared" si="538"/>
        <v>8.9433053493737349E-6</v>
      </c>
      <c r="AT329" s="5">
        <f t="shared" si="539"/>
        <v>7.1501810374563088E-6</v>
      </c>
      <c r="AU329" s="5">
        <f t="shared" si="540"/>
        <v>3.811050975836345E-6</v>
      </c>
      <c r="AV329" s="5">
        <f t="shared" si="541"/>
        <v>1.5234694196208216E-6</v>
      </c>
      <c r="AW329" s="5">
        <f t="shared" si="542"/>
        <v>7.3996917974192265E-9</v>
      </c>
      <c r="AX329" s="5">
        <f t="shared" si="543"/>
        <v>3.3328782607665087E-3</v>
      </c>
      <c r="AY329" s="5">
        <f t="shared" si="544"/>
        <v>1.1396563030859276E-3</v>
      </c>
      <c r="AZ329" s="5">
        <f t="shared" si="545"/>
        <v>1.9484907451506746E-4</v>
      </c>
      <c r="BA329" s="5">
        <f t="shared" si="546"/>
        <v>2.2209129621842818E-5</v>
      </c>
      <c r="BB329" s="5">
        <f t="shared" si="547"/>
        <v>1.8985672877355915E-6</v>
      </c>
      <c r="BC329" s="5">
        <f t="shared" si="548"/>
        <v>1.2984057664338458E-7</v>
      </c>
      <c r="BD329" s="5">
        <f t="shared" si="549"/>
        <v>3.1875153162085097E-7</v>
      </c>
      <c r="BE329" s="5">
        <f t="shared" si="550"/>
        <v>5.0968429859440312E-7</v>
      </c>
      <c r="BF329" s="5">
        <f t="shared" si="551"/>
        <v>4.074930760531529E-7</v>
      </c>
      <c r="BG329" s="5">
        <f t="shared" si="552"/>
        <v>2.1719406501788338E-7</v>
      </c>
      <c r="BH329" s="5">
        <f t="shared" si="553"/>
        <v>8.6823429619769763E-8</v>
      </c>
      <c r="BI329" s="5">
        <f t="shared" si="554"/>
        <v>2.7766165453253701E-8</v>
      </c>
      <c r="BJ329" s="8">
        <f t="shared" si="555"/>
        <v>0.69017988235943284</v>
      </c>
      <c r="BK329" s="8">
        <f t="shared" si="556"/>
        <v>0.23461110434181259</v>
      </c>
      <c r="BL329" s="8">
        <f t="shared" si="557"/>
        <v>7.4060822126445366E-2</v>
      </c>
      <c r="BM329" s="8">
        <f t="shared" si="558"/>
        <v>0.30601281809485537</v>
      </c>
      <c r="BN329" s="8">
        <f t="shared" si="559"/>
        <v>0.69265602952356886</v>
      </c>
    </row>
    <row r="330" spans="1:66" x14ac:dyDescent="0.25">
      <c r="A330" t="s">
        <v>40</v>
      </c>
      <c r="B330" t="s">
        <v>234</v>
      </c>
      <c r="C330" t="s">
        <v>320</v>
      </c>
      <c r="D330" s="11">
        <v>44533</v>
      </c>
      <c r="E330">
        <f>VLOOKUP(A330,home!$A$2:$E$405,3,FALSE)</f>
        <v>1.45333333333333</v>
      </c>
      <c r="F330">
        <f>VLOOKUP(B330,home!$B$2:$E$405,3,FALSE)</f>
        <v>0.92</v>
      </c>
      <c r="G330">
        <f>VLOOKUP(C330,away!$B$2:$E$405,4,FALSE)</f>
        <v>1.03</v>
      </c>
      <c r="H330">
        <f>VLOOKUP(A330,away!$A$2:$E$405,3,FALSE)</f>
        <v>1.16333333333333</v>
      </c>
      <c r="I330">
        <f>VLOOKUP(C330,away!$B$2:$E$405,3,FALSE)</f>
        <v>1.47</v>
      </c>
      <c r="J330">
        <f>VLOOKUP(B330,home!$B$2:$E$405,4,FALSE)</f>
        <v>1.38</v>
      </c>
      <c r="K330" s="3">
        <f t="shared" si="504"/>
        <v>1.3771786666666637</v>
      </c>
      <c r="L330" s="3">
        <f t="shared" si="505"/>
        <v>2.359937999999993</v>
      </c>
      <c r="M330" s="5">
        <f t="shared" si="506"/>
        <v>2.3822692964824733E-2</v>
      </c>
      <c r="N330" s="5">
        <f t="shared" si="507"/>
        <v>3.2808104533706639E-2</v>
      </c>
      <c r="O330" s="5">
        <f t="shared" si="508"/>
        <v>5.6220078390022375E-2</v>
      </c>
      <c r="P330" s="5">
        <f t="shared" si="509"/>
        <v>7.7425092597066342E-2</v>
      </c>
      <c r="Q330" s="5">
        <f t="shared" si="510"/>
        <v>2.2591310828795317E-2</v>
      </c>
      <c r="R330" s="5">
        <f t="shared" si="511"/>
        <v>6.6337949677796132E-2</v>
      </c>
      <c r="S330" s="5">
        <f t="shared" si="512"/>
        <v>6.290897687884886E-2</v>
      </c>
      <c r="T330" s="5">
        <f t="shared" si="513"/>
        <v>5.3314092894685396E-2</v>
      </c>
      <c r="U330" s="5">
        <f t="shared" si="514"/>
        <v>9.1359209086667517E-2</v>
      </c>
      <c r="V330" s="5">
        <f t="shared" si="515"/>
        <v>2.2717523848297047E-2</v>
      </c>
      <c r="W330" s="5">
        <f t="shared" si="516"/>
        <v>1.0370757108484164E-2</v>
      </c>
      <c r="X330" s="5">
        <f t="shared" si="517"/>
        <v>2.4474343789081823E-2</v>
      </c>
      <c r="Y330" s="5">
        <f t="shared" si="518"/>
        <v>2.8878966966459012E-2</v>
      </c>
      <c r="Z330" s="5">
        <f t="shared" si="519"/>
        <v>5.2184482762239456E-2</v>
      </c>
      <c r="AA330" s="5">
        <f t="shared" si="520"/>
        <v>7.1867356391190435E-2</v>
      </c>
      <c r="AB330" s="5">
        <f t="shared" si="521"/>
        <v>4.9487095025838791E-2</v>
      </c>
      <c r="AC330" s="5">
        <f t="shared" si="522"/>
        <v>4.6145769239007844E-3</v>
      </c>
      <c r="AD330" s="5">
        <f t="shared" si="523"/>
        <v>3.5705963617465096E-3</v>
      </c>
      <c r="AE330" s="5">
        <f t="shared" si="524"/>
        <v>8.4263860367473093E-3</v>
      </c>
      <c r="AF330" s="5">
        <f t="shared" si="525"/>
        <v>9.9428743053946583E-3</v>
      </c>
      <c r="AG330" s="5">
        <f t="shared" si="526"/>
        <v>7.821522300841462E-3</v>
      </c>
      <c r="AH330" s="5">
        <f t="shared" si="527"/>
        <v>3.0788035970238364E-2</v>
      </c>
      <c r="AI330" s="5">
        <f t="shared" si="528"/>
        <v>4.2400626326778157E-2</v>
      </c>
      <c r="AJ330" s="5">
        <f t="shared" si="529"/>
        <v>2.9196619015271888E-2</v>
      </c>
      <c r="AK330" s="5">
        <f t="shared" si="530"/>
        <v>1.3402986948875565E-2</v>
      </c>
      <c r="AL330" s="5">
        <f t="shared" si="531"/>
        <v>5.9990538627492608E-4</v>
      </c>
      <c r="AM330" s="5">
        <f t="shared" si="532"/>
        <v>9.8346982733497922E-4</v>
      </c>
      <c r="AN330" s="5">
        <f t="shared" si="533"/>
        <v>2.320927817381249E-3</v>
      </c>
      <c r="AO330" s="5">
        <f t="shared" si="534"/>
        <v>2.7386228757475279E-3</v>
      </c>
      <c r="AP330" s="5">
        <f t="shared" si="535"/>
        <v>2.1543267307152832E-3</v>
      </c>
      <c r="AQ330" s="5">
        <f t="shared" si="536"/>
        <v>1.2710193790576867E-3</v>
      </c>
      <c r="AR330" s="5">
        <f t="shared" si="537"/>
        <v>1.4531571206306432E-2</v>
      </c>
      <c r="AS330" s="5">
        <f t="shared" si="538"/>
        <v>2.0012569858472776E-2</v>
      </c>
      <c r="AT330" s="5">
        <f t="shared" si="539"/>
        <v>1.3780442137132502E-2</v>
      </c>
      <c r="AU330" s="5">
        <f t="shared" si="540"/>
        <v>6.3260436428310817E-3</v>
      </c>
      <c r="AV330" s="5">
        <f t="shared" si="541"/>
        <v>2.1780230873273071E-3</v>
      </c>
      <c r="AW330" s="5">
        <f t="shared" si="542"/>
        <v>5.4159062806204269E-5</v>
      </c>
      <c r="AX330" s="5">
        <f t="shared" si="543"/>
        <v>2.257356109193469E-4</v>
      </c>
      <c r="AY330" s="5">
        <f t="shared" si="544"/>
        <v>5.3272204616178003E-4</v>
      </c>
      <c r="AZ330" s="5">
        <f t="shared" si="545"/>
        <v>6.2859550008746777E-4</v>
      </c>
      <c r="BA330" s="5">
        <f t="shared" si="546"/>
        <v>4.9448213576180455E-4</v>
      </c>
      <c r="BB330" s="5">
        <f t="shared" si="547"/>
        <v>2.9173679562635946E-4</v>
      </c>
      <c r="BC330" s="5">
        <f t="shared" si="548"/>
        <v>1.3769614999937547E-4</v>
      </c>
      <c r="BD330" s="5">
        <f t="shared" si="549"/>
        <v>5.7156011815780554E-3</v>
      </c>
      <c r="BE330" s="5">
        <f t="shared" si="550"/>
        <v>7.8714040144440747E-3</v>
      </c>
      <c r="BF330" s="5">
        <f t="shared" si="551"/>
        <v>5.4201648427033575E-3</v>
      </c>
      <c r="BG330" s="5">
        <f t="shared" si="552"/>
        <v>2.4881784637292453E-3</v>
      </c>
      <c r="BH330" s="5">
        <f t="shared" si="553"/>
        <v>8.5666657477683709E-4</v>
      </c>
      <c r="BI330" s="5">
        <f t="shared" si="554"/>
        <v>2.3595658624581234E-4</v>
      </c>
      <c r="BJ330" s="8">
        <f t="shared" si="555"/>
        <v>0.21397828999473512</v>
      </c>
      <c r="BK330" s="8">
        <f t="shared" si="556"/>
        <v>0.19262149064537443</v>
      </c>
      <c r="BL330" s="8">
        <f t="shared" si="557"/>
        <v>0.53047657842822671</v>
      </c>
      <c r="BM330" s="8">
        <f t="shared" si="558"/>
        <v>0.7095770498550088</v>
      </c>
      <c r="BN330" s="8">
        <f t="shared" si="559"/>
        <v>0.27920522899221156</v>
      </c>
    </row>
    <row r="331" spans="1:66" x14ac:dyDescent="0.25">
      <c r="A331" t="s">
        <v>13</v>
      </c>
      <c r="B331" t="s">
        <v>52</v>
      </c>
      <c r="C331" t="s">
        <v>249</v>
      </c>
      <c r="D331" t="s">
        <v>493</v>
      </c>
      <c r="E331">
        <f>VLOOKUP(A331,home!$A$2:$E$405,3,FALSE)</f>
        <v>1.6044444444444399</v>
      </c>
      <c r="F331">
        <f>VLOOKUP(B331,home!$B$2:$E$405,3,FALSE)</f>
        <v>0.53</v>
      </c>
      <c r="G331">
        <f>VLOOKUP(C331,away!$B$2:$E$405,4,FALSE)</f>
        <v>0.99</v>
      </c>
      <c r="H331">
        <f>VLOOKUP(A331,away!$A$2:$E$405,3,FALSE)</f>
        <v>1.4044444444444399</v>
      </c>
      <c r="I331">
        <f>VLOOKUP(C331,away!$B$2:$E$405,3,FALSE)</f>
        <v>0.68</v>
      </c>
      <c r="J331">
        <f>VLOOKUP(B331,home!$B$2:$E$405,4,FALSE)</f>
        <v>1.1000000000000001</v>
      </c>
      <c r="K331" s="3">
        <f t="shared" si="504"/>
        <v>0.84185199999999771</v>
      </c>
      <c r="L331" s="3">
        <f t="shared" si="505"/>
        <v>1.0505244444444413</v>
      </c>
      <c r="M331" s="5">
        <f t="shared" si="506"/>
        <v>0.15071322132595866</v>
      </c>
      <c r="N331" s="5">
        <f t="shared" si="507"/>
        <v>0.12687822679970062</v>
      </c>
      <c r="O331" s="5">
        <f t="shared" si="508"/>
        <v>0.15832792310388483</v>
      </c>
      <c r="P331" s="5">
        <f t="shared" si="509"/>
        <v>0.13328867872085129</v>
      </c>
      <c r="Q331" s="5">
        <f t="shared" si="510"/>
        <v>5.3406344493890624E-2</v>
      </c>
      <c r="R331" s="5">
        <f t="shared" si="511"/>
        <v>8.3163676729375399E-2</v>
      </c>
      <c r="S331" s="5">
        <f t="shared" si="512"/>
        <v>2.9469663840451563E-2</v>
      </c>
      <c r="T331" s="5">
        <f t="shared" si="513"/>
        <v>5.6104670379252888E-2</v>
      </c>
      <c r="U331" s="5">
        <f t="shared" si="514"/>
        <v>7.0011507581977953E-2</v>
      </c>
      <c r="V331" s="5">
        <f t="shared" si="515"/>
        <v>2.8958401342065857E-3</v>
      </c>
      <c r="W331" s="5">
        <f t="shared" si="516"/>
        <v>1.4986745974956899E-2</v>
      </c>
      <c r="X331" s="5">
        <f t="shared" si="517"/>
        <v>1.5743942989371561E-2</v>
      </c>
      <c r="Y331" s="5">
        <f t="shared" si="518"/>
        <v>8.2696984811372557E-3</v>
      </c>
      <c r="Z331" s="5">
        <f t="shared" si="519"/>
        <v>2.9121825098028072E-2</v>
      </c>
      <c r="AA331" s="5">
        <f t="shared" si="520"/>
        <v>2.4516266702425061E-2</v>
      </c>
      <c r="AB331" s="5">
        <f t="shared" si="521"/>
        <v>1.0319534077984941E-2</v>
      </c>
      <c r="AC331" s="5">
        <f t="shared" si="522"/>
        <v>1.600650484905099E-4</v>
      </c>
      <c r="AD331" s="5">
        <f t="shared" si="523"/>
        <v>3.1541555181273445E-3</v>
      </c>
      <c r="AE331" s="5">
        <f t="shared" si="524"/>
        <v>3.3135174733720969E-3</v>
      </c>
      <c r="AF331" s="5">
        <f t="shared" si="525"/>
        <v>1.7404655514355852E-3</v>
      </c>
      <c r="AG331" s="5">
        <f t="shared" si="526"/>
        <v>6.0946720216551885E-4</v>
      </c>
      <c r="AH331" s="5">
        <f t="shared" si="527"/>
        <v>7.6482972830785303E-3</v>
      </c>
      <c r="AI331" s="5">
        <f t="shared" si="528"/>
        <v>6.4387343643542098E-3</v>
      </c>
      <c r="AJ331" s="5">
        <f t="shared" si="529"/>
        <v>2.7102307010501521E-3</v>
      </c>
      <c r="AK331" s="5">
        <f t="shared" si="530"/>
        <v>7.6053771204682226E-4</v>
      </c>
      <c r="AL331" s="5">
        <f t="shared" si="531"/>
        <v>5.6623721887137147E-6</v>
      </c>
      <c r="AM331" s="5">
        <f t="shared" si="532"/>
        <v>5.3106642624930708E-4</v>
      </c>
      <c r="AN331" s="5">
        <f t="shared" si="533"/>
        <v>5.5789826239864809E-4</v>
      </c>
      <c r="AO331" s="5">
        <f t="shared" si="534"/>
        <v>2.9304288108142942E-4</v>
      </c>
      <c r="AP331" s="5">
        <f t="shared" si="535"/>
        <v>1.0261623661548906E-4</v>
      </c>
      <c r="AQ331" s="5">
        <f t="shared" si="536"/>
        <v>2.6950216240366489E-5</v>
      </c>
      <c r="AR331" s="5">
        <f t="shared" si="537"/>
        <v>1.606944650850401E-3</v>
      </c>
      <c r="AS331" s="5">
        <f t="shared" si="538"/>
        <v>1.3528095682077083E-3</v>
      </c>
      <c r="AT331" s="5">
        <f t="shared" si="539"/>
        <v>5.6943272030739612E-4</v>
      </c>
      <c r="AU331" s="5">
        <f t="shared" si="540"/>
        <v>1.5979269148540693E-4</v>
      </c>
      <c r="AV331" s="5">
        <f t="shared" si="541"/>
        <v>3.3630449228093101E-5</v>
      </c>
      <c r="AW331" s="5">
        <f t="shared" si="542"/>
        <v>1.3910342452213972E-7</v>
      </c>
      <c r="AX331" s="5">
        <f t="shared" si="543"/>
        <v>7.4513222178471702E-5</v>
      </c>
      <c r="AY331" s="5">
        <f t="shared" si="544"/>
        <v>7.8277961332804197E-5</v>
      </c>
      <c r="AZ331" s="5">
        <f t="shared" si="545"/>
        <v>4.111645592069378E-5</v>
      </c>
      <c r="BA331" s="5">
        <f t="shared" si="546"/>
        <v>1.4397947337870401E-5</v>
      </c>
      <c r="BB331" s="5">
        <f t="shared" si="547"/>
        <v>3.7813489070641557E-6</v>
      </c>
      <c r="BC331" s="5">
        <f t="shared" si="548"/>
        <v>7.9447989196883372E-7</v>
      </c>
      <c r="BD331" s="5">
        <f t="shared" si="549"/>
        <v>2.8135577276459722E-4</v>
      </c>
      <c r="BE331" s="5">
        <f t="shared" si="550"/>
        <v>2.3685992001342107E-4</v>
      </c>
      <c r="BF331" s="5">
        <f t="shared" si="551"/>
        <v>9.9700498691568981E-5</v>
      </c>
      <c r="BG331" s="5">
        <f t="shared" si="552"/>
        <v>2.7977688074831507E-5</v>
      </c>
      <c r="BH331" s="5">
        <f t="shared" si="553"/>
        <v>5.8882681652932467E-6</v>
      </c>
      <c r="BI331" s="5">
        <f t="shared" si="554"/>
        <v>9.9141006629768786E-7</v>
      </c>
      <c r="BJ331" s="8">
        <f t="shared" si="555"/>
        <v>0.28593169030156462</v>
      </c>
      <c r="BK331" s="8">
        <f t="shared" si="556"/>
        <v>0.31661140940348009</v>
      </c>
      <c r="BL331" s="8">
        <f t="shared" si="557"/>
        <v>0.36827209189403298</v>
      </c>
      <c r="BM331" s="8">
        <f t="shared" si="558"/>
        <v>0.29408080666553604</v>
      </c>
      <c r="BN331" s="8">
        <f t="shared" si="559"/>
        <v>0.70577807117366143</v>
      </c>
    </row>
    <row r="332" spans="1:66" x14ac:dyDescent="0.25">
      <c r="A332" t="s">
        <v>13</v>
      </c>
      <c r="B332" t="s">
        <v>14</v>
      </c>
      <c r="C332" t="s">
        <v>53</v>
      </c>
      <c r="D332" t="s">
        <v>493</v>
      </c>
      <c r="E332">
        <f>VLOOKUP(A332,home!$A$2:$E$405,3,FALSE)</f>
        <v>1.6044444444444399</v>
      </c>
      <c r="F332">
        <f>VLOOKUP(B332,home!$B$2:$E$405,3,FALSE)</f>
        <v>1.1499999999999999</v>
      </c>
      <c r="G332">
        <f>VLOOKUP(C332,away!$B$2:$E$405,4,FALSE)</f>
        <v>1.1000000000000001</v>
      </c>
      <c r="H332">
        <f>VLOOKUP(A332,away!$A$2:$E$405,3,FALSE)</f>
        <v>1.4044444444444399</v>
      </c>
      <c r="I332">
        <f>VLOOKUP(C332,away!$B$2:$E$405,3,FALSE)</f>
        <v>0.53</v>
      </c>
      <c r="J332">
        <f>VLOOKUP(B332,home!$B$2:$E$405,4,FALSE)</f>
        <v>0.77</v>
      </c>
      <c r="K332" s="3">
        <f t="shared" si="504"/>
        <v>2.0296222222222164</v>
      </c>
      <c r="L332" s="3">
        <f t="shared" si="505"/>
        <v>0.57315377777777599</v>
      </c>
      <c r="M332" s="5">
        <f t="shared" si="506"/>
        <v>7.4067680679213724E-2</v>
      </c>
      <c r="N332" s="5">
        <f t="shared" si="507"/>
        <v>0.15032941065499131</v>
      </c>
      <c r="O332" s="5">
        <f t="shared" si="508"/>
        <v>4.2452170992529341E-2</v>
      </c>
      <c r="P332" s="5">
        <f t="shared" si="509"/>
        <v>8.6161869628014934E-2</v>
      </c>
      <c r="Q332" s="5">
        <f t="shared" si="510"/>
        <v>0.15255595625946983</v>
      </c>
      <c r="R332" s="5">
        <f t="shared" si="511"/>
        <v>1.2165811089618152E-2</v>
      </c>
      <c r="S332" s="5">
        <f t="shared" si="512"/>
        <v>2.5057716502382883E-2</v>
      </c>
      <c r="T332" s="5">
        <f t="shared" si="513"/>
        <v>8.7438022652616285E-2</v>
      </c>
      <c r="U332" s="5">
        <f t="shared" si="514"/>
        <v>2.469200053884648E-2</v>
      </c>
      <c r="V332" s="5">
        <f t="shared" si="515"/>
        <v>3.2388090979845567E-3</v>
      </c>
      <c r="W332" s="5">
        <f t="shared" si="516"/>
        <v>0.10321031965219346</v>
      </c>
      <c r="X332" s="5">
        <f t="shared" si="517"/>
        <v>5.9155384614306521E-2</v>
      </c>
      <c r="Y332" s="5">
        <f t="shared" si="518"/>
        <v>1.6952566083793551E-2</v>
      </c>
      <c r="Z332" s="5">
        <f t="shared" si="519"/>
        <v>2.3242935285818019E-3</v>
      </c>
      <c r="AA332" s="5">
        <f t="shared" si="520"/>
        <v>4.7174377965769143E-3</v>
      </c>
      <c r="AB332" s="5">
        <f t="shared" si="521"/>
        <v>4.7873082919417569E-3</v>
      </c>
      <c r="AC332" s="5">
        <f t="shared" si="522"/>
        <v>2.3547875798486567E-4</v>
      </c>
      <c r="AD332" s="5">
        <f t="shared" si="523"/>
        <v>5.2369489582187574E-2</v>
      </c>
      <c r="AE332" s="5">
        <f t="shared" si="524"/>
        <v>3.0015770794324693E-2</v>
      </c>
      <c r="AF332" s="5">
        <f t="shared" si="525"/>
        <v>8.6018262118395146E-3</v>
      </c>
      <c r="AG332" s="5">
        <f t="shared" si="526"/>
        <v>1.6433897297012381E-3</v>
      </c>
      <c r="AH332" s="5">
        <f t="shared" si="527"/>
        <v>3.3304440414277416E-4</v>
      </c>
      <c r="AI332" s="5">
        <f t="shared" si="528"/>
        <v>6.7595432363493134E-4</v>
      </c>
      <c r="AJ332" s="5">
        <f t="shared" si="529"/>
        <v>6.859659582283224E-4</v>
      </c>
      <c r="AK332" s="5">
        <f t="shared" si="530"/>
        <v>4.6408391750271991E-4</v>
      </c>
      <c r="AL332" s="5">
        <f t="shared" si="531"/>
        <v>1.0957162346439081E-5</v>
      </c>
      <c r="AM332" s="5">
        <f t="shared" si="532"/>
        <v>2.1258055964488532E-2</v>
      </c>
      <c r="AN332" s="5">
        <f t="shared" si="533"/>
        <v>1.2184135084257986E-2</v>
      </c>
      <c r="AO332" s="5">
        <f t="shared" si="534"/>
        <v>3.4916915262486023E-3</v>
      </c>
      <c r="AP332" s="5">
        <f t="shared" si="535"/>
        <v>6.6709206303467838E-4</v>
      </c>
      <c r="AQ332" s="5">
        <f t="shared" si="536"/>
        <v>9.5586584013474031E-5</v>
      </c>
      <c r="AR332" s="5">
        <f t="shared" si="537"/>
        <v>3.817713168043588E-5</v>
      </c>
      <c r="AS332" s="5">
        <f t="shared" si="538"/>
        <v>7.7485154839316466E-5</v>
      </c>
      <c r="AT332" s="5">
        <f t="shared" si="539"/>
        <v>7.8632796077103017E-5</v>
      </c>
      <c r="AU332" s="5">
        <f t="shared" si="540"/>
        <v>5.3198290104518724E-5</v>
      </c>
      <c r="AV332" s="5">
        <f t="shared" si="541"/>
        <v>2.6993107945088879E-5</v>
      </c>
      <c r="AW332" s="5">
        <f t="shared" si="542"/>
        <v>3.5406415716657493E-7</v>
      </c>
      <c r="AX332" s="5">
        <f t="shared" si="543"/>
        <v>7.1909704644615722E-3</v>
      </c>
      <c r="AY332" s="5">
        <f t="shared" si="544"/>
        <v>4.1215318875945589E-3</v>
      </c>
      <c r="AZ332" s="5">
        <f t="shared" si="545"/>
        <v>1.1811357858031945E-3</v>
      </c>
      <c r="BA332" s="5">
        <f t="shared" si="546"/>
        <v>2.2565747923387433E-4</v>
      </c>
      <c r="BB332" s="5">
        <f t="shared" si="547"/>
        <v>3.2334109176676271E-5</v>
      </c>
      <c r="BC332" s="5">
        <f t="shared" si="548"/>
        <v>3.7064833651382118E-6</v>
      </c>
      <c r="BD332" s="5">
        <f t="shared" si="549"/>
        <v>3.6468945412269055E-6</v>
      </c>
      <c r="BE332" s="5">
        <f t="shared" si="550"/>
        <v>7.4018182029750236E-6</v>
      </c>
      <c r="BF332" s="5">
        <f t="shared" si="551"/>
        <v>7.5114473548035109E-6</v>
      </c>
      <c r="BG332" s="5">
        <f t="shared" si="552"/>
        <v>5.0818001574538299E-6</v>
      </c>
      <c r="BH332" s="5">
        <f t="shared" si="553"/>
        <v>2.5785336321151643E-6</v>
      </c>
      <c r="BI332" s="5">
        <f t="shared" si="554"/>
        <v>1.0466898320976598E-6</v>
      </c>
      <c r="BJ332" s="8">
        <f t="shared" si="555"/>
        <v>0.71272403366710213</v>
      </c>
      <c r="BK332" s="8">
        <f t="shared" si="556"/>
        <v>0.19289404371552196</v>
      </c>
      <c r="BL332" s="8">
        <f t="shared" si="557"/>
        <v>9.1275530977388539E-2</v>
      </c>
      <c r="BM332" s="8">
        <f t="shared" si="558"/>
        <v>0.47736382476131989</v>
      </c>
      <c r="BN332" s="8">
        <f t="shared" si="559"/>
        <v>0.51773289930383726</v>
      </c>
    </row>
    <row r="333" spans="1:66" x14ac:dyDescent="0.25">
      <c r="A333" t="s">
        <v>13</v>
      </c>
      <c r="B333" t="s">
        <v>57</v>
      </c>
      <c r="C333" t="s">
        <v>248</v>
      </c>
      <c r="D333" t="s">
        <v>493</v>
      </c>
      <c r="E333">
        <f>VLOOKUP(A333,home!$A$2:$E$405,3,FALSE)</f>
        <v>1.6044444444444399</v>
      </c>
      <c r="F333">
        <f>VLOOKUP(B333,home!$B$2:$E$405,3,FALSE)</f>
        <v>0.62</v>
      </c>
      <c r="G333">
        <f>VLOOKUP(C333,away!$B$2:$E$405,4,FALSE)</f>
        <v>0.82</v>
      </c>
      <c r="H333">
        <f>VLOOKUP(A333,away!$A$2:$E$405,3,FALSE)</f>
        <v>1.4044444444444399</v>
      </c>
      <c r="I333">
        <f>VLOOKUP(C333,away!$B$2:$E$405,3,FALSE)</f>
        <v>1.34</v>
      </c>
      <c r="J333">
        <f>VLOOKUP(B333,home!$B$2:$E$405,4,FALSE)</f>
        <v>1.01</v>
      </c>
      <c r="K333" s="3">
        <f t="shared" si="504"/>
        <v>0.81569955555555318</v>
      </c>
      <c r="L333" s="3">
        <f t="shared" si="505"/>
        <v>1.9007751111111051</v>
      </c>
      <c r="M333" s="5">
        <f t="shared" si="506"/>
        <v>6.6107394720362284E-2</v>
      </c>
      <c r="N333" s="5">
        <f t="shared" si="507"/>
        <v>5.3923772492335036E-2</v>
      </c>
      <c r="O333" s="5">
        <f t="shared" si="508"/>
        <v>0.1256552905448623</v>
      </c>
      <c r="P333" s="5">
        <f t="shared" si="509"/>
        <v>0.10249696465064807</v>
      </c>
      <c r="Q333" s="5">
        <f t="shared" si="510"/>
        <v>2.1992798627938223E-2</v>
      </c>
      <c r="R333" s="5">
        <f t="shared" si="511"/>
        <v>0.11942122442355445</v>
      </c>
      <c r="S333" s="5">
        <f t="shared" si="512"/>
        <v>3.9729397168938342E-2</v>
      </c>
      <c r="T333" s="5">
        <f t="shared" si="513"/>
        <v>4.1803364255663431E-2</v>
      </c>
      <c r="U333" s="5">
        <f t="shared" si="514"/>
        <v>9.7411839686193324E-2</v>
      </c>
      <c r="V333" s="5">
        <f t="shared" si="515"/>
        <v>6.8443219206525061E-3</v>
      </c>
      <c r="W333" s="5">
        <f t="shared" si="516"/>
        <v>5.9798386887439962E-3</v>
      </c>
      <c r="X333" s="5">
        <f t="shared" si="517"/>
        <v>1.1366328548023854E-2</v>
      </c>
      <c r="Y333" s="5">
        <f t="shared" si="518"/>
        <v>1.0802417204397686E-2</v>
      </c>
      <c r="Z333" s="5">
        <f t="shared" si="519"/>
        <v>7.566429704090194E-2</v>
      </c>
      <c r="AA333" s="5">
        <f t="shared" si="520"/>
        <v>6.1719333467687071E-2</v>
      </c>
      <c r="AB333" s="5">
        <f t="shared" si="521"/>
        <v>2.5172216439388658E-2</v>
      </c>
      <c r="AC333" s="5">
        <f t="shared" si="522"/>
        <v>6.6324106490492829E-4</v>
      </c>
      <c r="AD333" s="5">
        <f t="shared" si="523"/>
        <v>1.219437940175595E-3</v>
      </c>
      <c r="AE333" s="5">
        <f t="shared" si="524"/>
        <v>2.3178772862303635E-3</v>
      </c>
      <c r="AF333" s="5">
        <f t="shared" si="525"/>
        <v>2.2028817281382136E-3</v>
      </c>
      <c r="AG333" s="5">
        <f t="shared" si="526"/>
        <v>1.3957275871888449E-3</v>
      </c>
      <c r="AH333" s="5">
        <f t="shared" si="527"/>
        <v>3.595520315376604E-2</v>
      </c>
      <c r="AI333" s="5">
        <f t="shared" si="528"/>
        <v>2.9328643232436578E-2</v>
      </c>
      <c r="AJ333" s="5">
        <f t="shared" si="529"/>
        <v>1.1961680624872949E-2</v>
      </c>
      <c r="AK333" s="5">
        <f t="shared" si="530"/>
        <v>3.2523791898021121E-3</v>
      </c>
      <c r="AL333" s="5">
        <f t="shared" si="531"/>
        <v>4.1133187155221212E-5</v>
      </c>
      <c r="AM333" s="5">
        <f t="shared" si="532"/>
        <v>1.9893899716576244E-4</v>
      </c>
      <c r="AN333" s="5">
        <f t="shared" si="533"/>
        <v>3.7813829444208392E-4</v>
      </c>
      <c r="AO333" s="5">
        <f t="shared" si="534"/>
        <v>3.5937792931675801E-4</v>
      </c>
      <c r="AP333" s="5">
        <f t="shared" si="535"/>
        <v>2.2769887450931311E-4</v>
      </c>
      <c r="AQ333" s="5">
        <f t="shared" si="536"/>
        <v>1.0820108837382837E-4</v>
      </c>
      <c r="AR333" s="5">
        <f t="shared" si="537"/>
        <v>1.3668551053924395E-2</v>
      </c>
      <c r="AS333" s="5">
        <f t="shared" si="538"/>
        <v>1.1149431019774517E-2</v>
      </c>
      <c r="AT333" s="5">
        <f t="shared" si="539"/>
        <v>4.5472929637636848E-3</v>
      </c>
      <c r="AU333" s="5">
        <f t="shared" si="540"/>
        <v>1.2364082831743106E-3</v>
      </c>
      <c r="AV333" s="5">
        <f t="shared" si="541"/>
        <v>2.5213442176762245E-4</v>
      </c>
      <c r="AW333" s="5">
        <f t="shared" si="542"/>
        <v>1.7715394303345359E-6</v>
      </c>
      <c r="AX333" s="5">
        <f t="shared" si="543"/>
        <v>2.7045741928463303E-5</v>
      </c>
      <c r="AY333" s="5">
        <f t="shared" si="544"/>
        <v>5.1407873119157104E-5</v>
      </c>
      <c r="AZ333" s="5">
        <f t="shared" si="545"/>
        <v>4.8857402870025741E-5</v>
      </c>
      <c r="BA333" s="5">
        <f t="shared" si="546"/>
        <v>3.0955645122957724E-5</v>
      </c>
      <c r="BB333" s="5">
        <f t="shared" si="547"/>
        <v>1.4709929949526484E-5</v>
      </c>
      <c r="BC333" s="5">
        <f t="shared" si="548"/>
        <v>5.5920537468495536E-6</v>
      </c>
      <c r="BD333" s="5">
        <f t="shared" si="549"/>
        <v>4.3301402747084857E-3</v>
      </c>
      <c r="BE333" s="5">
        <f t="shared" si="550"/>
        <v>3.5320934975729122E-3</v>
      </c>
      <c r="BF333" s="5">
        <f t="shared" si="551"/>
        <v>1.4405635480754418E-3</v>
      </c>
      <c r="BG333" s="5">
        <f t="shared" si="552"/>
        <v>3.916890153048896E-4</v>
      </c>
      <c r="BH333" s="5">
        <f t="shared" si="553"/>
        <v>7.9875138925047671E-5</v>
      </c>
      <c r="BI333" s="5">
        <f t="shared" si="554"/>
        <v>1.3030823064219894E-5</v>
      </c>
      <c r="BJ333" s="8">
        <f t="shared" si="555"/>
        <v>0.15445536818937997</v>
      </c>
      <c r="BK333" s="8">
        <f t="shared" si="556"/>
        <v>0.21593386058578054</v>
      </c>
      <c r="BL333" s="8">
        <f t="shared" si="557"/>
        <v>0.55051902080261883</v>
      </c>
      <c r="BM333" s="8">
        <f t="shared" si="558"/>
        <v>0.5069254648252921</v>
      </c>
      <c r="BN333" s="8">
        <f t="shared" si="559"/>
        <v>0.48959744545970041</v>
      </c>
    </row>
    <row r="334" spans="1:66" x14ac:dyDescent="0.25">
      <c r="A334" t="s">
        <v>13</v>
      </c>
      <c r="B334" t="s">
        <v>59</v>
      </c>
      <c r="C334" t="s">
        <v>251</v>
      </c>
      <c r="D334" t="s">
        <v>493</v>
      </c>
      <c r="E334">
        <f>VLOOKUP(A334,home!$A$2:$E$405,3,FALSE)</f>
        <v>1.6044444444444399</v>
      </c>
      <c r="F334">
        <f>VLOOKUP(B334,home!$B$2:$E$405,3,FALSE)</f>
        <v>1.25</v>
      </c>
      <c r="G334">
        <f>VLOOKUP(C334,away!$B$2:$E$405,4,FALSE)</f>
        <v>2.08</v>
      </c>
      <c r="H334">
        <f>VLOOKUP(A334,away!$A$2:$E$405,3,FALSE)</f>
        <v>1.4044444444444399</v>
      </c>
      <c r="I334">
        <f>VLOOKUP(C334,away!$B$2:$E$405,3,FALSE)</f>
        <v>0.42</v>
      </c>
      <c r="J334">
        <f>VLOOKUP(B334,home!$B$2:$E$405,4,FALSE)</f>
        <v>0.47</v>
      </c>
      <c r="K334" s="3">
        <f t="shared" si="504"/>
        <v>4.1715555555555435</v>
      </c>
      <c r="L334" s="3">
        <f t="shared" si="505"/>
        <v>0.27723733333333245</v>
      </c>
      <c r="M334" s="5">
        <f t="shared" si="506"/>
        <v>1.1692672810292629E-2</v>
      </c>
      <c r="N334" s="5">
        <f t="shared" si="507"/>
        <v>4.8776634221069468E-2</v>
      </c>
      <c r="O334" s="5">
        <f t="shared" si="508"/>
        <v>3.2416454294646908E-3</v>
      </c>
      <c r="P334" s="5">
        <f t="shared" si="509"/>
        <v>1.3522704000424665E-2</v>
      </c>
      <c r="Q334" s="5">
        <f t="shared" si="510"/>
        <v>0.10173721973310153</v>
      </c>
      <c r="R334" s="5">
        <f t="shared" si="511"/>
        <v>4.4935256723848804E-4</v>
      </c>
      <c r="S334" s="5">
        <f t="shared" si="512"/>
        <v>3.9097887722072686E-3</v>
      </c>
      <c r="T334" s="5">
        <f t="shared" si="513"/>
        <v>2.8205355499552356E-2</v>
      </c>
      <c r="U334" s="5">
        <f t="shared" si="514"/>
        <v>1.8744991982668608E-3</v>
      </c>
      <c r="V334" s="5">
        <f t="shared" si="515"/>
        <v>5.0241260895743129E-4</v>
      </c>
      <c r="W334" s="5">
        <f t="shared" si="516"/>
        <v>0.14146748806146486</v>
      </c>
      <c r="X334" s="5">
        <f t="shared" si="517"/>
        <v>3.9220069143525563E-2</v>
      </c>
      <c r="Y334" s="5">
        <f t="shared" si="518"/>
        <v>5.4366336912499719E-3</v>
      </c>
      <c r="Z334" s="5">
        <f t="shared" si="519"/>
        <v>4.1525769155895123E-5</v>
      </c>
      <c r="AA334" s="5">
        <f t="shared" si="520"/>
        <v>1.7322705302099135E-4</v>
      </c>
      <c r="AB334" s="5">
        <f t="shared" si="521"/>
        <v>3.6131313770111569E-4</v>
      </c>
      <c r="AC334" s="5">
        <f t="shared" si="522"/>
        <v>3.6315354855349898E-5</v>
      </c>
      <c r="AD334" s="5">
        <f t="shared" si="523"/>
        <v>0.14753487143832283</v>
      </c>
      <c r="AE334" s="5">
        <f t="shared" si="524"/>
        <v>4.0902174331236656E-2</v>
      </c>
      <c r="AF334" s="5">
        <f t="shared" si="525"/>
        <v>5.6698048695635658E-3</v>
      </c>
      <c r="AG334" s="5">
        <f t="shared" si="526"/>
        <v>5.2396052751938187E-4</v>
      </c>
      <c r="AH334" s="5">
        <f t="shared" si="527"/>
        <v>2.8781233763489781E-6</v>
      </c>
      <c r="AI334" s="5">
        <f t="shared" si="528"/>
        <v>1.2006251560182858E-5</v>
      </c>
      <c r="AJ334" s="5">
        <f t="shared" si="529"/>
        <v>2.5042372698639117E-5</v>
      </c>
      <c r="AK334" s="5">
        <f t="shared" si="530"/>
        <v>3.4821882985100148E-5</v>
      </c>
      <c r="AL334" s="5">
        <f t="shared" si="531"/>
        <v>1.6799642044101342E-6</v>
      </c>
      <c r="AM334" s="5">
        <f t="shared" si="532"/>
        <v>0.1230899825173417</v>
      </c>
      <c r="AN334" s="5">
        <f t="shared" si="533"/>
        <v>3.4125138513154324E-2</v>
      </c>
      <c r="AO334" s="5">
        <f t="shared" si="534"/>
        <v>4.7303812005087533E-3</v>
      </c>
      <c r="AP334" s="5">
        <f t="shared" si="535"/>
        <v>4.3714608989305813E-4</v>
      </c>
      <c r="AQ334" s="5">
        <f t="shared" si="536"/>
        <v>3.0298304059761168E-5</v>
      </c>
      <c r="AR334" s="5">
        <f t="shared" si="537"/>
        <v>1.5958464997266366E-7</v>
      </c>
      <c r="AS334" s="5">
        <f t="shared" si="538"/>
        <v>6.657162331748519E-7</v>
      </c>
      <c r="AT334" s="5">
        <f t="shared" si="539"/>
        <v>1.3885361254620319E-6</v>
      </c>
      <c r="AU334" s="5">
        <f t="shared" si="540"/>
        <v>1.9307851960869025E-6</v>
      </c>
      <c r="AV334" s="5">
        <f t="shared" si="541"/>
        <v>2.0135944278301794E-6</v>
      </c>
      <c r="AW334" s="5">
        <f t="shared" si="542"/>
        <v>5.396936049925599E-8</v>
      </c>
      <c r="AX334" s="5">
        <f t="shared" si="543"/>
        <v>8.5579450067241894E-2</v>
      </c>
      <c r="AY334" s="5">
        <f t="shared" si="544"/>
        <v>2.3725818524775222E-2</v>
      </c>
      <c r="AZ334" s="5">
        <f t="shared" si="545"/>
        <v>3.2888413294796313E-3</v>
      </c>
      <c r="BA334" s="5">
        <f t="shared" si="546"/>
        <v>3.0392986664712823E-4</v>
      </c>
      <c r="BB334" s="5">
        <f t="shared" si="547"/>
        <v>2.1065176437401292E-5</v>
      </c>
      <c r="BC334" s="5">
        <f t="shared" si="548"/>
        <v>1.168010668340257E-6</v>
      </c>
      <c r="BD334" s="5">
        <f t="shared" si="549"/>
        <v>7.3738037998924151E-9</v>
      </c>
      <c r="BE334" s="5">
        <f t="shared" si="550"/>
        <v>3.0760232207017784E-8</v>
      </c>
      <c r="BF334" s="5">
        <f t="shared" si="551"/>
        <v>6.415900877668182E-8</v>
      </c>
      <c r="BG334" s="5">
        <f t="shared" si="552"/>
        <v>8.9214289833767945E-8</v>
      </c>
      <c r="BH334" s="5">
        <f t="shared" si="553"/>
        <v>9.3040591597749289E-8</v>
      </c>
      <c r="BI334" s="5">
        <f t="shared" si="554"/>
        <v>7.7624799354353091E-8</v>
      </c>
      <c r="BJ334" s="8">
        <f t="shared" si="555"/>
        <v>0.83480743111681333</v>
      </c>
      <c r="BK334" s="8">
        <f t="shared" si="556"/>
        <v>5.3391392035716981E-2</v>
      </c>
      <c r="BL334" s="8">
        <f t="shared" si="557"/>
        <v>6.1813064056705121E-3</v>
      </c>
      <c r="BM334" s="8">
        <f t="shared" si="558"/>
        <v>0.69127566201035051</v>
      </c>
      <c r="BN334" s="8">
        <f t="shared" si="559"/>
        <v>0.17942022876159147</v>
      </c>
    </row>
    <row r="335" spans="1:66" x14ac:dyDescent="0.25">
      <c r="A335" t="s">
        <v>13</v>
      </c>
      <c r="B335" t="s">
        <v>51</v>
      </c>
      <c r="C335" t="s">
        <v>54</v>
      </c>
      <c r="D335" t="s">
        <v>493</v>
      </c>
      <c r="E335">
        <f>VLOOKUP(A335,home!$A$2:$E$405,3,FALSE)</f>
        <v>1.6044444444444399</v>
      </c>
      <c r="F335">
        <f>VLOOKUP(B335,home!$B$2:$E$405,3,FALSE)</f>
        <v>1.4</v>
      </c>
      <c r="G335">
        <f>VLOOKUP(C335,away!$B$2:$E$405,4,FALSE)</f>
        <v>1.01</v>
      </c>
      <c r="H335">
        <f>VLOOKUP(A335,away!$A$2:$E$405,3,FALSE)</f>
        <v>1.4044444444444399</v>
      </c>
      <c r="I335">
        <f>VLOOKUP(C335,away!$B$2:$E$405,3,FALSE)</f>
        <v>0.72</v>
      </c>
      <c r="J335">
        <f>VLOOKUP(B335,home!$B$2:$E$405,4,FALSE)</f>
        <v>0.83</v>
      </c>
      <c r="K335" s="3">
        <f t="shared" si="504"/>
        <v>2.2686844444444381</v>
      </c>
      <c r="L335" s="3">
        <f t="shared" si="505"/>
        <v>0.83929599999999727</v>
      </c>
      <c r="M335" s="5">
        <f t="shared" si="506"/>
        <v>4.4691120463507594E-2</v>
      </c>
      <c r="N335" s="5">
        <f t="shared" si="507"/>
        <v>0.10139004980035218</v>
      </c>
      <c r="O335" s="5">
        <f t="shared" si="508"/>
        <v>3.7509078640539935E-2</v>
      </c>
      <c r="P335" s="5">
        <f t="shared" si="509"/>
        <v>8.5096263237236083E-2</v>
      </c>
      <c r="Q335" s="5">
        <f t="shared" si="510"/>
        <v>0.11501101440175297</v>
      </c>
      <c r="R335" s="5">
        <f t="shared" si="511"/>
        <v>1.5740609833345253E-2</v>
      </c>
      <c r="S335" s="5">
        <f t="shared" si="512"/>
        <v>4.0507901468111014E-2</v>
      </c>
      <c r="T335" s="5">
        <f t="shared" si="513"/>
        <v>9.652828434333334E-2</v>
      </c>
      <c r="U335" s="5">
        <f t="shared" si="514"/>
        <v>3.5710476674979535E-2</v>
      </c>
      <c r="V335" s="5">
        <f t="shared" si="515"/>
        <v>8.5701116930004869E-3</v>
      </c>
      <c r="W335" s="5">
        <f t="shared" si="516"/>
        <v>8.6974566437677397E-2</v>
      </c>
      <c r="X335" s="5">
        <f t="shared" si="517"/>
        <v>7.2997405712876634E-2</v>
      </c>
      <c r="Y335" s="5">
        <f t="shared" si="518"/>
        <v>3.0633215312597155E-2</v>
      </c>
      <c r="Z335" s="5">
        <f t="shared" si="519"/>
        <v>4.4036769568957653E-3</v>
      </c>
      <c r="AA335" s="5">
        <f t="shared" si="520"/>
        <v>9.990553410467843E-3</v>
      </c>
      <c r="AB335" s="5">
        <f t="shared" si="521"/>
        <v>1.1332706556859865E-2</v>
      </c>
      <c r="AC335" s="5">
        <f t="shared" si="522"/>
        <v>1.0198956652859878E-3</v>
      </c>
      <c r="AD335" s="5">
        <f t="shared" si="523"/>
        <v>4.9329461484864522E-2</v>
      </c>
      <c r="AE335" s="5">
        <f t="shared" si="524"/>
        <v>4.1402019706400707E-2</v>
      </c>
      <c r="AF335" s="5">
        <f t="shared" si="525"/>
        <v>1.7374274765751589E-2</v>
      </c>
      <c r="AG335" s="5">
        <f t="shared" si="526"/>
        <v>4.8607197712654E-3</v>
      </c>
      <c r="AH335" s="5">
        <f t="shared" si="527"/>
        <v>9.2399711380369398E-4</v>
      </c>
      <c r="AI335" s="5">
        <f t="shared" si="528"/>
        <v>2.0962578787979977E-3</v>
      </c>
      <c r="AJ335" s="5">
        <f t="shared" si="529"/>
        <v>2.3778738205865566E-3</v>
      </c>
      <c r="AK335" s="5">
        <f t="shared" si="530"/>
        <v>1.7982151158721282E-3</v>
      </c>
      <c r="AL335" s="5">
        <f t="shared" si="531"/>
        <v>7.7679242863073862E-5</v>
      </c>
      <c r="AM335" s="5">
        <f t="shared" si="532"/>
        <v>2.2382596384706611E-2</v>
      </c>
      <c r="AN335" s="5">
        <f t="shared" si="533"/>
        <v>1.8785623615298657E-2</v>
      </c>
      <c r="AO335" s="5">
        <f t="shared" si="534"/>
        <v>7.8833493789128243E-3</v>
      </c>
      <c r="AP335" s="5">
        <f t="shared" si="535"/>
        <v>2.2054878667746658E-3</v>
      </c>
      <c r="AQ335" s="5">
        <f t="shared" si="536"/>
        <v>4.627642861581259E-4</v>
      </c>
      <c r="AR335" s="5">
        <f t="shared" si="537"/>
        <v>1.5510141632539657E-4</v>
      </c>
      <c r="AS335" s="5">
        <f t="shared" si="538"/>
        <v>3.5187617052872779E-4</v>
      </c>
      <c r="AT335" s="5">
        <f t="shared" si="539"/>
        <v>3.991479972246017E-4</v>
      </c>
      <c r="AU335" s="5">
        <f t="shared" si="540"/>
        <v>3.0184695077820181E-4</v>
      </c>
      <c r="AV335" s="5">
        <f t="shared" si="541"/>
        <v>1.7119887045837317E-4</v>
      </c>
      <c r="AW335" s="5">
        <f t="shared" si="542"/>
        <v>4.1085798291003043E-6</v>
      </c>
      <c r="AX335" s="5">
        <f t="shared" si="543"/>
        <v>8.463174707377041E-3</v>
      </c>
      <c r="AY335" s="5">
        <f t="shared" si="544"/>
        <v>7.103108679202697E-3</v>
      </c>
      <c r="AZ335" s="5">
        <f t="shared" si="545"/>
        <v>2.9808053510100439E-3</v>
      </c>
      <c r="BA335" s="5">
        <f t="shared" si="546"/>
        <v>8.3392600262710591E-4</v>
      </c>
      <c r="BB335" s="5">
        <f t="shared" si="547"/>
        <v>1.7497768957522929E-4</v>
      </c>
      <c r="BC335" s="5">
        <f t="shared" si="548"/>
        <v>2.937161498994624E-5</v>
      </c>
      <c r="BD335" s="5">
        <f t="shared" si="549"/>
        <v>2.1695999719373258E-5</v>
      </c>
      <c r="BE335" s="5">
        <f t="shared" si="550"/>
        <v>4.9221377070013006E-5</v>
      </c>
      <c r="BF335" s="5">
        <f t="shared" si="551"/>
        <v>5.5833886246436344E-5</v>
      </c>
      <c r="BG335" s="5">
        <f t="shared" si="552"/>
        <v>4.222315640005679E-5</v>
      </c>
      <c r="BH335" s="5">
        <f t="shared" si="553"/>
        <v>2.3947754530038374E-5</v>
      </c>
      <c r="BI335" s="5">
        <f t="shared" si="554"/>
        <v>1.0865979636334365E-5</v>
      </c>
      <c r="BJ335" s="8">
        <f t="shared" si="555"/>
        <v>0.68780619731350467</v>
      </c>
      <c r="BK335" s="8">
        <f t="shared" si="556"/>
        <v>0.18706608044920689</v>
      </c>
      <c r="BL335" s="8">
        <f t="shared" si="557"/>
        <v>0.11906272860417035</v>
      </c>
      <c r="BM335" s="8">
        <f t="shared" si="558"/>
        <v>0.59180154684766983</v>
      </c>
      <c r="BN335" s="8">
        <f t="shared" si="559"/>
        <v>0.39943813637673403</v>
      </c>
    </row>
    <row r="336" spans="1:66" x14ac:dyDescent="0.25">
      <c r="A336" t="s">
        <v>16</v>
      </c>
      <c r="B336" t="s">
        <v>253</v>
      </c>
      <c r="C336" t="s">
        <v>65</v>
      </c>
      <c r="D336" t="s">
        <v>493</v>
      </c>
      <c r="E336">
        <f>VLOOKUP(A336,home!$A$2:$E$405,3,FALSE)</f>
        <v>1.5701357466063299</v>
      </c>
      <c r="F336">
        <f>VLOOKUP(B336,home!$B$2:$E$405,3,FALSE)</f>
        <v>0.88</v>
      </c>
      <c r="G336">
        <f>VLOOKUP(C336,away!$B$2:$E$405,4,FALSE)</f>
        <v>1.03</v>
      </c>
      <c r="H336">
        <f>VLOOKUP(A336,away!$A$2:$E$405,3,FALSE)</f>
        <v>1.2579185520362</v>
      </c>
      <c r="I336">
        <f>VLOOKUP(C336,away!$B$2:$E$405,3,FALSE)</f>
        <v>0.59</v>
      </c>
      <c r="J336">
        <f>VLOOKUP(B336,home!$B$2:$E$405,4,FALSE)</f>
        <v>1.04</v>
      </c>
      <c r="K336" s="3">
        <f t="shared" si="504"/>
        <v>1.4231710407239775</v>
      </c>
      <c r="L336" s="3">
        <f t="shared" si="505"/>
        <v>0.77185882352941226</v>
      </c>
      <c r="M336" s="5">
        <f t="shared" si="506"/>
        <v>0.11135523591427308</v>
      </c>
      <c r="N336" s="5">
        <f t="shared" si="507"/>
        <v>0.15847754698618008</v>
      </c>
      <c r="O336" s="5">
        <f t="shared" si="508"/>
        <v>8.5950521386630979E-2</v>
      </c>
      <c r="P336" s="5">
        <f t="shared" si="509"/>
        <v>0.1223222929725801</v>
      </c>
      <c r="Q336" s="5">
        <f t="shared" si="510"/>
        <v>0.11277032773785249</v>
      </c>
      <c r="R336" s="5">
        <f t="shared" si="511"/>
        <v>3.3170834159612285E-2</v>
      </c>
      <c r="S336" s="5">
        <f t="shared" si="512"/>
        <v>3.3592365988045679E-2</v>
      </c>
      <c r="T336" s="5">
        <f t="shared" si="513"/>
        <v>8.7042772496765064E-2</v>
      </c>
      <c r="U336" s="5">
        <f t="shared" si="514"/>
        <v>4.720777057261788E-2</v>
      </c>
      <c r="V336" s="5">
        <f t="shared" si="515"/>
        <v>4.1000868380013907E-3</v>
      </c>
      <c r="W336" s="5">
        <f t="shared" si="516"/>
        <v>5.3497154896487834E-2</v>
      </c>
      <c r="X336" s="5">
        <f t="shared" si="517"/>
        <v>4.1292251040573831E-2</v>
      </c>
      <c r="Y336" s="5">
        <f t="shared" si="518"/>
        <v>1.5935894154529232E-2</v>
      </c>
      <c r="Z336" s="5">
        <f t="shared" si="519"/>
        <v>8.5344003433091929E-3</v>
      </c>
      <c r="AA336" s="5">
        <f t="shared" si="520"/>
        <v>1.2145911418542417E-2</v>
      </c>
      <c r="AB336" s="5">
        <f t="shared" si="521"/>
        <v>8.6428546970341285E-3</v>
      </c>
      <c r="AC336" s="5">
        <f t="shared" si="522"/>
        <v>2.8149328772758092E-4</v>
      </c>
      <c r="AD336" s="5">
        <f t="shared" si="523"/>
        <v>1.903390040245162E-2</v>
      </c>
      <c r="AE336" s="5">
        <f t="shared" si="524"/>
        <v>1.4691483971812313E-2</v>
      </c>
      <c r="AF336" s="5">
        <f t="shared" si="525"/>
        <v>5.669875767192134E-3</v>
      </c>
      <c r="AG336" s="5">
        <f t="shared" si="526"/>
        <v>1.4587812130742814E-3</v>
      </c>
      <c r="AH336" s="5">
        <f t="shared" si="527"/>
        <v>1.6468380521289113E-3</v>
      </c>
      <c r="AI336" s="5">
        <f t="shared" si="528"/>
        <v>2.3437322245521506E-3</v>
      </c>
      <c r="AJ336" s="5">
        <f t="shared" si="529"/>
        <v>1.6677659145971039E-3</v>
      </c>
      <c r="AK336" s="5">
        <f t="shared" si="530"/>
        <v>7.9117205078704518E-4</v>
      </c>
      <c r="AL336" s="5">
        <f t="shared" si="531"/>
        <v>1.2368670095669739E-5</v>
      </c>
      <c r="AM336" s="5">
        <f t="shared" si="532"/>
        <v>5.4176991689587218E-3</v>
      </c>
      <c r="AN336" s="5">
        <f t="shared" si="533"/>
        <v>4.1816989067887536E-3</v>
      </c>
      <c r="AO336" s="5">
        <f t="shared" si="534"/>
        <v>1.6138405992740983E-3</v>
      </c>
      <c r="AP336" s="5">
        <f t="shared" si="535"/>
        <v>4.1521903543990241E-4</v>
      </c>
      <c r="AQ336" s="5">
        <f t="shared" si="536"/>
        <v>8.0122619050415085E-5</v>
      </c>
      <c r="AR336" s="5">
        <f t="shared" si="537"/>
        <v>2.5422529629193821E-4</v>
      </c>
      <c r="AS336" s="5">
        <f t="shared" si="538"/>
        <v>3.6180607950215925E-4</v>
      </c>
      <c r="AT336" s="5">
        <f t="shared" si="539"/>
        <v>2.5745596735267514E-4</v>
      </c>
      <c r="AU336" s="5">
        <f t="shared" si="540"/>
        <v>1.2213462566596829E-4</v>
      </c>
      <c r="AV336" s="5">
        <f t="shared" si="541"/>
        <v>4.3454615579367409E-5</v>
      </c>
      <c r="AW336" s="5">
        <f t="shared" si="542"/>
        <v>3.7741180154505629E-7</v>
      </c>
      <c r="AX336" s="5">
        <f t="shared" si="543"/>
        <v>1.2850520941027328E-3</v>
      </c>
      <c r="AY336" s="5">
        <f t="shared" si="544"/>
        <v>9.9187879752814278E-4</v>
      </c>
      <c r="AZ336" s="5">
        <f t="shared" si="545"/>
        <v>3.8279520087192018E-4</v>
      </c>
      <c r="BA336" s="5">
        <f t="shared" si="546"/>
        <v>9.8487951132568465E-5</v>
      </c>
      <c r="BB336" s="5">
        <f t="shared" si="547"/>
        <v>1.9004698523251631E-5</v>
      </c>
      <c r="BC336" s="5">
        <f t="shared" si="548"/>
        <v>2.9337888487376344E-6</v>
      </c>
      <c r="BD336" s="5">
        <f t="shared" si="549"/>
        <v>3.2704339684551927E-5</v>
      </c>
      <c r="BE336" s="5">
        <f t="shared" si="550"/>
        <v>4.6543869145054245E-5</v>
      </c>
      <c r="BF336" s="5">
        <f t="shared" si="551"/>
        <v>3.3119943345243743E-5</v>
      </c>
      <c r="BG336" s="5">
        <f t="shared" si="552"/>
        <v>1.5711781413123229E-5</v>
      </c>
      <c r="BH336" s="5">
        <f t="shared" si="553"/>
        <v>5.5901380763355628E-6</v>
      </c>
      <c r="BI336" s="5">
        <f t="shared" si="554"/>
        <v>1.5911445247778435E-6</v>
      </c>
      <c r="BJ336" s="8">
        <f t="shared" si="555"/>
        <v>0.52435872152743812</v>
      </c>
      <c r="BK336" s="8">
        <f t="shared" si="556"/>
        <v>0.27265572246825165</v>
      </c>
      <c r="BL336" s="8">
        <f t="shared" si="557"/>
        <v>0.19474173827708405</v>
      </c>
      <c r="BM336" s="8">
        <f t="shared" si="558"/>
        <v>0.37525232207322751</v>
      </c>
      <c r="BN336" s="8">
        <f t="shared" si="559"/>
        <v>0.62404675915712904</v>
      </c>
    </row>
    <row r="337" spans="1:66" x14ac:dyDescent="0.25">
      <c r="A337" t="s">
        <v>16</v>
      </c>
      <c r="B337" t="s">
        <v>257</v>
      </c>
      <c r="C337" t="s">
        <v>66</v>
      </c>
      <c r="D337" t="s">
        <v>493</v>
      </c>
      <c r="E337">
        <f>VLOOKUP(A337,home!$A$2:$E$405,3,FALSE)</f>
        <v>1.5701357466063299</v>
      </c>
      <c r="F337">
        <f>VLOOKUP(B337,home!$B$2:$E$405,3,FALSE)</f>
        <v>0.98</v>
      </c>
      <c r="G337">
        <f>VLOOKUP(C337,away!$B$2:$E$405,4,FALSE)</f>
        <v>0.98</v>
      </c>
      <c r="H337">
        <f>VLOOKUP(A337,away!$A$2:$E$405,3,FALSE)</f>
        <v>1.2579185520362</v>
      </c>
      <c r="I337">
        <f>VLOOKUP(C337,away!$B$2:$E$405,3,FALSE)</f>
        <v>0.73</v>
      </c>
      <c r="J337">
        <f>VLOOKUP(B337,home!$B$2:$E$405,4,FALSE)</f>
        <v>1.1000000000000001</v>
      </c>
      <c r="K337" s="3">
        <f t="shared" si="504"/>
        <v>1.5079583710407194</v>
      </c>
      <c r="L337" s="3">
        <f t="shared" si="505"/>
        <v>1.0101085972850685</v>
      </c>
      <c r="M337" s="5">
        <f t="shared" si="506"/>
        <v>8.0615288137924609E-2</v>
      </c>
      <c r="N337" s="5">
        <f t="shared" si="507"/>
        <v>0.12156449858144303</v>
      </c>
      <c r="O337" s="5">
        <f t="shared" si="508"/>
        <v>8.1430195620730658E-2</v>
      </c>
      <c r="P337" s="5">
        <f t="shared" si="509"/>
        <v>0.12279334514176413</v>
      </c>
      <c r="Q337" s="5">
        <f t="shared" si="510"/>
        <v>9.1657101628627363E-2</v>
      </c>
      <c r="R337" s="5">
        <f t="shared" si="511"/>
        <v>4.1126670337552483E-2</v>
      </c>
      <c r="S337" s="5">
        <f t="shared" si="512"/>
        <v>4.6759758475672514E-2</v>
      </c>
      <c r="T337" s="5">
        <f t="shared" si="513"/>
        <v>9.2583626357307755E-2</v>
      </c>
      <c r="U337" s="5">
        <f t="shared" si="514"/>
        <v>6.2017306808544309E-2</v>
      </c>
      <c r="V337" s="5">
        <f t="shared" si="515"/>
        <v>7.9138382555719693E-3</v>
      </c>
      <c r="W337" s="5">
        <f t="shared" si="516"/>
        <v>4.6071697888739528E-2</v>
      </c>
      <c r="X337" s="5">
        <f t="shared" si="517"/>
        <v>4.6537418128936137E-2</v>
      </c>
      <c r="Y337" s="5">
        <f t="shared" si="518"/>
        <v>2.3503923073744194E-2</v>
      </c>
      <c r="Z337" s="5">
        <f t="shared" si="519"/>
        <v>1.3847467761890194E-2</v>
      </c>
      <c r="AA337" s="5">
        <f t="shared" si="520"/>
        <v>2.0881404929258812E-2</v>
      </c>
      <c r="AB337" s="5">
        <f t="shared" si="521"/>
        <v>1.5744144681083389E-2</v>
      </c>
      <c r="AC337" s="5">
        <f t="shared" si="522"/>
        <v>7.5339825016344179E-4</v>
      </c>
      <c r="AD337" s="5">
        <f t="shared" si="523"/>
        <v>1.7368550624845953E-2</v>
      </c>
      <c r="AE337" s="5">
        <f t="shared" si="524"/>
        <v>1.7544122308537843E-2</v>
      </c>
      <c r="AF337" s="5">
        <f t="shared" si="525"/>
        <v>8.8607343878374187E-3</v>
      </c>
      <c r="AG337" s="5">
        <f t="shared" si="526"/>
        <v>2.983434661138009E-3</v>
      </c>
      <c r="AH337" s="5">
        <f t="shared" si="527"/>
        <v>3.4968615592282769E-3</v>
      </c>
      <c r="AI337" s="5">
        <f t="shared" si="528"/>
        <v>5.2731216606087825E-3</v>
      </c>
      <c r="AJ337" s="5">
        <f t="shared" si="529"/>
        <v>3.9758239748155771E-3</v>
      </c>
      <c r="AK337" s="5">
        <f t="shared" si="530"/>
        <v>1.9984590148691785E-3</v>
      </c>
      <c r="AL337" s="5">
        <f t="shared" si="531"/>
        <v>4.5903100267155992E-5</v>
      </c>
      <c r="AM337" s="5">
        <f t="shared" si="532"/>
        <v>5.238210261516189E-3</v>
      </c>
      <c r="AN337" s="5">
        <f t="shared" si="533"/>
        <v>5.2911612195443696E-3</v>
      </c>
      <c r="AO337" s="5">
        <f t="shared" si="534"/>
        <v>2.6723237187415575E-3</v>
      </c>
      <c r="AP337" s="5">
        <f t="shared" si="535"/>
        <v>8.9977905434321772E-4</v>
      </c>
      <c r="AQ337" s="5">
        <f t="shared" si="536"/>
        <v>2.2721863961227824E-4</v>
      </c>
      <c r="AR337" s="5">
        <f t="shared" si="537"/>
        <v>7.0644198489843075E-4</v>
      </c>
      <c r="AS337" s="5">
        <f t="shared" si="538"/>
        <v>1.0652851047822101E-3</v>
      </c>
      <c r="AT337" s="5">
        <f t="shared" si="539"/>
        <v>8.0320279565066193E-4</v>
      </c>
      <c r="AU337" s="5">
        <f t="shared" si="540"/>
        <v>4.0373212644824133E-4</v>
      </c>
      <c r="AV337" s="5">
        <f t="shared" si="541"/>
        <v>1.5220280993392393E-4</v>
      </c>
      <c r="AW337" s="5">
        <f t="shared" si="542"/>
        <v>1.9422133624394782E-6</v>
      </c>
      <c r="AX337" s="5">
        <f t="shared" si="543"/>
        <v>1.3165005021874569E-3</v>
      </c>
      <c r="AY337" s="5">
        <f t="shared" si="544"/>
        <v>1.3298084755896604E-3</v>
      </c>
      <c r="AZ337" s="5">
        <f t="shared" si="545"/>
        <v>6.7162548696783348E-4</v>
      </c>
      <c r="BA337" s="5">
        <f t="shared" si="546"/>
        <v>2.2613822618065981E-4</v>
      </c>
      <c r="BB337" s="5">
        <f t="shared" si="547"/>
        <v>5.7106041609969951E-5</v>
      </c>
      <c r="BC337" s="5">
        <f t="shared" si="548"/>
        <v>1.1536660717429905E-5</v>
      </c>
      <c r="BD337" s="5">
        <f t="shared" si="549"/>
        <v>1.1893052040483885E-4</v>
      </c>
      <c r="BE337" s="5">
        <f t="shared" si="550"/>
        <v>1.7934227381670583E-4</v>
      </c>
      <c r="BF337" s="5">
        <f t="shared" si="551"/>
        <v>1.3522034154168924E-4</v>
      </c>
      <c r="BG337" s="5">
        <f t="shared" si="552"/>
        <v>6.7968881987591804E-5</v>
      </c>
      <c r="BH337" s="5">
        <f t="shared" si="553"/>
        <v>2.5623561140866956E-5</v>
      </c>
      <c r="BI337" s="5">
        <f t="shared" si="554"/>
        <v>7.7278527036487953E-6</v>
      </c>
      <c r="BJ337" s="8">
        <f t="shared" si="555"/>
        <v>0.48661651592816779</v>
      </c>
      <c r="BK337" s="8">
        <f t="shared" si="556"/>
        <v>0.26021133983695344</v>
      </c>
      <c r="BL337" s="8">
        <f t="shared" si="557"/>
        <v>0.23960966684000026</v>
      </c>
      <c r="BM337" s="8">
        <f t="shared" si="558"/>
        <v>0.45977002465674222</v>
      </c>
      <c r="BN337" s="8">
        <f t="shared" si="559"/>
        <v>0.53918709944804233</v>
      </c>
    </row>
    <row r="338" spans="1:66" x14ac:dyDescent="0.25">
      <c r="A338" t="s">
        <v>69</v>
      </c>
      <c r="B338" t="s">
        <v>72</v>
      </c>
      <c r="C338" t="s">
        <v>77</v>
      </c>
      <c r="D338" t="s">
        <v>493</v>
      </c>
      <c r="E338">
        <f>VLOOKUP(A338,home!$A$2:$E$405,3,FALSE)</f>
        <v>1.3216783216783199</v>
      </c>
      <c r="F338">
        <f>VLOOKUP(B338,home!$B$2:$E$405,3,FALSE)</f>
        <v>1.03</v>
      </c>
      <c r="G338">
        <f>VLOOKUP(C338,away!$B$2:$E$405,4,FALSE)</f>
        <v>0.71</v>
      </c>
      <c r="H338">
        <f>VLOOKUP(A338,away!$A$2:$E$405,3,FALSE)</f>
        <v>1.28321678321678</v>
      </c>
      <c r="I338">
        <f>VLOOKUP(C338,away!$B$2:$E$405,3,FALSE)</f>
        <v>0.96</v>
      </c>
      <c r="J338">
        <f>VLOOKUP(B338,home!$B$2:$E$405,4,FALSE)</f>
        <v>0.95</v>
      </c>
      <c r="K338" s="3">
        <f t="shared" si="504"/>
        <v>0.96654335664335522</v>
      </c>
      <c r="L338" s="3">
        <f t="shared" si="505"/>
        <v>1.1702937062937033</v>
      </c>
      <c r="M338" s="5">
        <f t="shared" si="506"/>
        <v>0.11802756702595804</v>
      </c>
      <c r="N338" s="5">
        <f t="shared" si="507"/>
        <v>0.11407876080971807</v>
      </c>
      <c r="O338" s="5">
        <f t="shared" si="508"/>
        <v>0.13812691885963693</v>
      </c>
      <c r="P338" s="5">
        <f t="shared" si="509"/>
        <v>0.13350565579739784</v>
      </c>
      <c r="Q338" s="5">
        <f t="shared" si="510"/>
        <v>5.5131034197369679E-2</v>
      </c>
      <c r="R338" s="5">
        <f t="shared" si="511"/>
        <v>8.0824531905587069E-2</v>
      </c>
      <c r="S338" s="5">
        <f t="shared" si="512"/>
        <v>3.7753383762399451E-2</v>
      </c>
      <c r="T338" s="5">
        <f t="shared" si="513"/>
        <v>6.4519502342644669E-2</v>
      </c>
      <c r="U338" s="5">
        <f t="shared" si="514"/>
        <v>7.812041436715407E-2</v>
      </c>
      <c r="V338" s="5">
        <f t="shared" si="515"/>
        <v>4.7449275196883535E-3</v>
      </c>
      <c r="W338" s="5">
        <f t="shared" si="516"/>
        <v>1.7762178282781763E-2</v>
      </c>
      <c r="X338" s="5">
        <f t="shared" si="517"/>
        <v>2.0786965454406198E-2</v>
      </c>
      <c r="Y338" s="5">
        <f t="shared" si="518"/>
        <v>1.2163427422118102E-2</v>
      </c>
      <c r="Z338" s="5">
        <f t="shared" si="519"/>
        <v>3.1529480334414391E-2</v>
      </c>
      <c r="AA338" s="5">
        <f t="shared" si="520"/>
        <v>3.0474609755645539E-2</v>
      </c>
      <c r="AB338" s="5">
        <f t="shared" si="521"/>
        <v>1.4727515802808989E-2</v>
      </c>
      <c r="AC338" s="5">
        <f t="shared" si="522"/>
        <v>3.3544846565791714E-4</v>
      </c>
      <c r="AD338" s="5">
        <f t="shared" si="523"/>
        <v>4.291978854684398E-3</v>
      </c>
      <c r="AE338" s="5">
        <f t="shared" si="524"/>
        <v>5.0228758411828079E-3</v>
      </c>
      <c r="AF338" s="5">
        <f t="shared" si="525"/>
        <v>2.9391199922154656E-3</v>
      </c>
      <c r="AG338" s="5">
        <f t="shared" si="526"/>
        <v>1.1465445429772526E-3</v>
      </c>
      <c r="AH338" s="5">
        <f t="shared" si="527"/>
        <v>9.2246880995190562E-3</v>
      </c>
      <c r="AI338" s="5">
        <f t="shared" si="528"/>
        <v>8.9160609996971618E-3</v>
      </c>
      <c r="AJ338" s="5">
        <f t="shared" si="529"/>
        <v>4.3088797633421029E-3</v>
      </c>
      <c r="AK338" s="5">
        <f t="shared" si="530"/>
        <v>1.3882397032777673E-3</v>
      </c>
      <c r="AL338" s="5">
        <f t="shared" si="531"/>
        <v>1.5177561826396584E-5</v>
      </c>
      <c r="AM338" s="5">
        <f t="shared" si="532"/>
        <v>8.2967672976979256E-4</v>
      </c>
      <c r="AN338" s="5">
        <f t="shared" si="533"/>
        <v>9.7096545510792992E-4</v>
      </c>
      <c r="AO338" s="5">
        <f t="shared" si="534"/>
        <v>5.6815738057070582E-4</v>
      </c>
      <c r="AP338" s="5">
        <f t="shared" si="535"/>
        <v>2.2163700222207114E-4</v>
      </c>
      <c r="AQ338" s="5">
        <f t="shared" si="536"/>
        <v>6.484509719557332E-5</v>
      </c>
      <c r="AR338" s="5">
        <f t="shared" si="537"/>
        <v>2.1591188850779148E-3</v>
      </c>
      <c r="AS338" s="5">
        <f t="shared" si="538"/>
        <v>2.0868820145752663E-3</v>
      </c>
      <c r="AT338" s="5">
        <f t="shared" si="539"/>
        <v>1.0085309736431126E-3</v>
      </c>
      <c r="AU338" s="5">
        <f t="shared" si="540"/>
        <v>3.2492963751460177E-4</v>
      </c>
      <c r="AV338" s="5">
        <f t="shared" si="541"/>
        <v>7.8514645629067963E-5</v>
      </c>
      <c r="AW338" s="5">
        <f t="shared" si="542"/>
        <v>4.7688725893469036E-7</v>
      </c>
      <c r="AX338" s="5">
        <f t="shared" si="543"/>
        <v>1.336530885534295E-4</v>
      </c>
      <c r="AY338" s="5">
        <f t="shared" si="544"/>
        <v>1.5641336836079352E-4</v>
      </c>
      <c r="AZ338" s="5">
        <f t="shared" si="545"/>
        <v>9.1524790286417673E-5</v>
      </c>
      <c r="BA338" s="5">
        <f t="shared" si="546"/>
        <v>3.5703628680681888E-5</v>
      </c>
      <c r="BB338" s="5">
        <f t="shared" si="547"/>
        <v>1.0445932984212339E-5</v>
      </c>
      <c r="BC338" s="5">
        <f t="shared" si="548"/>
        <v>2.4449619255579001E-6</v>
      </c>
      <c r="BD338" s="5">
        <f t="shared" si="549"/>
        <v>4.211338737244266E-4</v>
      </c>
      <c r="BE338" s="5">
        <f t="shared" si="550"/>
        <v>4.0704414790582616E-4</v>
      </c>
      <c r="BF338" s="5">
        <f t="shared" si="551"/>
        <v>1.967129085094658E-4</v>
      </c>
      <c r="BG338" s="5">
        <f t="shared" si="552"/>
        <v>6.3377184961938763E-5</v>
      </c>
      <c r="BH338" s="5">
        <f t="shared" si="553"/>
        <v>1.5314199271929767E-5</v>
      </c>
      <c r="BI338" s="5">
        <f t="shared" si="554"/>
        <v>2.9603675137192456E-6</v>
      </c>
      <c r="BJ338" s="8">
        <f t="shared" si="555"/>
        <v>0.3009278551757556</v>
      </c>
      <c r="BK338" s="8">
        <f t="shared" si="556"/>
        <v>0.29453857350128881</v>
      </c>
      <c r="BL338" s="8">
        <f t="shared" si="557"/>
        <v>0.37287637809499602</v>
      </c>
      <c r="BM338" s="8">
        <f t="shared" si="558"/>
        <v>0.36002188202968538</v>
      </c>
      <c r="BN338" s="8">
        <f t="shared" si="559"/>
        <v>0.63969446859566759</v>
      </c>
    </row>
    <row r="339" spans="1:66" x14ac:dyDescent="0.25">
      <c r="A339" t="s">
        <v>69</v>
      </c>
      <c r="B339" t="s">
        <v>263</v>
      </c>
      <c r="C339" t="s">
        <v>71</v>
      </c>
      <c r="D339" t="s">
        <v>493</v>
      </c>
      <c r="E339">
        <f>VLOOKUP(A339,home!$A$2:$E$405,3,FALSE)</f>
        <v>1.3216783216783199</v>
      </c>
      <c r="F339">
        <f>VLOOKUP(B339,home!$B$2:$E$405,3,FALSE)</f>
        <v>0.76</v>
      </c>
      <c r="G339">
        <f>VLOOKUP(C339,away!$B$2:$E$405,4,FALSE)</f>
        <v>1.3</v>
      </c>
      <c r="H339">
        <f>VLOOKUP(A339,away!$A$2:$E$405,3,FALSE)</f>
        <v>1.28321678321678</v>
      </c>
      <c r="I339">
        <f>VLOOKUP(C339,away!$B$2:$E$405,3,FALSE)</f>
        <v>0.59</v>
      </c>
      <c r="J339">
        <f>VLOOKUP(B339,home!$B$2:$E$405,4,FALSE)</f>
        <v>1.0900000000000001</v>
      </c>
      <c r="K339" s="3">
        <f t="shared" si="504"/>
        <v>1.30581818181818</v>
      </c>
      <c r="L339" s="3">
        <f t="shared" si="505"/>
        <v>0.82523671328671122</v>
      </c>
      <c r="M339" s="5">
        <f t="shared" si="506"/>
        <v>0.1187119990708911</v>
      </c>
      <c r="N339" s="5">
        <f t="shared" si="507"/>
        <v>0.15501628678675247</v>
      </c>
      <c r="O339" s="5">
        <f t="shared" si="508"/>
        <v>9.7965499940957282E-2</v>
      </c>
      <c r="P339" s="5">
        <f t="shared" si="509"/>
        <v>0.12792513101380984</v>
      </c>
      <c r="Q339" s="5">
        <f t="shared" si="510"/>
        <v>0.10121154288204136</v>
      </c>
      <c r="R339" s="5">
        <f t="shared" si="511"/>
        <v>4.0422363593382547E-2</v>
      </c>
      <c r="S339" s="5">
        <f t="shared" si="512"/>
        <v>3.4463321469146199E-2</v>
      </c>
      <c r="T339" s="5">
        <f t="shared" si="513"/>
        <v>8.3523480994652829E-2</v>
      </c>
      <c r="U339" s="5">
        <f t="shared" si="514"/>
        <v>5.2784257332304178E-2</v>
      </c>
      <c r="V339" s="5">
        <f t="shared" si="515"/>
        <v>4.1264432207703504E-3</v>
      </c>
      <c r="W339" s="5">
        <f t="shared" si="516"/>
        <v>4.4054624301746656E-2</v>
      </c>
      <c r="X339" s="5">
        <f t="shared" si="517"/>
        <v>3.6355493363854283E-2</v>
      </c>
      <c r="Y339" s="5">
        <f t="shared" si="518"/>
        <v>1.5000943926751975E-2</v>
      </c>
      <c r="Z339" s="5">
        <f t="shared" si="519"/>
        <v>1.1119339491694476E-2</v>
      </c>
      <c r="AA339" s="5">
        <f t="shared" si="520"/>
        <v>1.4519835678063564E-2</v>
      </c>
      <c r="AB339" s="5">
        <f t="shared" si="521"/>
        <v>9.4801327127138537E-3</v>
      </c>
      <c r="AC339" s="5">
        <f t="shared" si="522"/>
        <v>2.779182989975511E-4</v>
      </c>
      <c r="AD339" s="5">
        <f t="shared" si="523"/>
        <v>1.438183235159746E-2</v>
      </c>
      <c r="AE339" s="5">
        <f t="shared" si="524"/>
        <v>1.186841606087278E-2</v>
      </c>
      <c r="AF339" s="5">
        <f t="shared" si="525"/>
        <v>4.8971263309969346E-3</v>
      </c>
      <c r="AG339" s="5">
        <f t="shared" si="526"/>
        <v>1.3470961459805739E-3</v>
      </c>
      <c r="AH339" s="5">
        <f t="shared" si="527"/>
        <v>2.2940217940112693E-3</v>
      </c>
      <c r="AI339" s="5">
        <f t="shared" si="528"/>
        <v>2.9955753681070747E-3</v>
      </c>
      <c r="AJ339" s="5">
        <f t="shared" si="529"/>
        <v>1.9558383903404532E-3</v>
      </c>
      <c r="AK339" s="5">
        <f t="shared" si="530"/>
        <v>8.5132311026818864E-4</v>
      </c>
      <c r="AL339" s="5">
        <f t="shared" si="531"/>
        <v>1.1979491572428471E-5</v>
      </c>
      <c r="AM339" s="5">
        <f t="shared" si="532"/>
        <v>3.7560116345153735E-3</v>
      </c>
      <c r="AN339" s="5">
        <f t="shared" si="533"/>
        <v>3.0995986963341148E-3</v>
      </c>
      <c r="AO339" s="5">
        <f t="shared" si="534"/>
        <v>1.2789513203352698E-3</v>
      </c>
      <c r="AP339" s="5">
        <f t="shared" si="535"/>
        <v>3.5181252801572599E-4</v>
      </c>
      <c r="AQ339" s="5">
        <f t="shared" si="536"/>
        <v>7.2582153578196673E-5</v>
      </c>
      <c r="AR339" s="5">
        <f t="shared" si="537"/>
        <v>3.7862220109958914E-4</v>
      </c>
      <c r="AS339" s="5">
        <f t="shared" si="538"/>
        <v>4.9441175423586272E-4</v>
      </c>
      <c r="AT339" s="5">
        <f t="shared" si="539"/>
        <v>3.2280592899290562E-4</v>
      </c>
      <c r="AU339" s="5">
        <f t="shared" si="540"/>
        <v>1.4050861709254814E-4</v>
      </c>
      <c r="AV339" s="5">
        <f t="shared" si="541"/>
        <v>4.586967672539453E-5</v>
      </c>
      <c r="AW339" s="5">
        <f t="shared" si="542"/>
        <v>3.5858914405259995E-7</v>
      </c>
      <c r="AX339" s="5">
        <f t="shared" si="543"/>
        <v>8.174447139117978E-4</v>
      </c>
      <c r="AY339" s="5">
        <f t="shared" si="544"/>
        <v>6.7458538900216794E-4</v>
      </c>
      <c r="AZ339" s="5">
        <f t="shared" si="545"/>
        <v>2.7834631462569329E-4</v>
      </c>
      <c r="BA339" s="5">
        <f t="shared" si="546"/>
        <v>7.6567199279058669E-5</v>
      </c>
      <c r="BB339" s="5">
        <f t="shared" si="547"/>
        <v>1.5796515969654754E-5</v>
      </c>
      <c r="BC339" s="5">
        <f t="shared" si="548"/>
        <v>2.607172984035788E-6</v>
      </c>
      <c r="BD339" s="5">
        <f t="shared" si="549"/>
        <v>5.2075490135467503E-5</v>
      </c>
      <c r="BE339" s="5">
        <f t="shared" si="550"/>
        <v>6.8001121845986725E-5</v>
      </c>
      <c r="BF339" s="5">
        <f t="shared" si="551"/>
        <v>4.4398550645261468E-5</v>
      </c>
      <c r="BG339" s="5">
        <f t="shared" si="552"/>
        <v>1.9325478226319231E-5</v>
      </c>
      <c r="BH339" s="5">
        <f t="shared" si="553"/>
        <v>6.3088902100647528E-6</v>
      </c>
      <c r="BI339" s="5">
        <f t="shared" si="554"/>
        <v>1.6476527086794537E-6</v>
      </c>
      <c r="BJ339" s="8">
        <f t="shared" si="555"/>
        <v>0.47808114678379859</v>
      </c>
      <c r="BK339" s="8">
        <f t="shared" si="556"/>
        <v>0.28619137795418964</v>
      </c>
      <c r="BL339" s="8">
        <f t="shared" si="557"/>
        <v>0.22484282328206648</v>
      </c>
      <c r="BM339" s="8">
        <f t="shared" si="558"/>
        <v>0.35830763742405647</v>
      </c>
      <c r="BN339" s="8">
        <f t="shared" si="559"/>
        <v>0.64125282328783462</v>
      </c>
    </row>
    <row r="340" spans="1:66" x14ac:dyDescent="0.25">
      <c r="A340" t="s">
        <v>69</v>
      </c>
      <c r="B340" t="s">
        <v>381</v>
      </c>
      <c r="C340" t="s">
        <v>75</v>
      </c>
      <c r="D340" t="s">
        <v>493</v>
      </c>
      <c r="E340">
        <f>VLOOKUP(A340,home!$A$2:$E$405,3,FALSE)</f>
        <v>1.3216783216783199</v>
      </c>
      <c r="F340">
        <f>VLOOKUP(B340,home!$B$2:$E$405,3,FALSE)</f>
        <v>1.03</v>
      </c>
      <c r="G340">
        <f>VLOOKUP(C340,away!$B$2:$E$405,4,FALSE)</f>
        <v>1.1299999999999999</v>
      </c>
      <c r="H340">
        <f>VLOOKUP(A340,away!$A$2:$E$405,3,FALSE)</f>
        <v>1.28321678321678</v>
      </c>
      <c r="I340">
        <f>VLOOKUP(C340,away!$B$2:$E$405,3,FALSE)</f>
        <v>0.54</v>
      </c>
      <c r="J340">
        <f>VLOOKUP(B340,home!$B$2:$E$405,4,FALSE)</f>
        <v>1.22</v>
      </c>
      <c r="K340" s="3">
        <f t="shared" si="504"/>
        <v>1.5383013986013963</v>
      </c>
      <c r="L340" s="3">
        <f t="shared" si="505"/>
        <v>0.84538321678321471</v>
      </c>
      <c r="M340" s="5">
        <f t="shared" si="506"/>
        <v>9.2210191709074851E-2</v>
      </c>
      <c r="N340" s="5">
        <f t="shared" si="507"/>
        <v>0.14184706687137272</v>
      </c>
      <c r="O340" s="5">
        <f t="shared" si="508"/>
        <v>7.7952948487214624E-2</v>
      </c>
      <c r="P340" s="5">
        <f t="shared" si="509"/>
        <v>0.11991512968298483</v>
      </c>
      <c r="Q340" s="5">
        <f t="shared" si="510"/>
        <v>0.10910177067786923</v>
      </c>
      <c r="R340" s="5">
        <f t="shared" si="511"/>
        <v>3.2950057174928854E-2</v>
      </c>
      <c r="S340" s="5">
        <f t="shared" si="512"/>
        <v>3.8986033052222521E-2</v>
      </c>
      <c r="T340" s="5">
        <f t="shared" si="513"/>
        <v>9.2232805852401706E-2</v>
      </c>
      <c r="U340" s="5">
        <f t="shared" si="514"/>
        <v>5.068711903618902E-2</v>
      </c>
      <c r="V340" s="5">
        <f t="shared" si="515"/>
        <v>5.6332833143170856E-3</v>
      </c>
      <c r="W340" s="5">
        <f t="shared" si="516"/>
        <v>5.594380214121835E-2</v>
      </c>
      <c r="X340" s="5">
        <f t="shared" si="517"/>
        <v>4.729395141322687E-2</v>
      </c>
      <c r="Y340" s="5">
        <f t="shared" si="518"/>
        <v>1.9990756390051392E-2</v>
      </c>
      <c r="Z340" s="5">
        <f t="shared" si="519"/>
        <v>9.2851417759107369E-3</v>
      </c>
      <c r="AA340" s="5">
        <f t="shared" si="520"/>
        <v>1.4283346580095736E-2</v>
      </c>
      <c r="AB340" s="5">
        <f t="shared" si="521"/>
        <v>1.0986046010434873E-2</v>
      </c>
      <c r="AC340" s="5">
        <f t="shared" si="522"/>
        <v>4.5786417874270563E-4</v>
      </c>
      <c r="AD340" s="5">
        <f t="shared" si="523"/>
        <v>2.1514607269229002E-2</v>
      </c>
      <c r="AE340" s="5">
        <f t="shared" si="524"/>
        <v>1.8188087901088348E-2</v>
      </c>
      <c r="AF340" s="5">
        <f t="shared" si="525"/>
        <v>7.6879521284789667E-3</v>
      </c>
      <c r="AG340" s="5">
        <f t="shared" si="526"/>
        <v>2.166421900282971E-3</v>
      </c>
      <c r="AH340" s="5">
        <f t="shared" si="527"/>
        <v>1.962375755701907E-3</v>
      </c>
      <c r="AI340" s="5">
        <f t="shared" si="528"/>
        <v>3.0187253695777147E-3</v>
      </c>
      <c r="AJ340" s="5">
        <f t="shared" si="529"/>
        <v>2.3218547290074581E-3</v>
      </c>
      <c r="AK340" s="5">
        <f t="shared" si="530"/>
        <v>1.1905707923271463E-3</v>
      </c>
      <c r="AL340" s="5">
        <f t="shared" si="531"/>
        <v>2.3817255491389017E-5</v>
      </c>
      <c r="AM340" s="5">
        <f t="shared" si="532"/>
        <v>6.6191900905229499E-3</v>
      </c>
      <c r="AN340" s="5">
        <f t="shared" si="533"/>
        <v>5.59575221122587E-3</v>
      </c>
      <c r="AO340" s="5">
        <f t="shared" si="534"/>
        <v>2.3652775023239557E-3</v>
      </c>
      <c r="AP340" s="5">
        <f t="shared" si="535"/>
        <v>6.6652196783319802E-4</v>
      </c>
      <c r="AQ340" s="5">
        <f t="shared" si="536"/>
        <v>1.4086662130587677E-4</v>
      </c>
      <c r="AR340" s="5">
        <f t="shared" si="537"/>
        <v>3.3179190577853411E-4</v>
      </c>
      <c r="AS340" s="5">
        <f t="shared" si="538"/>
        <v>5.103959527037416E-4</v>
      </c>
      <c r="AT340" s="5">
        <f t="shared" si="539"/>
        <v>3.92571403942329E-4</v>
      </c>
      <c r="AU340" s="5">
        <f t="shared" si="540"/>
        <v>2.0129771324513282E-4</v>
      </c>
      <c r="AV340" s="5">
        <f t="shared" si="541"/>
        <v>7.7414138455062683E-5</v>
      </c>
      <c r="AW340" s="5">
        <f t="shared" si="542"/>
        <v>8.6036804368340139E-7</v>
      </c>
      <c r="AX340" s="5">
        <f t="shared" si="543"/>
        <v>1.6970515623099911E-3</v>
      </c>
      <c r="AY340" s="5">
        <f t="shared" si="544"/>
        <v>1.4346589087926003E-3</v>
      </c>
      <c r="AZ340" s="5">
        <f t="shared" si="545"/>
        <v>6.0641828165089245E-4</v>
      </c>
      <c r="BA340" s="5">
        <f t="shared" si="546"/>
        <v>1.7088527921939371E-4</v>
      </c>
      <c r="BB340" s="5">
        <f t="shared" si="547"/>
        <v>3.6115886761847216E-5</v>
      </c>
      <c r="BC340" s="5">
        <f t="shared" si="548"/>
        <v>6.1063529055417456E-6</v>
      </c>
      <c r="BD340" s="5">
        <f t="shared" si="549"/>
        <v>4.6748551434948384E-5</v>
      </c>
      <c r="BE340" s="5">
        <f t="shared" si="550"/>
        <v>7.1913362054970396E-5</v>
      </c>
      <c r="BF340" s="5">
        <f t="shared" si="551"/>
        <v>5.5312212713644782E-5</v>
      </c>
      <c r="BG340" s="5">
        <f t="shared" si="552"/>
        <v>2.8362284725712571E-5</v>
      </c>
      <c r="BH340" s="5">
        <f t="shared" si="553"/>
        <v>1.0907435565273671E-5</v>
      </c>
      <c r="BI340" s="5">
        <f t="shared" si="554"/>
        <v>3.3557846770430207E-6</v>
      </c>
      <c r="BJ340" s="8">
        <f t="shared" si="555"/>
        <v>0.53530606721007168</v>
      </c>
      <c r="BK340" s="8">
        <f t="shared" si="556"/>
        <v>0.25866097810162597</v>
      </c>
      <c r="BL340" s="8">
        <f t="shared" si="557"/>
        <v>0.19708311468077375</v>
      </c>
      <c r="BM340" s="8">
        <f t="shared" si="558"/>
        <v>0.42492433862418788</v>
      </c>
      <c r="BN340" s="8">
        <f t="shared" si="559"/>
        <v>0.57397716460344506</v>
      </c>
    </row>
    <row r="341" spans="1:66" x14ac:dyDescent="0.25">
      <c r="A341" t="s">
        <v>69</v>
      </c>
      <c r="B341" t="s">
        <v>76</v>
      </c>
      <c r="C341" t="s">
        <v>262</v>
      </c>
      <c r="D341" t="s">
        <v>493</v>
      </c>
      <c r="E341">
        <f>VLOOKUP(A341,home!$A$2:$E$405,3,FALSE)</f>
        <v>1.3216783216783199</v>
      </c>
      <c r="F341">
        <f>VLOOKUP(B341,home!$B$2:$E$405,3,FALSE)</f>
        <v>0.4</v>
      </c>
      <c r="G341">
        <f>VLOOKUP(C341,away!$B$2:$E$405,4,FALSE)</f>
        <v>0.43</v>
      </c>
      <c r="H341">
        <f>VLOOKUP(A341,away!$A$2:$E$405,3,FALSE)</f>
        <v>1.28321678321678</v>
      </c>
      <c r="I341">
        <f>VLOOKUP(C341,away!$B$2:$E$405,3,FALSE)</f>
        <v>1.51</v>
      </c>
      <c r="J341">
        <f>VLOOKUP(B341,home!$B$2:$E$405,4,FALSE)</f>
        <v>1.0900000000000001</v>
      </c>
      <c r="K341" s="3">
        <f t="shared" si="504"/>
        <v>0.22732867132867102</v>
      </c>
      <c r="L341" s="3">
        <f t="shared" si="505"/>
        <v>2.1120465034964981</v>
      </c>
      <c r="M341" s="5">
        <f t="shared" si="506"/>
        <v>9.6387844971276351E-2</v>
      </c>
      <c r="N341" s="5">
        <f t="shared" si="507"/>
        <v>2.1911720729554173E-2</v>
      </c>
      <c r="O341" s="5">
        <f t="shared" si="508"/>
        <v>0.20357561095114673</v>
      </c>
      <c r="P341" s="5">
        <f t="shared" si="509"/>
        <v>4.6278573152446628E-2</v>
      </c>
      <c r="Q341" s="5">
        <f t="shared" si="510"/>
        <v>2.4905811799872243E-3</v>
      </c>
      <c r="R341" s="5">
        <f t="shared" si="511"/>
        <v>0.21498057865326647</v>
      </c>
      <c r="S341" s="5">
        <f t="shared" si="512"/>
        <v>5.5549180855339825E-3</v>
      </c>
      <c r="T341" s="5">
        <f t="shared" si="513"/>
        <v>5.2602232728661998E-3</v>
      </c>
      <c r="U341" s="5">
        <f t="shared" si="514"/>
        <v>4.8871249306715922E-2</v>
      </c>
      <c r="V341" s="5">
        <f t="shared" si="515"/>
        <v>2.963417489159337E-4</v>
      </c>
      <c r="W341" s="5">
        <f t="shared" si="516"/>
        <v>1.8872683682756314E-4</v>
      </c>
      <c r="X341" s="5">
        <f t="shared" si="517"/>
        <v>3.9859985583760887E-4</v>
      </c>
      <c r="Y341" s="5">
        <f t="shared" si="518"/>
        <v>4.2093071590801513E-4</v>
      </c>
      <c r="Z341" s="5">
        <f t="shared" si="519"/>
        <v>0.15134965982142845</v>
      </c>
      <c r="AA341" s="5">
        <f t="shared" si="520"/>
        <v>3.4406117073251669E-2</v>
      </c>
      <c r="AB341" s="5">
        <f t="shared" si="521"/>
        <v>3.9107484399205032E-3</v>
      </c>
      <c r="AC341" s="5">
        <f t="shared" si="522"/>
        <v>8.8926366373120402E-6</v>
      </c>
      <c r="AD341" s="5">
        <f t="shared" si="523"/>
        <v>1.0725755265018205E-5</v>
      </c>
      <c r="AE341" s="5">
        <f t="shared" si="524"/>
        <v>2.2653293904840855E-5</v>
      </c>
      <c r="AF341" s="5">
        <f t="shared" si="525"/>
        <v>2.3922405092198839E-5</v>
      </c>
      <c r="AG341" s="5">
        <f t="shared" si="526"/>
        <v>1.6841744010068456E-5</v>
      </c>
      <c r="AH341" s="5">
        <f t="shared" si="527"/>
        <v>7.9914379957808063E-2</v>
      </c>
      <c r="AI341" s="5">
        <f t="shared" si="528"/>
        <v>1.8166829815863084E-2</v>
      </c>
      <c r="AJ341" s="5">
        <f t="shared" si="529"/>
        <v>2.0649206421471202E-3</v>
      </c>
      <c r="AK341" s="5">
        <f t="shared" si="530"/>
        <v>1.5647188865948366E-4</v>
      </c>
      <c r="AL341" s="5">
        <f t="shared" si="531"/>
        <v>1.7078441177333559E-7</v>
      </c>
      <c r="AM341" s="5">
        <f t="shared" si="532"/>
        <v>4.8765433867861735E-7</v>
      </c>
      <c r="AN341" s="5">
        <f t="shared" si="533"/>
        <v>1.029948640921071E-6</v>
      </c>
      <c r="AO341" s="5">
        <f t="shared" si="534"/>
        <v>1.0876497129191594E-6</v>
      </c>
      <c r="AP341" s="5">
        <f t="shared" si="535"/>
        <v>7.6572225773329345E-7</v>
      </c>
      <c r="AQ341" s="5">
        <f t="shared" si="536"/>
        <v>4.0431025427376155E-7</v>
      </c>
      <c r="AR341" s="5">
        <f t="shared" si="537"/>
        <v>3.3756577353795822E-2</v>
      </c>
      <c r="AS341" s="5">
        <f t="shared" si="538"/>
        <v>7.6738378784419088E-3</v>
      </c>
      <c r="AT341" s="5">
        <f t="shared" si="539"/>
        <v>8.722416844489134E-4</v>
      </c>
      <c r="AU341" s="5">
        <f t="shared" si="540"/>
        <v>6.6095181067751148E-5</v>
      </c>
      <c r="AV341" s="5">
        <f t="shared" si="541"/>
        <v>3.7563324233399494E-6</v>
      </c>
      <c r="AW341" s="5">
        <f t="shared" si="542"/>
        <v>2.2777361651960437E-9</v>
      </c>
      <c r="AX341" s="5">
        <f t="shared" si="543"/>
        <v>1.8476302146578634E-8</v>
      </c>
      <c r="AY341" s="5">
        <f t="shared" si="544"/>
        <v>3.9022809346226246E-8</v>
      </c>
      <c r="AZ341" s="5">
        <f t="shared" si="545"/>
        <v>4.1208994018153815E-8</v>
      </c>
      <c r="BA341" s="5">
        <f t="shared" si="546"/>
        <v>2.9011770576216623E-8</v>
      </c>
      <c r="BB341" s="5">
        <f t="shared" si="547"/>
        <v>1.531855215143522E-8</v>
      </c>
      <c r="BC341" s="5">
        <f t="shared" si="548"/>
        <v>6.4706989020135012E-9</v>
      </c>
      <c r="BD341" s="5">
        <f t="shared" si="549"/>
        <v>1.1882576861682271E-2</v>
      </c>
      <c r="BE341" s="5">
        <f t="shared" si="550"/>
        <v>2.7012504099270399E-3</v>
      </c>
      <c r="BF341" s="5">
        <f t="shared" si="551"/>
        <v>3.0703583330737096E-4</v>
      </c>
      <c r="BG341" s="5">
        <f t="shared" si="552"/>
        <v>2.3266016012018653E-5</v>
      </c>
      <c r="BH341" s="5">
        <f t="shared" si="553"/>
        <v>1.3222581267809463E-6</v>
      </c>
      <c r="BI341" s="5">
        <f t="shared" si="554"/>
        <v>6.0117436622930001E-8</v>
      </c>
      <c r="BJ341" s="8">
        <f t="shared" si="555"/>
        <v>3.0748850583584578E-2</v>
      </c>
      <c r="BK341" s="8">
        <f t="shared" si="556"/>
        <v>0.14852678040203135</v>
      </c>
      <c r="BL341" s="8">
        <f t="shared" si="557"/>
        <v>0.66333492665544869</v>
      </c>
      <c r="BM341" s="8">
        <f t="shared" si="558"/>
        <v>0.40833527107974255</v>
      </c>
      <c r="BN341" s="8">
        <f t="shared" si="559"/>
        <v>0.58562490963767766</v>
      </c>
    </row>
    <row r="342" spans="1:66" x14ac:dyDescent="0.25">
      <c r="A342" t="s">
        <v>80</v>
      </c>
      <c r="B342" t="s">
        <v>86</v>
      </c>
      <c r="C342" t="s">
        <v>98</v>
      </c>
      <c r="D342" t="s">
        <v>493</v>
      </c>
      <c r="E342">
        <f>VLOOKUP(A342,home!$A$2:$E$405,3,FALSE)</f>
        <v>1.21311475409836</v>
      </c>
      <c r="F342">
        <f>VLOOKUP(B342,home!$B$2:$E$405,3,FALSE)</f>
        <v>0.97</v>
      </c>
      <c r="G342">
        <f>VLOOKUP(C342,away!$B$2:$E$405,4,FALSE)</f>
        <v>0.73</v>
      </c>
      <c r="H342">
        <f>VLOOKUP(A342,away!$A$2:$E$405,3,FALSE)</f>
        <v>1.02341920374707</v>
      </c>
      <c r="I342">
        <f>VLOOKUP(C342,away!$B$2:$E$405,3,FALSE)</f>
        <v>1.07</v>
      </c>
      <c r="J342">
        <f>VLOOKUP(B342,home!$B$2:$E$405,4,FALSE)</f>
        <v>1.1499999999999999</v>
      </c>
      <c r="K342" s="3">
        <f t="shared" si="504"/>
        <v>0.85900655737704867</v>
      </c>
      <c r="L342" s="3">
        <f t="shared" si="505"/>
        <v>1.2593173302107694</v>
      </c>
      <c r="M342" s="5">
        <f t="shared" si="506"/>
        <v>0.12023298371369626</v>
      </c>
      <c r="N342" s="5">
        <f t="shared" si="507"/>
        <v>0.10328092142307298</v>
      </c>
      <c r="O342" s="5">
        <f t="shared" si="508"/>
        <v>0.15141148005360688</v>
      </c>
      <c r="P342" s="5">
        <f t="shared" si="509"/>
        <v>0.13006345422821253</v>
      </c>
      <c r="Q342" s="5">
        <f t="shared" si="510"/>
        <v>4.4359494377181695E-2</v>
      </c>
      <c r="R342" s="5">
        <f t="shared" si="511"/>
        <v>9.533755041218471E-2</v>
      </c>
      <c r="S342" s="5">
        <f t="shared" si="512"/>
        <v>3.5174420535999944E-2</v>
      </c>
      <c r="T342" s="5">
        <f t="shared" si="513"/>
        <v>5.5862680028572087E-2</v>
      </c>
      <c r="U342" s="5">
        <f t="shared" si="514"/>
        <v>8.1895580968331619E-2</v>
      </c>
      <c r="V342" s="5">
        <f t="shared" si="515"/>
        <v>4.2278162263525536E-3</v>
      </c>
      <c r="W342" s="5">
        <f t="shared" si="516"/>
        <v>1.2701698850643133E-2</v>
      </c>
      <c r="X342" s="5">
        <f t="shared" si="517"/>
        <v>1.5995469485733112E-2</v>
      </c>
      <c r="Y342" s="5">
        <f t="shared" si="518"/>
        <v>1.0071685964120626E-2</v>
      </c>
      <c r="Z342" s="5">
        <f t="shared" si="519"/>
        <v>4.002007648463568E-2</v>
      </c>
      <c r="AA342" s="5">
        <f t="shared" si="520"/>
        <v>3.4377508127033073E-2</v>
      </c>
      <c r="AB342" s="5">
        <f t="shared" si="521"/>
        <v>1.4765252453702096E-2</v>
      </c>
      <c r="AC342" s="5">
        <f t="shared" si="522"/>
        <v>2.8584314244360518E-4</v>
      </c>
      <c r="AD342" s="5">
        <f t="shared" si="523"/>
        <v>2.7277106506327425E-3</v>
      </c>
      <c r="AE342" s="5">
        <f t="shared" si="524"/>
        <v>3.4350532941423064E-3</v>
      </c>
      <c r="AF342" s="5">
        <f t="shared" si="525"/>
        <v>2.1629110717554995E-3</v>
      </c>
      <c r="AG342" s="5">
        <f t="shared" si="526"/>
        <v>9.0793046545548279E-4</v>
      </c>
      <c r="AH342" s="5">
        <f t="shared" si="527"/>
        <v>1.2599493968365559E-2</v>
      </c>
      <c r="AI342" s="5">
        <f t="shared" si="528"/>
        <v>1.0823047938458589E-2</v>
      </c>
      <c r="AJ342" s="5">
        <f t="shared" si="529"/>
        <v>4.648534574971038E-3</v>
      </c>
      <c r="AK342" s="5">
        <f t="shared" si="530"/>
        <v>1.3310405606980181E-3</v>
      </c>
      <c r="AL342" s="5">
        <f t="shared" si="531"/>
        <v>1.2368568199951346E-5</v>
      </c>
      <c r="AM342" s="5">
        <f t="shared" si="532"/>
        <v>4.6862426710414859E-4</v>
      </c>
      <c r="AN342" s="5">
        <f t="shared" si="533"/>
        <v>5.901466609215749E-4</v>
      </c>
      <c r="AO342" s="5">
        <f t="shared" si="534"/>
        <v>3.7159095873227904E-4</v>
      </c>
      <c r="AP342" s="5">
        <f t="shared" si="535"/>
        <v>1.5598364469373121E-4</v>
      </c>
      <c r="AQ342" s="5">
        <f t="shared" si="536"/>
        <v>4.910822674806375E-5</v>
      </c>
      <c r="AR342" s="5">
        <f t="shared" si="537"/>
        <v>3.1733522212497615E-3</v>
      </c>
      <c r="AS342" s="5">
        <f t="shared" si="538"/>
        <v>2.7259303669205678E-3</v>
      </c>
      <c r="AT342" s="5">
        <f t="shared" si="539"/>
        <v>1.1707960300689961E-3</v>
      </c>
      <c r="AU342" s="5">
        <f t="shared" si="540"/>
        <v>3.3524048906009466E-4</v>
      </c>
      <c r="AV342" s="5">
        <f t="shared" si="541"/>
        <v>7.1993444600227497E-5</v>
      </c>
      <c r="AW342" s="5">
        <f t="shared" si="542"/>
        <v>3.7166236526187547E-7</v>
      </c>
      <c r="AX342" s="5">
        <f t="shared" si="543"/>
        <v>6.7091886398079514E-5</v>
      </c>
      <c r="AY342" s="5">
        <f t="shared" si="544"/>
        <v>8.4489975257633722E-5</v>
      </c>
      <c r="AZ342" s="5">
        <f t="shared" si="545"/>
        <v>5.3199845035508646E-5</v>
      </c>
      <c r="BA342" s="5">
        <f t="shared" si="546"/>
        <v>2.2331828939247793E-5</v>
      </c>
      <c r="BB342" s="5">
        <f t="shared" si="547"/>
        <v>7.0307147996242873E-6</v>
      </c>
      <c r="BC342" s="5">
        <f t="shared" si="548"/>
        <v>1.7707801981872402E-6</v>
      </c>
      <c r="BD342" s="5">
        <f t="shared" si="549"/>
        <v>6.6604290784711079E-4</v>
      </c>
      <c r="BE342" s="5">
        <f t="shared" si="550"/>
        <v>5.7213522533514549E-4</v>
      </c>
      <c r="BF342" s="5">
        <f t="shared" si="551"/>
        <v>2.4573395513464264E-4</v>
      </c>
      <c r="BG342" s="5">
        <f t="shared" si="552"/>
        <v>7.0362359610285196E-5</v>
      </c>
      <c r="BH342" s="5">
        <f t="shared" si="553"/>
        <v>1.5110432074439239E-5</v>
      </c>
      <c r="BI342" s="5">
        <f t="shared" si="554"/>
        <v>2.5959920473487589E-6</v>
      </c>
      <c r="BJ342" s="8">
        <f t="shared" si="555"/>
        <v>0.2533769244001377</v>
      </c>
      <c r="BK342" s="8">
        <f t="shared" si="556"/>
        <v>0.29008137639016252</v>
      </c>
      <c r="BL342" s="8">
        <f t="shared" si="557"/>
        <v>0.41623878248130014</v>
      </c>
      <c r="BM342" s="8">
        <f t="shared" si="558"/>
        <v>0.35494715723538861</v>
      </c>
      <c r="BN342" s="8">
        <f t="shared" si="559"/>
        <v>0.64468588420795503</v>
      </c>
    </row>
    <row r="343" spans="1:66" x14ac:dyDescent="0.25">
      <c r="A343" t="s">
        <v>80</v>
      </c>
      <c r="B343" t="s">
        <v>82</v>
      </c>
      <c r="C343" t="s">
        <v>87</v>
      </c>
      <c r="D343" t="s">
        <v>493</v>
      </c>
      <c r="E343">
        <f>VLOOKUP(A343,home!$A$2:$E$405,3,FALSE)</f>
        <v>1.21311475409836</v>
      </c>
      <c r="F343">
        <f>VLOOKUP(B343,home!$B$2:$E$405,3,FALSE)</f>
        <v>0.55000000000000004</v>
      </c>
      <c r="G343">
        <f>VLOOKUP(C343,away!$B$2:$E$405,4,FALSE)</f>
        <v>1.28</v>
      </c>
      <c r="H343">
        <f>VLOOKUP(A343,away!$A$2:$E$405,3,FALSE)</f>
        <v>1.02341920374707</v>
      </c>
      <c r="I343">
        <f>VLOOKUP(C343,away!$B$2:$E$405,3,FALSE)</f>
        <v>1.1000000000000001</v>
      </c>
      <c r="J343">
        <f>VLOOKUP(B343,home!$B$2:$E$405,4,FALSE)</f>
        <v>1.68</v>
      </c>
      <c r="K343" s="3">
        <f t="shared" si="504"/>
        <v>0.85403278688524553</v>
      </c>
      <c r="L343" s="3">
        <f t="shared" si="505"/>
        <v>1.8912786885245854</v>
      </c>
      <c r="M343" s="5">
        <f t="shared" si="506"/>
        <v>6.422829229489839E-2</v>
      </c>
      <c r="N343" s="5">
        <f t="shared" si="507"/>
        <v>5.4853067465492213E-2</v>
      </c>
      <c r="O343" s="5">
        <f t="shared" si="508"/>
        <v>0.12147360041766918</v>
      </c>
      <c r="P343" s="5">
        <f t="shared" si="509"/>
        <v>0.10374243749768673</v>
      </c>
      <c r="Q343" s="5">
        <f t="shared" si="510"/>
        <v>2.3423159038379354E-2</v>
      </c>
      <c r="R343" s="5">
        <f t="shared" si="511"/>
        <v>0.11487021584414445</v>
      </c>
      <c r="S343" s="5">
        <f t="shared" si="512"/>
        <v>4.1891559597079207E-2</v>
      </c>
      <c r="T343" s="5">
        <f t="shared" si="513"/>
        <v>4.42997215072089E-2</v>
      </c>
      <c r="U343" s="5">
        <f t="shared" si="514"/>
        <v>9.8102930567484356E-2</v>
      </c>
      <c r="V343" s="5">
        <f t="shared" si="515"/>
        <v>7.5182037695348284E-3</v>
      </c>
      <c r="W343" s="5">
        <f t="shared" si="516"/>
        <v>6.6680485970678155E-3</v>
      </c>
      <c r="X343" s="5">
        <f t="shared" si="517"/>
        <v>1.2611138205680621E-2</v>
      </c>
      <c r="Y343" s="5">
        <f t="shared" si="518"/>
        <v>1.1925588463220969E-2</v>
      </c>
      <c r="Z343" s="5">
        <f t="shared" si="519"/>
        <v>7.2417197057416532E-2</v>
      </c>
      <c r="AA343" s="5">
        <f t="shared" si="520"/>
        <v>6.1846660621363438E-2</v>
      </c>
      <c r="AB343" s="5">
        <f t="shared" si="521"/>
        <v>2.6409537965004497E-2</v>
      </c>
      <c r="AC343" s="5">
        <f t="shared" si="522"/>
        <v>7.5896925325635509E-4</v>
      </c>
      <c r="AD343" s="5">
        <f t="shared" si="523"/>
        <v>1.4236830316100197E-3</v>
      </c>
      <c r="AE343" s="5">
        <f t="shared" si="524"/>
        <v>2.6925813768981042E-3</v>
      </c>
      <c r="AF343" s="5">
        <f t="shared" si="525"/>
        <v>2.5462108876227844E-3</v>
      </c>
      <c r="AG343" s="5">
        <f t="shared" si="526"/>
        <v>1.605198129416747E-3</v>
      </c>
      <c r="AH343" s="5">
        <f t="shared" si="527"/>
        <v>3.4240275369344271E-2</v>
      </c>
      <c r="AI343" s="5">
        <f t="shared" si="528"/>
        <v>2.9242317797399317E-2</v>
      </c>
      <c r="AJ343" s="5">
        <f t="shared" si="529"/>
        <v>1.2486949081748477E-2</v>
      </c>
      <c r="AK343" s="5">
        <f t="shared" si="530"/>
        <v>3.5547546413266032E-3</v>
      </c>
      <c r="AL343" s="5">
        <f t="shared" si="531"/>
        <v>4.9035910814566361E-5</v>
      </c>
      <c r="AM343" s="5">
        <f t="shared" si="532"/>
        <v>2.4317439742542804E-4</v>
      </c>
      <c r="AN343" s="5">
        <f t="shared" si="533"/>
        <v>4.5991055544551993E-4</v>
      </c>
      <c r="AO343" s="5">
        <f t="shared" si="534"/>
        <v>4.349095160708083E-4</v>
      </c>
      <c r="AP343" s="5">
        <f t="shared" si="535"/>
        <v>2.7417836639375353E-4</v>
      </c>
      <c r="AQ343" s="5">
        <f t="shared" si="536"/>
        <v>1.2963692530374774E-4</v>
      </c>
      <c r="AR343" s="5">
        <f t="shared" si="537"/>
        <v>1.2951580619050827E-2</v>
      </c>
      <c r="AS343" s="5">
        <f t="shared" si="538"/>
        <v>1.106107449065691E-2</v>
      </c>
      <c r="AT343" s="5">
        <f t="shared" si="539"/>
        <v>4.7232601366005095E-3</v>
      </c>
      <c r="AU343" s="5">
        <f t="shared" si="540"/>
        <v>1.3446063392149729E-3</v>
      </c>
      <c r="AV343" s="5">
        <f t="shared" si="541"/>
        <v>2.8708447478583278E-4</v>
      </c>
      <c r="AW343" s="5">
        <f t="shared" si="542"/>
        <v>2.2000969471804438E-6</v>
      </c>
      <c r="AX343" s="5">
        <f t="shared" si="543"/>
        <v>3.4613151388729754E-5</v>
      </c>
      <c r="AY343" s="5">
        <f t="shared" si="544"/>
        <v>6.5463115564179747E-5</v>
      </c>
      <c r="AZ343" s="5">
        <f t="shared" si="545"/>
        <v>6.190449767547762E-5</v>
      </c>
      <c r="BA343" s="5">
        <f t="shared" si="546"/>
        <v>3.9026219059150196E-5</v>
      </c>
      <c r="BB343" s="5">
        <f t="shared" si="547"/>
        <v>1.8452364100065675E-5</v>
      </c>
      <c r="BC343" s="5">
        <f t="shared" si="548"/>
        <v>6.9797125950700737E-6</v>
      </c>
      <c r="BD343" s="5">
        <f t="shared" si="549"/>
        <v>4.0825080679198151E-3</v>
      </c>
      <c r="BE343" s="5">
        <f t="shared" si="550"/>
        <v>3.4865957427270586E-3</v>
      </c>
      <c r="BF343" s="5">
        <f t="shared" si="551"/>
        <v>1.4888335394517113E-3</v>
      </c>
      <c r="BG343" s="5">
        <f t="shared" si="552"/>
        <v>4.2383755230205634E-4</v>
      </c>
      <c r="BH343" s="5">
        <f t="shared" si="553"/>
        <v>9.0492791494786555E-5</v>
      </c>
      <c r="BI343" s="5">
        <f t="shared" si="554"/>
        <v>1.5456762182663604E-5</v>
      </c>
      <c r="BJ343" s="8">
        <f t="shared" si="555"/>
        <v>0.16381664552361949</v>
      </c>
      <c r="BK343" s="8">
        <f t="shared" si="556"/>
        <v>0.21825396143883427</v>
      </c>
      <c r="BL343" s="8">
        <f t="shared" si="557"/>
        <v>0.54218257282187166</v>
      </c>
      <c r="BM343" s="8">
        <f t="shared" si="558"/>
        <v>0.51401634126485463</v>
      </c>
      <c r="BN343" s="8">
        <f t="shared" si="559"/>
        <v>0.48259077255827032</v>
      </c>
    </row>
    <row r="344" spans="1:66" x14ac:dyDescent="0.25">
      <c r="A344" t="s">
        <v>80</v>
      </c>
      <c r="B344" t="s">
        <v>85</v>
      </c>
      <c r="C344" t="s">
        <v>97</v>
      </c>
      <c r="D344" t="s">
        <v>493</v>
      </c>
      <c r="E344">
        <f>VLOOKUP(A344,home!$A$2:$E$405,3,FALSE)</f>
        <v>1.21311475409836</v>
      </c>
      <c r="F344">
        <f>VLOOKUP(B344,home!$B$2:$E$405,3,FALSE)</f>
        <v>1.37</v>
      </c>
      <c r="G344">
        <f>VLOOKUP(C344,away!$B$2:$E$405,4,FALSE)</f>
        <v>1.01</v>
      </c>
      <c r="H344">
        <f>VLOOKUP(A344,away!$A$2:$E$405,3,FALSE)</f>
        <v>1.02341920374707</v>
      </c>
      <c r="I344">
        <f>VLOOKUP(C344,away!$B$2:$E$405,3,FALSE)</f>
        <v>1.01</v>
      </c>
      <c r="J344">
        <f>VLOOKUP(B344,home!$B$2:$E$405,4,FALSE)</f>
        <v>1.03</v>
      </c>
      <c r="K344" s="3">
        <f t="shared" si="504"/>
        <v>1.6785868852459009</v>
      </c>
      <c r="L344" s="3">
        <f t="shared" si="505"/>
        <v>1.0646629976580768</v>
      </c>
      <c r="M344" s="5">
        <f t="shared" si="506"/>
        <v>6.4360841445178452E-2</v>
      </c>
      <c r="N344" s="5">
        <f t="shared" si="507"/>
        <v>0.10803526437326738</v>
      </c>
      <c r="O344" s="5">
        <f t="shared" si="508"/>
        <v>6.852260638481987E-2</v>
      </c>
      <c r="P344" s="5">
        <f t="shared" si="509"/>
        <v>0.11502114842042567</v>
      </c>
      <c r="Q344" s="5">
        <f t="shared" si="510"/>
        <v>9.0673288960520182E-2</v>
      </c>
      <c r="R344" s="5">
        <f t="shared" si="511"/>
        <v>3.6476741760503396E-2</v>
      </c>
      <c r="S344" s="5">
        <f t="shared" si="512"/>
        <v>5.138941741160493E-2</v>
      </c>
      <c r="T344" s="5">
        <f t="shared" si="513"/>
        <v>9.6536495632224398E-2</v>
      </c>
      <c r="U344" s="5">
        <f t="shared" si="514"/>
        <v>6.1229380335682475E-2</v>
      </c>
      <c r="V344" s="5">
        <f t="shared" si="515"/>
        <v>1.0204392875845526E-2</v>
      </c>
      <c r="W344" s="5">
        <f t="shared" si="516"/>
        <v>5.0734331230413716E-2</v>
      </c>
      <c r="X344" s="5">
        <f t="shared" si="517"/>
        <v>5.401496517195005E-2</v>
      </c>
      <c r="Y344" s="5">
        <f t="shared" si="518"/>
        <v>2.8753867369182475E-2</v>
      </c>
      <c r="Z344" s="5">
        <f t="shared" si="519"/>
        <v>1.2945145742512369E-2</v>
      </c>
      <c r="AA344" s="5">
        <f t="shared" si="520"/>
        <v>2.1729551870978074E-2</v>
      </c>
      <c r="AB344" s="5">
        <f t="shared" si="521"/>
        <v>1.8237470396447162E-2</v>
      </c>
      <c r="AC344" s="5">
        <f t="shared" si="522"/>
        <v>1.1397856223188908E-3</v>
      </c>
      <c r="AD344" s="5">
        <f t="shared" si="523"/>
        <v>2.1290495758773509E-2</v>
      </c>
      <c r="AE344" s="5">
        <f t="shared" si="524"/>
        <v>2.2667203036162369E-2</v>
      </c>
      <c r="AF344" s="5">
        <f t="shared" si="525"/>
        <v>1.2066466166502443E-2</v>
      </c>
      <c r="AG344" s="5">
        <f t="shared" si="526"/>
        <v>4.2822400133227523E-3</v>
      </c>
      <c r="AH344" s="5">
        <f t="shared" si="527"/>
        <v>3.4455544178359767E-3</v>
      </c>
      <c r="AI344" s="5">
        <f t="shared" si="528"/>
        <v>5.7836624581805458E-3</v>
      </c>
      <c r="AJ344" s="5">
        <f t="shared" si="529"/>
        <v>4.8541899754954666E-3</v>
      </c>
      <c r="AK344" s="5">
        <f t="shared" si="530"/>
        <v>2.7160598771196046E-3</v>
      </c>
      <c r="AL344" s="5">
        <f t="shared" si="531"/>
        <v>8.1477773309646237E-5</v>
      </c>
      <c r="AM344" s="5">
        <f t="shared" si="532"/>
        <v>7.1475893922121319E-3</v>
      </c>
      <c r="AN344" s="5">
        <f t="shared" si="533"/>
        <v>7.609773948341639E-3</v>
      </c>
      <c r="AO344" s="5">
        <f t="shared" si="534"/>
        <v>4.050922371670874E-3</v>
      </c>
      <c r="AP344" s="5">
        <f t="shared" si="535"/>
        <v>1.4376223851677598E-3</v>
      </c>
      <c r="AQ344" s="5">
        <f t="shared" si="536"/>
        <v>3.8264583952326528E-4</v>
      </c>
      <c r="AR344" s="5">
        <f t="shared" si="537"/>
        <v>7.3367085901745641E-4</v>
      </c>
      <c r="AS344" s="5">
        <f t="shared" si="538"/>
        <v>1.2315302820337967E-3</v>
      </c>
      <c r="AT344" s="5">
        <f t="shared" si="539"/>
        <v>1.0336152901025584E-3</v>
      </c>
      <c r="AU344" s="5">
        <f t="shared" si="540"/>
        <v>5.7833769011859742E-4</v>
      </c>
      <c r="AV344" s="5">
        <f t="shared" si="541"/>
        <v>2.4269751546912149E-4</v>
      </c>
      <c r="AW344" s="5">
        <f t="shared" si="542"/>
        <v>4.0447588792520264E-6</v>
      </c>
      <c r="AX344" s="5">
        <f t="shared" si="543"/>
        <v>1.9996416358150034E-3</v>
      </c>
      <c r="AY344" s="5">
        <f t="shared" si="544"/>
        <v>2.1289444582287013E-3</v>
      </c>
      <c r="AZ344" s="5">
        <f t="shared" si="545"/>
        <v>1.1333041943726598E-3</v>
      </c>
      <c r="BA344" s="5">
        <f t="shared" si="546"/>
        <v>4.0219568027975597E-4</v>
      </c>
      <c r="BB344" s="5">
        <f t="shared" si="547"/>
        <v>1.0705071465294359E-4</v>
      </c>
      <c r="BC344" s="5">
        <f t="shared" si="548"/>
        <v>2.2794586952768475E-5</v>
      </c>
      <c r="BD344" s="5">
        <f t="shared" si="549"/>
        <v>1.3018536934265016E-4</v>
      </c>
      <c r="BE344" s="5">
        <f t="shared" si="550"/>
        <v>2.1852745362946634E-4</v>
      </c>
      <c r="BF344" s="5">
        <f t="shared" si="551"/>
        <v>1.8340865886430196E-4</v>
      </c>
      <c r="BG344" s="5">
        <f t="shared" si="552"/>
        <v>1.0262245647005225E-4</v>
      </c>
      <c r="BH344" s="5">
        <f t="shared" si="553"/>
        <v>4.306517739058703E-5</v>
      </c>
      <c r="BI344" s="5">
        <f t="shared" si="554"/>
        <v>1.4457728395725525E-5</v>
      </c>
      <c r="BJ344" s="8">
        <f t="shared" si="555"/>
        <v>0.51547710291953674</v>
      </c>
      <c r="BK344" s="8">
        <f t="shared" si="556"/>
        <v>0.24432600800691179</v>
      </c>
      <c r="BL344" s="8">
        <f t="shared" si="557"/>
        <v>0.22750733595789688</v>
      </c>
      <c r="BM344" s="8">
        <f t="shared" si="558"/>
        <v>0.51504080158279353</v>
      </c>
      <c r="BN344" s="8">
        <f t="shared" si="559"/>
        <v>0.48308989134471497</v>
      </c>
    </row>
    <row r="345" spans="1:66" x14ac:dyDescent="0.25">
      <c r="A345" t="s">
        <v>80</v>
      </c>
      <c r="B345" t="s">
        <v>89</v>
      </c>
      <c r="C345" t="s">
        <v>95</v>
      </c>
      <c r="D345" t="s">
        <v>493</v>
      </c>
      <c r="E345">
        <f>VLOOKUP(A345,home!$A$2:$E$405,3,FALSE)</f>
        <v>1.21311475409836</v>
      </c>
      <c r="F345">
        <f>VLOOKUP(B345,home!$B$2:$E$405,3,FALSE)</f>
        <v>1.47</v>
      </c>
      <c r="G345">
        <f>VLOOKUP(C345,away!$B$2:$E$405,4,FALSE)</f>
        <v>0.6</v>
      </c>
      <c r="H345">
        <f>VLOOKUP(A345,away!$A$2:$E$405,3,FALSE)</f>
        <v>1.02341920374707</v>
      </c>
      <c r="I345">
        <f>VLOOKUP(C345,away!$B$2:$E$405,3,FALSE)</f>
        <v>0.6</v>
      </c>
      <c r="J345">
        <f>VLOOKUP(B345,home!$B$2:$E$405,4,FALSE)</f>
        <v>1.1399999999999999</v>
      </c>
      <c r="K345" s="3">
        <f t="shared" si="504"/>
        <v>1.0699672131147535</v>
      </c>
      <c r="L345" s="3">
        <f t="shared" si="505"/>
        <v>0.70001873536299586</v>
      </c>
      <c r="M345" s="5">
        <f t="shared" si="506"/>
        <v>0.17033538228000775</v>
      </c>
      <c r="N345" s="5">
        <f t="shared" si="507"/>
        <v>0.18225327427297602</v>
      </c>
      <c r="O345" s="5">
        <f t="shared" si="508"/>
        <v>0.11923795889122346</v>
      </c>
      <c r="P345" s="5">
        <f t="shared" si="509"/>
        <v>0.12758070657233389</v>
      </c>
      <c r="Q345" s="5">
        <f t="shared" si="510"/>
        <v>9.7502513977447483E-2</v>
      </c>
      <c r="R345" s="5">
        <f t="shared" si="511"/>
        <v>4.1734402595149565E-2</v>
      </c>
      <c r="S345" s="5">
        <f t="shared" si="512"/>
        <v>2.388939466308166E-2</v>
      </c>
      <c r="T345" s="5">
        <f t="shared" si="513"/>
        <v>6.8253586529205615E-2</v>
      </c>
      <c r="U345" s="5">
        <f t="shared" si="514"/>
        <v>4.4654442435741314E-2</v>
      </c>
      <c r="V345" s="5">
        <f t="shared" si="515"/>
        <v>1.9881208015132164E-3</v>
      </c>
      <c r="W345" s="5">
        <f t="shared" si="516"/>
        <v>3.4774831050710601E-2</v>
      </c>
      <c r="X345" s="5">
        <f t="shared" si="517"/>
        <v>2.4343033254580274E-2</v>
      </c>
      <c r="Y345" s="5">
        <f t="shared" si="518"/>
        <v>8.5202896768853172E-3</v>
      </c>
      <c r="Z345" s="5">
        <f t="shared" si="519"/>
        <v>9.7382879085955772E-3</v>
      </c>
      <c r="AA345" s="5">
        <f t="shared" si="520"/>
        <v>1.0419648774069109E-2</v>
      </c>
      <c r="AB345" s="5">
        <f t="shared" si="521"/>
        <v>5.5743412802126422E-3</v>
      </c>
      <c r="AC345" s="5">
        <f t="shared" si="522"/>
        <v>9.3068544102911432E-5</v>
      </c>
      <c r="AD345" s="5">
        <f t="shared" si="523"/>
        <v>9.3019822664663025E-3</v>
      </c>
      <c r="AE345" s="5">
        <f t="shared" si="524"/>
        <v>6.5115618625407549E-3</v>
      </c>
      <c r="AF345" s="5">
        <f t="shared" si="525"/>
        <v>2.2791076501268463E-3</v>
      </c>
      <c r="AG345" s="5">
        <f t="shared" si="526"/>
        <v>5.3180601833264141E-4</v>
      </c>
      <c r="AH345" s="5">
        <f t="shared" si="527"/>
        <v>1.7042459965939569E-3</v>
      </c>
      <c r="AI345" s="5">
        <f t="shared" si="528"/>
        <v>1.8234873394376116E-3</v>
      </c>
      <c r="AJ345" s="5">
        <f t="shared" si="529"/>
        <v>9.7553583336404891E-4</v>
      </c>
      <c r="AK345" s="5">
        <f t="shared" si="530"/>
        <v>3.4793045230603674E-4</v>
      </c>
      <c r="AL345" s="5">
        <f t="shared" si="531"/>
        <v>2.7883227682641003E-6</v>
      </c>
      <c r="AM345" s="5">
        <f t="shared" si="532"/>
        <v>1.9905632084187622E-3</v>
      </c>
      <c r="AN345" s="5">
        <f t="shared" si="533"/>
        <v>1.3934315398174094E-3</v>
      </c>
      <c r="AO345" s="5">
        <f t="shared" si="534"/>
        <v>4.8771409215894751E-4</v>
      </c>
      <c r="AP345" s="5">
        <f t="shared" si="535"/>
        <v>1.1380300067060601E-4</v>
      </c>
      <c r="AQ345" s="5">
        <f t="shared" si="536"/>
        <v>1.9916058152487942E-5</v>
      </c>
      <c r="AR345" s="5">
        <f t="shared" si="537"/>
        <v>2.3860082545663021E-4</v>
      </c>
      <c r="AS345" s="5">
        <f t="shared" si="538"/>
        <v>2.5529506026071032E-4</v>
      </c>
      <c r="AT345" s="5">
        <f t="shared" si="539"/>
        <v>1.3657867207455765E-4</v>
      </c>
      <c r="AU345" s="5">
        <f t="shared" si="540"/>
        <v>4.8711567043509426E-5</v>
      </c>
      <c r="AV345" s="5">
        <f t="shared" si="541"/>
        <v>1.3029944908999061E-5</v>
      </c>
      <c r="AW345" s="5">
        <f t="shared" si="542"/>
        <v>5.8012379291109132E-8</v>
      </c>
      <c r="AX345" s="5">
        <f t="shared" si="543"/>
        <v>3.5497289477343075E-4</v>
      </c>
      <c r="AY345" s="5">
        <f t="shared" si="544"/>
        <v>2.4848767688743877E-4</v>
      </c>
      <c r="AZ345" s="5">
        <f t="shared" si="545"/>
        <v>8.6973014664016823E-5</v>
      </c>
      <c r="BA345" s="5">
        <f t="shared" si="546"/>
        <v>2.0294246578604116E-5</v>
      </c>
      <c r="BB345" s="5">
        <f t="shared" si="547"/>
        <v>3.5515882062748137E-6</v>
      </c>
      <c r="BC345" s="5">
        <f t="shared" si="548"/>
        <v>4.9723565693732543E-7</v>
      </c>
      <c r="BD345" s="5">
        <f t="shared" si="549"/>
        <v>2.7837508015452843E-5</v>
      </c>
      <c r="BE345" s="5">
        <f t="shared" si="550"/>
        <v>2.9785220871353688E-5</v>
      </c>
      <c r="BF345" s="5">
        <f t="shared" si="551"/>
        <v>1.5934604883864849E-5</v>
      </c>
      <c r="BG345" s="5">
        <f t="shared" si="552"/>
        <v>5.6831682598912051E-6</v>
      </c>
      <c r="BH345" s="5">
        <f t="shared" si="553"/>
        <v>1.5202009261745037E-6</v>
      </c>
      <c r="BI345" s="5">
        <f t="shared" si="554"/>
        <v>3.2531302967068029E-7</v>
      </c>
      <c r="BJ345" s="8">
        <f t="shared" si="555"/>
        <v>0.43899219111525684</v>
      </c>
      <c r="BK345" s="8">
        <f t="shared" si="556"/>
        <v>0.32413794886069519</v>
      </c>
      <c r="BL345" s="8">
        <f t="shared" si="557"/>
        <v>0.22724529568382859</v>
      </c>
      <c r="BM345" s="8">
        <f t="shared" si="558"/>
        <v>0.26122105531472989</v>
      </c>
      <c r="BN345" s="8">
        <f t="shared" si="559"/>
        <v>0.73864423858913819</v>
      </c>
    </row>
    <row r="346" spans="1:66" x14ac:dyDescent="0.25">
      <c r="A346" t="s">
        <v>80</v>
      </c>
      <c r="B346" t="s">
        <v>91</v>
      </c>
      <c r="C346" t="s">
        <v>94</v>
      </c>
      <c r="D346" t="s">
        <v>493</v>
      </c>
      <c r="E346">
        <f>VLOOKUP(A346,home!$A$2:$E$405,3,FALSE)</f>
        <v>1.21311475409836</v>
      </c>
      <c r="F346">
        <f>VLOOKUP(B346,home!$B$2:$E$405,3,FALSE)</f>
        <v>0.55000000000000004</v>
      </c>
      <c r="G346">
        <f>VLOOKUP(C346,away!$B$2:$E$405,4,FALSE)</f>
        <v>0.78</v>
      </c>
      <c r="H346">
        <f>VLOOKUP(A346,away!$A$2:$E$405,3,FALSE)</f>
        <v>1.02341920374707</v>
      </c>
      <c r="I346">
        <f>VLOOKUP(C346,away!$B$2:$E$405,3,FALSE)</f>
        <v>0.82</v>
      </c>
      <c r="J346">
        <f>VLOOKUP(B346,home!$B$2:$E$405,4,FALSE)</f>
        <v>0.98</v>
      </c>
      <c r="K346" s="3">
        <f t="shared" si="504"/>
        <v>0.5204262295081965</v>
      </c>
      <c r="L346" s="3">
        <f t="shared" si="505"/>
        <v>0.82241967213114542</v>
      </c>
      <c r="M346" s="5">
        <f t="shared" si="506"/>
        <v>0.2611015409221536</v>
      </c>
      <c r="N346" s="5">
        <f t="shared" si="507"/>
        <v>0.13588409046089645</v>
      </c>
      <c r="O346" s="5">
        <f t="shared" si="508"/>
        <v>0.21473504367813437</v>
      </c>
      <c r="P346" s="5">
        <f t="shared" si="509"/>
        <v>0.11175374912468936</v>
      </c>
      <c r="Q346" s="5">
        <f t="shared" si="510"/>
        <v>3.5358822424357512E-2</v>
      </c>
      <c r="R346" s="5">
        <f t="shared" si="511"/>
        <v>8.8301162108419234E-2</v>
      </c>
      <c r="S346" s="5">
        <f t="shared" si="512"/>
        <v>1.1957896149631999E-2</v>
      </c>
      <c r="T346" s="5">
        <f t="shared" si="513"/>
        <v>2.9079791145183494E-2</v>
      </c>
      <c r="U346" s="5">
        <f t="shared" si="514"/>
        <v>4.5954240857276646E-2</v>
      </c>
      <c r="V346" s="5">
        <f t="shared" si="515"/>
        <v>5.6867604570211934E-4</v>
      </c>
      <c r="W346" s="5">
        <f t="shared" si="516"/>
        <v>6.1338862113860838E-3</v>
      </c>
      <c r="X346" s="5">
        <f t="shared" si="517"/>
        <v>5.0446286868578959E-3</v>
      </c>
      <c r="Y346" s="5">
        <f t="shared" si="518"/>
        <v>2.0744009353345209E-3</v>
      </c>
      <c r="Z346" s="5">
        <f t="shared" si="519"/>
        <v>2.4206870930001758E-2</v>
      </c>
      <c r="AA346" s="5">
        <f t="shared" si="520"/>
        <v>1.2597890566292383E-2</v>
      </c>
      <c r="AB346" s="5">
        <f t="shared" si="521"/>
        <v>3.2781363435862116E-3</v>
      </c>
      <c r="AC346" s="5">
        <f t="shared" si="522"/>
        <v>1.521239589398926E-5</v>
      </c>
      <c r="AD346" s="5">
        <f t="shared" si="523"/>
        <v>7.9805881830599386E-4</v>
      </c>
      <c r="AE346" s="5">
        <f t="shared" si="524"/>
        <v>6.563392716925848E-4</v>
      </c>
      <c r="AF346" s="5">
        <f t="shared" si="525"/>
        <v>2.6989316431610516E-4</v>
      </c>
      <c r="AG346" s="5">
        <f t="shared" si="526"/>
        <v>7.3988482569096198E-5</v>
      </c>
      <c r="AH346" s="5">
        <f t="shared" si="527"/>
        <v>4.9770517133932487E-3</v>
      </c>
      <c r="AI346" s="5">
        <f t="shared" si="528"/>
        <v>2.5901882572685574E-3</v>
      </c>
      <c r="AJ346" s="5">
        <f t="shared" si="529"/>
        <v>6.7400095422334087E-4</v>
      </c>
      <c r="AK346" s="5">
        <f t="shared" si="530"/>
        <v>1.1692259176379328E-4</v>
      </c>
      <c r="AL346" s="5">
        <f t="shared" si="531"/>
        <v>2.6044155362977243E-7</v>
      </c>
      <c r="AM346" s="5">
        <f t="shared" si="532"/>
        <v>8.306614834735108E-5</v>
      </c>
      <c r="AN346" s="5">
        <f t="shared" si="533"/>
        <v>6.8315234489025554E-5</v>
      </c>
      <c r="AO346" s="5">
        <f t="shared" si="534"/>
        <v>2.8091896375013358E-5</v>
      </c>
      <c r="AP346" s="5">
        <f t="shared" si="535"/>
        <v>7.7011094020935326E-6</v>
      </c>
      <c r="AQ346" s="5">
        <f t="shared" si="536"/>
        <v>1.5833859673789608E-6</v>
      </c>
      <c r="AR346" s="5">
        <f t="shared" si="537"/>
        <v>8.1864504766172668E-4</v>
      </c>
      <c r="AS346" s="5">
        <f t="shared" si="538"/>
        <v>4.2604435546015018E-4</v>
      </c>
      <c r="AT346" s="5">
        <f t="shared" si="539"/>
        <v>1.1086232875768787E-4</v>
      </c>
      <c r="AU346" s="5">
        <f t="shared" si="540"/>
        <v>1.9231887916620538E-5</v>
      </c>
      <c r="AV346" s="5">
        <f t="shared" si="541"/>
        <v>2.5021947286927674E-6</v>
      </c>
      <c r="AW346" s="5">
        <f t="shared" si="542"/>
        <v>3.096424132669299E-9</v>
      </c>
      <c r="AX346" s="5">
        <f t="shared" si="543"/>
        <v>7.2049670640300667E-6</v>
      </c>
      <c r="AY346" s="5">
        <f t="shared" si="544"/>
        <v>5.9255066505153082E-6</v>
      </c>
      <c r="AZ346" s="5">
        <f t="shared" si="545"/>
        <v>2.4366266183638607E-6</v>
      </c>
      <c r="BA346" s="5">
        <f t="shared" si="546"/>
        <v>6.6797655486027607E-7</v>
      </c>
      <c r="BB346" s="5">
        <f t="shared" si="547"/>
        <v>1.3733926480987005E-7</v>
      </c>
      <c r="BC346" s="5">
        <f t="shared" si="548"/>
        <v>2.2590102627133187E-8</v>
      </c>
      <c r="BD346" s="5">
        <f t="shared" si="549"/>
        <v>1.1221163194829048E-4</v>
      </c>
      <c r="BE346" s="5">
        <f t="shared" si="550"/>
        <v>5.839787652181029E-5</v>
      </c>
      <c r="BF346" s="5">
        <f t="shared" si="551"/>
        <v>1.519589334476548E-5</v>
      </c>
      <c r="BG346" s="5">
        <f t="shared" si="552"/>
        <v>2.6361138258083321E-6</v>
      </c>
      <c r="BH346" s="5">
        <f t="shared" si="553"/>
        <v>3.4297569472996422E-7</v>
      </c>
      <c r="BI346" s="5">
        <f t="shared" si="554"/>
        <v>3.5698709524253914E-8</v>
      </c>
      <c r="BJ346" s="8">
        <f t="shared" si="555"/>
        <v>0.21557905238173578</v>
      </c>
      <c r="BK346" s="8">
        <f t="shared" si="556"/>
        <v>0.38540326058627516</v>
      </c>
      <c r="BL346" s="8">
        <f t="shared" si="557"/>
        <v>0.37479074307492755</v>
      </c>
      <c r="BM346" s="8">
        <f t="shared" si="558"/>
        <v>0.15283959584406343</v>
      </c>
      <c r="BN346" s="8">
        <f t="shared" si="559"/>
        <v>0.84713440871865053</v>
      </c>
    </row>
    <row r="347" spans="1:66" x14ac:dyDescent="0.25">
      <c r="A347" t="s">
        <v>80</v>
      </c>
      <c r="B347" t="s">
        <v>81</v>
      </c>
      <c r="C347" t="s">
        <v>84</v>
      </c>
      <c r="D347" t="s">
        <v>493</v>
      </c>
      <c r="E347">
        <f>VLOOKUP(A347,home!$A$2:$E$405,3,FALSE)</f>
        <v>1.21311475409836</v>
      </c>
      <c r="F347">
        <f>VLOOKUP(B347,home!$B$2:$E$405,3,FALSE)</f>
        <v>1.05</v>
      </c>
      <c r="G347">
        <f>VLOOKUP(C347,away!$B$2:$E$405,4,FALSE)</f>
        <v>0.96</v>
      </c>
      <c r="H347">
        <f>VLOOKUP(A347,away!$A$2:$E$405,3,FALSE)</f>
        <v>1.02341920374707</v>
      </c>
      <c r="I347">
        <f>VLOOKUP(C347,away!$B$2:$E$405,3,FALSE)</f>
        <v>0.73</v>
      </c>
      <c r="J347">
        <f>VLOOKUP(B347,home!$B$2:$E$405,4,FALSE)</f>
        <v>0.98</v>
      </c>
      <c r="K347" s="3">
        <f t="shared" si="504"/>
        <v>1.2228196721311468</v>
      </c>
      <c r="L347" s="3">
        <f t="shared" si="505"/>
        <v>0.73215409836065382</v>
      </c>
      <c r="M347" s="5">
        <f t="shared" si="506"/>
        <v>0.1415681899094339</v>
      </c>
      <c r="N347" s="5">
        <f t="shared" si="507"/>
        <v>0.17311236756925391</v>
      </c>
      <c r="O347" s="5">
        <f t="shared" si="508"/>
        <v>0.10364973043969139</v>
      </c>
      <c r="P347" s="5">
        <f t="shared" si="509"/>
        <v>0.12674492939274518</v>
      </c>
      <c r="Q347" s="5">
        <f t="shared" si="510"/>
        <v>0.10584260427644084</v>
      </c>
      <c r="R347" s="5">
        <f t="shared" si="511"/>
        <v>3.7943787467698518E-2</v>
      </c>
      <c r="S347" s="5">
        <f t="shared" si="512"/>
        <v>2.8368444099357411E-2</v>
      </c>
      <c r="T347" s="5">
        <f t="shared" si="513"/>
        <v>7.7493096502161019E-2</v>
      </c>
      <c r="U347" s="5">
        <f t="shared" si="514"/>
        <v>4.6398409750665025E-2</v>
      </c>
      <c r="V347" s="5">
        <f t="shared" si="515"/>
        <v>2.8220059312094657E-3</v>
      </c>
      <c r="W347" s="5">
        <f t="shared" si="516"/>
        <v>4.3142139552941369E-2</v>
      </c>
      <c r="X347" s="5">
        <f t="shared" si="517"/>
        <v>3.1586694285733283E-2</v>
      </c>
      <c r="Y347" s="5">
        <f t="shared" si="518"/>
        <v>1.1563163837482331E-2</v>
      </c>
      <c r="Z347" s="5">
        <f t="shared" si="519"/>
        <v>9.2602331672670315E-3</v>
      </c>
      <c r="AA347" s="5">
        <f t="shared" si="520"/>
        <v>1.1323595285455443E-2</v>
      </c>
      <c r="AB347" s="5">
        <f t="shared" si="521"/>
        <v>6.9233575371532132E-3</v>
      </c>
      <c r="AC347" s="5">
        <f t="shared" si="522"/>
        <v>1.5790753502158077E-4</v>
      </c>
      <c r="AD347" s="5">
        <f t="shared" si="523"/>
        <v>1.3188764235790984E-2</v>
      </c>
      <c r="AE347" s="5">
        <f t="shared" si="524"/>
        <v>9.6562077875467847E-3</v>
      </c>
      <c r="AF347" s="5">
        <f t="shared" si="525"/>
        <v>3.5349160531372189E-3</v>
      </c>
      <c r="AG347" s="5">
        <f t="shared" si="526"/>
        <v>8.6270109188842743E-4</v>
      </c>
      <c r="AH347" s="5">
        <f t="shared" si="527"/>
        <v>1.6949794162974534E-3</v>
      </c>
      <c r="AI347" s="5">
        <f t="shared" si="528"/>
        <v>2.0726541741058948E-3</v>
      </c>
      <c r="AJ347" s="5">
        <f t="shared" si="529"/>
        <v>1.2672411488107117E-3</v>
      </c>
      <c r="AK347" s="5">
        <f t="shared" si="530"/>
        <v>5.1653580203327078E-4</v>
      </c>
      <c r="AL347" s="5">
        <f t="shared" si="531"/>
        <v>5.6549368582578778E-6</v>
      </c>
      <c r="AM347" s="5">
        <f t="shared" si="532"/>
        <v>3.2254960717249884E-3</v>
      </c>
      <c r="AN347" s="5">
        <f t="shared" si="533"/>
        <v>2.3615601681596398E-3</v>
      </c>
      <c r="AO347" s="5">
        <f t="shared" si="534"/>
        <v>8.6451297782167726E-4</v>
      </c>
      <c r="AP347" s="5">
        <f t="shared" si="535"/>
        <v>2.1098557326603806E-4</v>
      </c>
      <c r="AQ347" s="5">
        <f t="shared" si="536"/>
        <v>3.8618488040425437E-5</v>
      </c>
      <c r="AR347" s="5">
        <f t="shared" si="537"/>
        <v>2.4819722525582595E-4</v>
      </c>
      <c r="AS347" s="5">
        <f t="shared" si="538"/>
        <v>3.0350044961118948E-4</v>
      </c>
      <c r="AT347" s="5">
        <f t="shared" si="539"/>
        <v>1.8556316014260523E-4</v>
      </c>
      <c r="AU347" s="5">
        <f t="shared" si="540"/>
        <v>7.563676088173333E-5</v>
      </c>
      <c r="AV347" s="5">
        <f t="shared" si="541"/>
        <v>2.3122529785615774E-5</v>
      </c>
      <c r="AW347" s="5">
        <f t="shared" si="542"/>
        <v>1.4063394963367246E-7</v>
      </c>
      <c r="AX347" s="5">
        <f t="shared" si="543"/>
        <v>6.5736667481450836E-4</v>
      </c>
      <c r="AY347" s="5">
        <f t="shared" si="544"/>
        <v>4.8129370509115743E-4</v>
      </c>
      <c r="AZ347" s="5">
        <f t="shared" si="545"/>
        <v>1.7619057934883736E-4</v>
      </c>
      <c r="BA347" s="5">
        <f t="shared" si="546"/>
        <v>4.2999551587596425E-5</v>
      </c>
      <c r="BB347" s="5">
        <f t="shared" si="547"/>
        <v>7.8705744806322688E-6</v>
      </c>
      <c r="BC347" s="5">
        <f t="shared" si="548"/>
        <v>1.1524946724895384E-6</v>
      </c>
      <c r="BD347" s="5">
        <f t="shared" si="549"/>
        <v>3.0286435945465881E-5</v>
      </c>
      <c r="BE347" s="5">
        <f t="shared" si="550"/>
        <v>3.7034849672855571E-5</v>
      </c>
      <c r="BF347" s="5">
        <f t="shared" si="551"/>
        <v>2.2643471367193782E-5</v>
      </c>
      <c r="BG347" s="5">
        <f t="shared" si="552"/>
        <v>9.2296274110476381E-6</v>
      </c>
      <c r="BH347" s="5">
        <f t="shared" si="553"/>
        <v>2.8215424911674788E-6</v>
      </c>
      <c r="BI347" s="5">
        <f t="shared" si="554"/>
        <v>6.9004753279070389E-7</v>
      </c>
      <c r="BJ347" s="8">
        <f t="shared" si="555"/>
        <v>0.47805070205138417</v>
      </c>
      <c r="BK347" s="8">
        <f t="shared" si="556"/>
        <v>0.30014842550971693</v>
      </c>
      <c r="BL347" s="8">
        <f t="shared" si="557"/>
        <v>0.2127290171220084</v>
      </c>
      <c r="BM347" s="8">
        <f t="shared" si="558"/>
        <v>0.31084561572397135</v>
      </c>
      <c r="BN347" s="8">
        <f t="shared" si="559"/>
        <v>0.68886160905526383</v>
      </c>
    </row>
    <row r="348" spans="1:66" x14ac:dyDescent="0.25">
      <c r="A348" t="s">
        <v>80</v>
      </c>
      <c r="B348" t="s">
        <v>93</v>
      </c>
      <c r="C348" t="s">
        <v>412</v>
      </c>
      <c r="D348" t="s">
        <v>493</v>
      </c>
      <c r="E348">
        <f>VLOOKUP(A348,home!$A$2:$E$405,3,FALSE)</f>
        <v>1.21311475409836</v>
      </c>
      <c r="F348">
        <f>VLOOKUP(B348,home!$B$2:$E$405,3,FALSE)</f>
        <v>0.73</v>
      </c>
      <c r="G348">
        <f>VLOOKUP(C348,away!$B$2:$E$405,4,FALSE)</f>
        <v>0.82</v>
      </c>
      <c r="H348">
        <f>VLOOKUP(A348,away!$A$2:$E$405,3,FALSE)</f>
        <v>1.02341920374707</v>
      </c>
      <c r="I348">
        <f>VLOOKUP(C348,away!$B$2:$E$405,3,FALSE)</f>
        <v>1.01</v>
      </c>
      <c r="J348">
        <f>VLOOKUP(B348,home!$B$2:$E$405,4,FALSE)</f>
        <v>0.87</v>
      </c>
      <c r="K348" s="3">
        <f t="shared" si="504"/>
        <v>0.7261704918032782</v>
      </c>
      <c r="L348" s="3">
        <f t="shared" si="505"/>
        <v>0.89927845433255038</v>
      </c>
      <c r="M348" s="5">
        <f t="shared" si="506"/>
        <v>0.1968232923095756</v>
      </c>
      <c r="N348" s="5">
        <f t="shared" si="507"/>
        <v>0.14292726697478486</v>
      </c>
      <c r="O348" s="5">
        <f t="shared" si="508"/>
        <v>0.17699894608479891</v>
      </c>
      <c r="P348" s="5">
        <f t="shared" si="509"/>
        <v>0.12853141172706031</v>
      </c>
      <c r="Q348" s="5">
        <f t="shared" si="510"/>
        <v>5.1894781875588977E-2</v>
      </c>
      <c r="R348" s="5">
        <f t="shared" si="511"/>
        <v>7.9585669326814171E-2</v>
      </c>
      <c r="S348" s="5">
        <f t="shared" si="512"/>
        <v>2.0983700159032663E-2</v>
      </c>
      <c r="T348" s="5">
        <f t="shared" si="513"/>
        <v>4.6667859233004511E-2</v>
      </c>
      <c r="U348" s="5">
        <f t="shared" si="514"/>
        <v>5.7792764635545717E-2</v>
      </c>
      <c r="V348" s="5">
        <f t="shared" si="515"/>
        <v>1.5225527499818374E-3</v>
      </c>
      <c r="W348" s="5">
        <f t="shared" si="516"/>
        <v>1.2561486425540102E-2</v>
      </c>
      <c r="X348" s="5">
        <f t="shared" si="517"/>
        <v>1.1296274096879017E-2</v>
      </c>
      <c r="Y348" s="5">
        <f t="shared" si="518"/>
        <v>5.0792479547790937E-3</v>
      </c>
      <c r="Z348" s="5">
        <f t="shared" si="519"/>
        <v>2.3856559233079645E-2</v>
      </c>
      <c r="AA348" s="5">
        <f t="shared" si="520"/>
        <v>1.7323929351019483E-2</v>
      </c>
      <c r="AB348" s="5">
        <f t="shared" si="521"/>
        <v>6.2900631483975298E-3</v>
      </c>
      <c r="AC348" s="5">
        <f t="shared" si="522"/>
        <v>6.2141989169491E-5</v>
      </c>
      <c r="AD348" s="5">
        <f t="shared" si="523"/>
        <v>2.2804451938536639E-3</v>
      </c>
      <c r="AE348" s="5">
        <f t="shared" si="524"/>
        <v>2.050755229118816E-3</v>
      </c>
      <c r="AF348" s="5">
        <f t="shared" si="525"/>
        <v>9.2209999632818197E-4</v>
      </c>
      <c r="AG348" s="5">
        <f t="shared" si="526"/>
        <v>2.7640821981268602E-4</v>
      </c>
      <c r="AH348" s="5">
        <f t="shared" si="527"/>
        <v>5.3634224282041974E-3</v>
      </c>
      <c r="AI348" s="5">
        <f t="shared" si="528"/>
        <v>3.8947591024377742E-3</v>
      </c>
      <c r="AJ348" s="5">
        <f t="shared" si="529"/>
        <v>1.414129566436266E-3</v>
      </c>
      <c r="AK348" s="5">
        <f t="shared" si="530"/>
        <v>3.4229972091086004E-4</v>
      </c>
      <c r="AL348" s="5">
        <f t="shared" si="531"/>
        <v>1.6232220286041412E-6</v>
      </c>
      <c r="AM348" s="5">
        <f t="shared" si="532"/>
        <v>3.3119840159022759E-4</v>
      </c>
      <c r="AN348" s="5">
        <f t="shared" si="533"/>
        <v>2.9783958665947121E-4</v>
      </c>
      <c r="AO348" s="5">
        <f t="shared" si="534"/>
        <v>1.3392036156508746E-4</v>
      </c>
      <c r="AP348" s="5">
        <f t="shared" si="535"/>
        <v>4.0143898583969384E-5</v>
      </c>
      <c r="AQ348" s="5">
        <f t="shared" si="536"/>
        <v>9.0251357673686584E-6</v>
      </c>
      <c r="AR348" s="5">
        <f t="shared" si="537"/>
        <v>9.6464204623360119E-4</v>
      </c>
      <c r="AS348" s="5">
        <f t="shared" si="538"/>
        <v>7.0049458912757471E-4</v>
      </c>
      <c r="AT348" s="5">
        <f t="shared" si="539"/>
        <v>2.5433925014615305E-4</v>
      </c>
      <c r="AU348" s="5">
        <f t="shared" si="540"/>
        <v>6.1564552787836334E-5</v>
      </c>
      <c r="AV348" s="5">
        <f t="shared" si="541"/>
        <v>1.1176590393897995E-5</v>
      </c>
      <c r="AW348" s="5">
        <f t="shared" si="542"/>
        <v>2.9444773142386772E-8</v>
      </c>
      <c r="AX348" s="5">
        <f t="shared" si="543"/>
        <v>4.0084417694539172E-5</v>
      </c>
      <c r="AY348" s="5">
        <f t="shared" si="544"/>
        <v>3.6047053187165523E-5</v>
      </c>
      <c r="AZ348" s="5">
        <f t="shared" si="545"/>
        <v>1.6208169136698721E-5</v>
      </c>
      <c r="BA348" s="5">
        <f t="shared" si="546"/>
        <v>4.8585524296036589E-6</v>
      </c>
      <c r="BB348" s="5">
        <f t="shared" si="547"/>
        <v>1.0922978797969084E-6</v>
      </c>
      <c r="BC348" s="5">
        <f t="shared" si="548"/>
        <v>1.9645598980289722E-7</v>
      </c>
      <c r="BD348" s="5">
        <f t="shared" si="549"/>
        <v>1.4458030138685685E-4</v>
      </c>
      <c r="BE348" s="5">
        <f t="shared" si="550"/>
        <v>1.0498994856316002E-4</v>
      </c>
      <c r="BF348" s="5">
        <f t="shared" si="551"/>
        <v>3.8120301291255387E-5</v>
      </c>
      <c r="BG348" s="5">
        <f t="shared" si="552"/>
        <v>9.2272793121200246E-6</v>
      </c>
      <c r="BH348" s="5">
        <f t="shared" si="553"/>
        <v>1.6751444890221027E-6</v>
      </c>
      <c r="BI348" s="5">
        <f t="shared" si="554"/>
        <v>2.4328809948694642E-7</v>
      </c>
      <c r="BJ348" s="8">
        <f t="shared" si="555"/>
        <v>0.27686723953017367</v>
      </c>
      <c r="BK348" s="8">
        <f t="shared" si="556"/>
        <v>0.34796076921003571</v>
      </c>
      <c r="BL348" s="8">
        <f t="shared" si="557"/>
        <v>0.35129703665639594</v>
      </c>
      <c r="BM348" s="8">
        <f t="shared" si="558"/>
        <v>0.22318421872264799</v>
      </c>
      <c r="BN348" s="8">
        <f t="shared" si="559"/>
        <v>0.77676136829862286</v>
      </c>
    </row>
    <row r="349" spans="1:66" x14ac:dyDescent="0.25">
      <c r="A349" t="s">
        <v>80</v>
      </c>
      <c r="B349" t="s">
        <v>410</v>
      </c>
      <c r="C349" t="s">
        <v>96</v>
      </c>
      <c r="D349" t="s">
        <v>493</v>
      </c>
      <c r="E349">
        <f>VLOOKUP(A349,home!$A$2:$E$405,3,FALSE)</f>
        <v>1.21311475409836</v>
      </c>
      <c r="F349">
        <f>VLOOKUP(B349,home!$B$2:$E$405,3,FALSE)</f>
        <v>0.82</v>
      </c>
      <c r="G349">
        <f>VLOOKUP(C349,away!$B$2:$E$405,4,FALSE)</f>
        <v>1.51</v>
      </c>
      <c r="H349">
        <f>VLOOKUP(A349,away!$A$2:$E$405,3,FALSE)</f>
        <v>1.02341920374707</v>
      </c>
      <c r="I349">
        <f>VLOOKUP(C349,away!$B$2:$E$405,3,FALSE)</f>
        <v>0.69</v>
      </c>
      <c r="J349">
        <f>VLOOKUP(B349,home!$B$2:$E$405,4,FALSE)</f>
        <v>1.0900000000000001</v>
      </c>
      <c r="K349" s="3">
        <f t="shared" si="504"/>
        <v>1.5020786885245891</v>
      </c>
      <c r="L349" s="3">
        <f t="shared" si="505"/>
        <v>0.76971358313817129</v>
      </c>
      <c r="M349" s="5">
        <f t="shared" si="506"/>
        <v>0.10312718242287269</v>
      </c>
      <c r="N349" s="5">
        <f t="shared" si="507"/>
        <v>0.15490514292498467</v>
      </c>
      <c r="O349" s="5">
        <f t="shared" si="508"/>
        <v>7.9378393101653164E-2</v>
      </c>
      <c r="P349" s="5">
        <f t="shared" si="509"/>
        <v>0.11923259260732047</v>
      </c>
      <c r="Q349" s="5">
        <f t="shared" si="510"/>
        <v>0.11633985696523751</v>
      </c>
      <c r="R349" s="5">
        <f t="shared" si="511"/>
        <v>3.054931368901187E-2</v>
      </c>
      <c r="S349" s="5">
        <f t="shared" si="512"/>
        <v>3.4463297662804614E-2</v>
      </c>
      <c r="T349" s="5">
        <f t="shared" si="513"/>
        <v>8.9548368166495279E-2</v>
      </c>
      <c r="U349" s="5">
        <f t="shared" si="514"/>
        <v>4.5887473041317225E-2</v>
      </c>
      <c r="V349" s="5">
        <f t="shared" si="515"/>
        <v>4.4272715103316198E-3</v>
      </c>
      <c r="W349" s="5">
        <f t="shared" si="516"/>
        <v>5.8250539924494096E-2</v>
      </c>
      <c r="X349" s="5">
        <f t="shared" si="517"/>
        <v>4.483623180501544E-2</v>
      </c>
      <c r="Y349" s="5">
        <f t="shared" si="518"/>
        <v>1.7255528318526035E-2</v>
      </c>
      <c r="Z349" s="5">
        <f t="shared" si="519"/>
        <v>7.8380739006604395E-3</v>
      </c>
      <c r="AA349" s="5">
        <f t="shared" si="520"/>
        <v>1.1773403765262843E-2</v>
      </c>
      <c r="AB349" s="5">
        <f t="shared" si="521"/>
        <v>8.842289443598236E-3</v>
      </c>
      <c r="AC349" s="5">
        <f t="shared" si="522"/>
        <v>3.1991750862348807E-4</v>
      </c>
      <c r="AD349" s="5">
        <f t="shared" si="523"/>
        <v>2.1874223653908325E-2</v>
      </c>
      <c r="AE349" s="5">
        <f t="shared" si="524"/>
        <v>1.6836887067015516E-2</v>
      </c>
      <c r="AF349" s="5">
        <f t="shared" si="525"/>
        <v>6.479790336622623E-3</v>
      </c>
      <c r="AG349" s="5">
        <f t="shared" si="526"/>
        <v>1.6625275459952989E-3</v>
      </c>
      <c r="AH349" s="5">
        <f t="shared" si="527"/>
        <v>1.5082679867447822E-3</v>
      </c>
      <c r="AI349" s="5">
        <f t="shared" si="528"/>
        <v>2.2655371994732246E-3</v>
      </c>
      <c r="AJ349" s="5">
        <f t="shared" si="529"/>
        <v>1.701507572694206E-3</v>
      </c>
      <c r="AK349" s="5">
        <f t="shared" si="530"/>
        <v>8.5193275443572354E-4</v>
      </c>
      <c r="AL349" s="5">
        <f t="shared" si="531"/>
        <v>1.4795165766186261E-5</v>
      </c>
      <c r="AM349" s="5">
        <f t="shared" si="532"/>
        <v>6.5713610357112304E-3</v>
      </c>
      <c r="AN349" s="5">
        <f t="shared" si="533"/>
        <v>5.0580658488918549E-3</v>
      </c>
      <c r="AO349" s="5">
        <f t="shared" si="534"/>
        <v>1.9466309941496825E-3</v>
      </c>
      <c r="AP349" s="5">
        <f t="shared" si="535"/>
        <v>4.9944943918492422E-4</v>
      </c>
      <c r="AQ349" s="5">
        <f t="shared" si="536"/>
        <v>9.6108254357844542E-5</v>
      </c>
      <c r="AR349" s="5">
        <f t="shared" si="537"/>
        <v>2.3218687128198447E-4</v>
      </c>
      <c r="AS349" s="5">
        <f t="shared" si="538"/>
        <v>3.4876295110787081E-4</v>
      </c>
      <c r="AT349" s="5">
        <f t="shared" si="539"/>
        <v>2.6193469810303801E-4</v>
      </c>
      <c r="AU349" s="5">
        <f t="shared" si="540"/>
        <v>1.3114884260189853E-4</v>
      </c>
      <c r="AV349" s="5">
        <f t="shared" si="541"/>
        <v>4.9248970374244371E-5</v>
      </c>
      <c r="AW349" s="5">
        <f t="shared" si="542"/>
        <v>4.7515922974171005E-7</v>
      </c>
      <c r="AX349" s="5">
        <f t="shared" si="543"/>
        <v>1.6451168943904511E-3</v>
      </c>
      <c r="AY349" s="5">
        <f t="shared" si="544"/>
        <v>1.2662688194624145E-3</v>
      </c>
      <c r="AZ349" s="5">
        <f t="shared" si="545"/>
        <v>4.8733215512227851E-4</v>
      </c>
      <c r="BA349" s="5">
        <f t="shared" si="546"/>
        <v>1.2503539309920538E-4</v>
      </c>
      <c r="BB349" s="5">
        <f t="shared" si="547"/>
        <v>2.4060360110369787E-5</v>
      </c>
      <c r="BC349" s="5">
        <f t="shared" si="548"/>
        <v>3.7039171984294916E-6</v>
      </c>
      <c r="BD349" s="5">
        <f t="shared" si="549"/>
        <v>2.9786231442016264E-5</v>
      </c>
      <c r="BE349" s="5">
        <f t="shared" si="550"/>
        <v>4.474126346051367E-5</v>
      </c>
      <c r="BF349" s="5">
        <f t="shared" si="551"/>
        <v>3.360244917085075E-5</v>
      </c>
      <c r="BG349" s="5">
        <f t="shared" si="552"/>
        <v>1.6824507593921888E-5</v>
      </c>
      <c r="BH349" s="5">
        <f t="shared" si="553"/>
        <v>6.3179335754375455E-6</v>
      </c>
      <c r="BI349" s="5">
        <f t="shared" si="554"/>
        <v>1.8980066758357387E-6</v>
      </c>
      <c r="BJ349" s="8">
        <f t="shared" si="555"/>
        <v>0.54571222981997336</v>
      </c>
      <c r="BK349" s="8">
        <f t="shared" si="556"/>
        <v>0.26285132569718145</v>
      </c>
      <c r="BL349" s="8">
        <f t="shared" si="557"/>
        <v>0.18391457127957891</v>
      </c>
      <c r="BM349" s="8">
        <f t="shared" si="558"/>
        <v>0.39551792532608115</v>
      </c>
      <c r="BN349" s="8">
        <f t="shared" si="559"/>
        <v>0.60353248171108032</v>
      </c>
    </row>
    <row r="350" spans="1:66" x14ac:dyDescent="0.25">
      <c r="A350" t="s">
        <v>80</v>
      </c>
      <c r="B350" t="s">
        <v>435</v>
      </c>
      <c r="C350" t="s">
        <v>88</v>
      </c>
      <c r="D350" t="s">
        <v>493</v>
      </c>
      <c r="E350">
        <f>VLOOKUP(A350,home!$A$2:$E$405,3,FALSE)</f>
        <v>1.21311475409836</v>
      </c>
      <c r="F350">
        <f>VLOOKUP(B350,home!$B$2:$E$405,3,FALSE)</f>
        <v>0.5</v>
      </c>
      <c r="G350">
        <f>VLOOKUP(C350,away!$B$2:$E$405,4,FALSE)</f>
        <v>1.33</v>
      </c>
      <c r="H350">
        <f>VLOOKUP(A350,away!$A$2:$E$405,3,FALSE)</f>
        <v>1.02341920374707</v>
      </c>
      <c r="I350">
        <f>VLOOKUP(C350,away!$B$2:$E$405,3,FALSE)</f>
        <v>1.1000000000000001</v>
      </c>
      <c r="J350">
        <f>VLOOKUP(B350,home!$B$2:$E$405,4,FALSE)</f>
        <v>1.1399999999999999</v>
      </c>
      <c r="K350" s="3">
        <f t="shared" si="504"/>
        <v>0.80672131147540949</v>
      </c>
      <c r="L350" s="3">
        <f t="shared" si="505"/>
        <v>1.2833676814988257</v>
      </c>
      <c r="M350" s="5">
        <f t="shared" si="506"/>
        <v>0.12367612902113481</v>
      </c>
      <c r="N350" s="5">
        <f t="shared" si="507"/>
        <v>9.977216900213183E-2</v>
      </c>
      <c r="O350" s="5">
        <f t="shared" si="508"/>
        <v>0.15872194695860342</v>
      </c>
      <c r="P350" s="5">
        <f t="shared" si="509"/>
        <v>0.12804437721037493</v>
      </c>
      <c r="Q350" s="5">
        <f t="shared" si="510"/>
        <v>4.0244167513072984E-2</v>
      </c>
      <c r="R350" s="5">
        <f t="shared" si="511"/>
        <v>0.10184930853562124</v>
      </c>
      <c r="S350" s="5">
        <f t="shared" si="512"/>
        <v>3.3141728045981707E-2</v>
      </c>
      <c r="T350" s="5">
        <f t="shared" si="513"/>
        <v>5.1648063955102845E-2</v>
      </c>
      <c r="U350" s="5">
        <f t="shared" si="514"/>
        <v>8.2164007754719992E-2</v>
      </c>
      <c r="V350" s="5">
        <f t="shared" si="515"/>
        <v>3.8124773155592913E-3</v>
      </c>
      <c r="W350" s="5">
        <f t="shared" si="516"/>
        <v>1.0821942531794106E-2</v>
      </c>
      <c r="X350" s="5">
        <f t="shared" si="517"/>
        <v>1.3888531296342132E-2</v>
      </c>
      <c r="Y350" s="5">
        <f t="shared" si="518"/>
        <v>8.9120461046052427E-3</v>
      </c>
      <c r="Z350" s="5">
        <f t="shared" si="519"/>
        <v>4.3570036985872938E-2</v>
      </c>
      <c r="AA350" s="5">
        <f t="shared" si="520"/>
        <v>3.514887737827551E-2</v>
      </c>
      <c r="AB350" s="5">
        <f t="shared" si="521"/>
        <v>1.4177674227745386E-2</v>
      </c>
      <c r="AC350" s="5">
        <f t="shared" si="522"/>
        <v>2.4669588998458306E-4</v>
      </c>
      <c r="AD350" s="5">
        <f t="shared" si="523"/>
        <v>2.182572917990113E-3</v>
      </c>
      <c r="AE350" s="5">
        <f t="shared" si="524"/>
        <v>2.8010435454630979E-3</v>
      </c>
      <c r="AF350" s="5">
        <f t="shared" si="525"/>
        <v>1.7973843803591137E-3</v>
      </c>
      <c r="AG350" s="5">
        <f t="shared" si="526"/>
        <v>7.6890167499455981E-4</v>
      </c>
      <c r="AH350" s="5">
        <f t="shared" si="527"/>
        <v>1.3979094337344466E-2</v>
      </c>
      <c r="AI350" s="5">
        <f t="shared" si="528"/>
        <v>1.1277233317060997E-2</v>
      </c>
      <c r="AJ350" s="5">
        <f t="shared" si="529"/>
        <v>4.5487922256768143E-3</v>
      </c>
      <c r="AK350" s="5">
        <f t="shared" si="530"/>
        <v>1.2232025433090491E-3</v>
      </c>
      <c r="AL350" s="5">
        <f t="shared" si="531"/>
        <v>1.0216368136178353E-5</v>
      </c>
      <c r="AM350" s="5">
        <f t="shared" si="532"/>
        <v>3.521456173583392E-4</v>
      </c>
      <c r="AN350" s="5">
        <f t="shared" si="533"/>
        <v>4.5193230449914437E-4</v>
      </c>
      <c r="AO350" s="5">
        <f t="shared" si="534"/>
        <v>2.8999765690974417E-4</v>
      </c>
      <c r="AP350" s="5">
        <f t="shared" si="535"/>
        <v>1.2405787352945012E-4</v>
      </c>
      <c r="AQ350" s="5">
        <f t="shared" si="536"/>
        <v>3.9802966380791249E-5</v>
      </c>
      <c r="AR350" s="5">
        <f t="shared" si="537"/>
        <v>3.5880635778342252E-3</v>
      </c>
      <c r="AS350" s="5">
        <f t="shared" si="538"/>
        <v>2.8945673551675761E-3</v>
      </c>
      <c r="AT350" s="5">
        <f t="shared" si="539"/>
        <v>1.167554586457347E-3</v>
      </c>
      <c r="AU350" s="5">
        <f t="shared" si="540"/>
        <v>3.139637224020002E-4</v>
      </c>
      <c r="AV350" s="5">
        <f t="shared" si="541"/>
        <v>6.3320306472960735E-5</v>
      </c>
      <c r="AW350" s="5">
        <f t="shared" si="542"/>
        <v>2.9381141285498843E-7</v>
      </c>
      <c r="AX350" s="5">
        <f t="shared" si="543"/>
        <v>4.7347229044272839E-5</v>
      </c>
      <c r="AY350" s="5">
        <f t="shared" si="544"/>
        <v>6.0763903563942289E-5</v>
      </c>
      <c r="AZ350" s="5">
        <f t="shared" si="545"/>
        <v>3.8991215017837431E-5</v>
      </c>
      <c r="BA350" s="5">
        <f t="shared" si="546"/>
        <v>1.668002173875474E-5</v>
      </c>
      <c r="BB350" s="5">
        <f t="shared" si="547"/>
        <v>5.3516502065539231E-6</v>
      </c>
      <c r="BC350" s="5">
        <f t="shared" si="548"/>
        <v>1.3736269835555638E-6</v>
      </c>
      <c r="BD350" s="5">
        <f t="shared" si="549"/>
        <v>7.6746747249258236E-4</v>
      </c>
      <c r="BE350" s="5">
        <f t="shared" si="550"/>
        <v>6.1913236592393373E-4</v>
      </c>
      <c r="BF350" s="5">
        <f t="shared" si="551"/>
        <v>2.4973363710751445E-4</v>
      </c>
      <c r="BG350" s="5">
        <f t="shared" si="552"/>
        <v>6.7155149082299365E-5</v>
      </c>
      <c r="BH350" s="5">
        <f t="shared" si="553"/>
        <v>1.3543872484999794E-5</v>
      </c>
      <c r="BI350" s="5">
        <f t="shared" si="554"/>
        <v>2.1852261147109502E-6</v>
      </c>
      <c r="BJ350" s="8">
        <f t="shared" si="555"/>
        <v>0.23426526698708838</v>
      </c>
      <c r="BK350" s="8">
        <f t="shared" si="556"/>
        <v>0.28899238775473551</v>
      </c>
      <c r="BL350" s="8">
        <f t="shared" si="557"/>
        <v>0.43283682454989691</v>
      </c>
      <c r="BM350" s="8">
        <f t="shared" si="558"/>
        <v>0.34729594794450341</v>
      </c>
      <c r="BN350" s="8">
        <f t="shared" si="559"/>
        <v>0.65230809824093927</v>
      </c>
    </row>
    <row r="351" spans="1:66" x14ac:dyDescent="0.25">
      <c r="A351" t="s">
        <v>99</v>
      </c>
      <c r="B351" t="s">
        <v>120</v>
      </c>
      <c r="C351" t="s">
        <v>103</v>
      </c>
      <c r="D351" t="s">
        <v>493</v>
      </c>
      <c r="E351">
        <f>VLOOKUP(A351,home!$A$2:$E$405,3,FALSE)</f>
        <v>1.33004926108374</v>
      </c>
      <c r="F351">
        <f>VLOOKUP(B351,home!$B$2:$E$405,3,FALSE)</f>
        <v>0.83</v>
      </c>
      <c r="G351">
        <f>VLOOKUP(C351,away!$B$2:$E$405,4,FALSE)</f>
        <v>0.93</v>
      </c>
      <c r="H351">
        <f>VLOOKUP(A351,away!$A$2:$E$405,3,FALSE)</f>
        <v>1.26600985221675</v>
      </c>
      <c r="I351">
        <f>VLOOKUP(C351,away!$B$2:$E$405,3,FALSE)</f>
        <v>1.02</v>
      </c>
      <c r="J351">
        <f>VLOOKUP(B351,home!$B$2:$E$405,4,FALSE)</f>
        <v>1.25</v>
      </c>
      <c r="K351" s="3">
        <f t="shared" si="504"/>
        <v>1.0266650246305389</v>
      </c>
      <c r="L351" s="3">
        <f t="shared" si="505"/>
        <v>1.6141625615763564</v>
      </c>
      <c r="M351" s="5">
        <f t="shared" si="506"/>
        <v>7.1302236384883214E-2</v>
      </c>
      <c r="N351" s="5">
        <f t="shared" si="507"/>
        <v>7.3203512274298638E-2</v>
      </c>
      <c r="O351" s="5">
        <f t="shared" si="508"/>
        <v>0.11509340052914599</v>
      </c>
      <c r="P351" s="5">
        <f t="shared" si="509"/>
        <v>0.11816236888906813</v>
      </c>
      <c r="Q351" s="5">
        <f t="shared" si="510"/>
        <v>3.7577742866067375E-2</v>
      </c>
      <c r="R351" s="5">
        <f t="shared" si="511"/>
        <v>9.2889729109329924E-2</v>
      </c>
      <c r="S351" s="5">
        <f t="shared" si="512"/>
        <v>4.8954794861232324E-2</v>
      </c>
      <c r="T351" s="5">
        <f t="shared" si="513"/>
        <v>6.0656585682948967E-2</v>
      </c>
      <c r="U351" s="5">
        <f t="shared" si="514"/>
        <v>9.5366636023954288E-2</v>
      </c>
      <c r="V351" s="5">
        <f t="shared" si="515"/>
        <v>9.0142326564419065E-3</v>
      </c>
      <c r="W351" s="5">
        <f t="shared" si="516"/>
        <v>1.2859918101717042E-2</v>
      </c>
      <c r="X351" s="5">
        <f t="shared" si="517"/>
        <v>2.0757998344729738E-2</v>
      </c>
      <c r="Y351" s="5">
        <f t="shared" si="518"/>
        <v>1.6753391890663358E-2</v>
      </c>
      <c r="Z351" s="5">
        <f t="shared" si="519"/>
        <v>4.9979707694416613E-2</v>
      </c>
      <c r="AA351" s="5">
        <f t="shared" si="520"/>
        <v>5.1312417831115356E-2</v>
      </c>
      <c r="AB351" s="5">
        <f t="shared" si="521"/>
        <v>2.6340332358217273E-2</v>
      </c>
      <c r="AC351" s="5">
        <f t="shared" si="522"/>
        <v>9.3365153956464304E-4</v>
      </c>
      <c r="AD351" s="5">
        <f t="shared" si="523"/>
        <v>3.3007070336615093E-3</v>
      </c>
      <c r="AE351" s="5">
        <f t="shared" si="524"/>
        <v>5.3278777204681591E-3</v>
      </c>
      <c r="AF351" s="5">
        <f t="shared" si="525"/>
        <v>4.3000303745182409E-3</v>
      </c>
      <c r="AG351" s="5">
        <f t="shared" si="526"/>
        <v>2.3136493480628343E-3</v>
      </c>
      <c r="AH351" s="5">
        <f t="shared" si="527"/>
        <v>2.0168843249714265E-2</v>
      </c>
      <c r="AI351" s="5">
        <f t="shared" si="528"/>
        <v>2.0706645951737372E-2</v>
      </c>
      <c r="AJ351" s="5">
        <f t="shared" si="529"/>
        <v>1.0629394588028147E-2</v>
      </c>
      <c r="AK351" s="5">
        <f t="shared" si="530"/>
        <v>3.6376092188418786E-3</v>
      </c>
      <c r="AL351" s="5">
        <f t="shared" si="531"/>
        <v>6.1890051827475747E-5</v>
      </c>
      <c r="AM351" s="5">
        <f t="shared" si="532"/>
        <v>6.7774409360245736E-4</v>
      </c>
      <c r="AN351" s="5">
        <f t="shared" si="533"/>
        <v>1.0939891422225886E-3</v>
      </c>
      <c r="AO351" s="5">
        <f t="shared" si="534"/>
        <v>8.8293815807336722E-4</v>
      </c>
      <c r="AP351" s="5">
        <f t="shared" si="535"/>
        <v>4.7506857298307211E-4</v>
      </c>
      <c r="AQ351" s="5">
        <f t="shared" si="536"/>
        <v>1.9170947617269497E-4</v>
      </c>
      <c r="AR351" s="5">
        <f t="shared" si="537"/>
        <v>6.511158336798154E-3</v>
      </c>
      <c r="AS351" s="5">
        <f t="shared" si="538"/>
        <v>6.6847785342222148E-3</v>
      </c>
      <c r="AT351" s="5">
        <f t="shared" si="539"/>
        <v>3.4315141592434735E-3</v>
      </c>
      <c r="AU351" s="5">
        <f t="shared" si="540"/>
        <v>1.1743385229399147E-3</v>
      </c>
      <c r="AV351" s="5">
        <f t="shared" si="541"/>
        <v>3.0141307214467451E-4</v>
      </c>
      <c r="AW351" s="5">
        <f t="shared" si="542"/>
        <v>2.8490126854454037E-6</v>
      </c>
      <c r="AX351" s="5">
        <f t="shared" si="543"/>
        <v>1.1596935942526147E-4</v>
      </c>
      <c r="AY351" s="5">
        <f t="shared" si="544"/>
        <v>1.8719339827424924E-4</v>
      </c>
      <c r="AZ351" s="5">
        <f t="shared" si="545"/>
        <v>1.5108028763427263E-4</v>
      </c>
      <c r="BA351" s="5">
        <f t="shared" si="546"/>
        <v>8.1289381363810079E-5</v>
      </c>
      <c r="BB351" s="5">
        <f t="shared" si="547"/>
        <v>3.2803569012791255E-5</v>
      </c>
      <c r="BC351" s="5">
        <f t="shared" si="548"/>
        <v>1.0590058597306781E-5</v>
      </c>
      <c r="BD351" s="5">
        <f t="shared" si="549"/>
        <v>1.7516780032925587E-3</v>
      </c>
      <c r="BE351" s="5">
        <f t="shared" si="550"/>
        <v>1.7983865403951279E-3</v>
      </c>
      <c r="BF351" s="5">
        <f t="shared" si="551"/>
        <v>9.2317028089499667E-4</v>
      </c>
      <c r="BG351" s="5">
        <f t="shared" si="552"/>
        <v>3.1592887972441451E-4</v>
      </c>
      <c r="BH351" s="5">
        <f t="shared" si="553"/>
        <v>8.1088282770941123E-5</v>
      </c>
      <c r="BI351" s="5">
        <f t="shared" si="554"/>
        <v>1.6650100765655278E-5</v>
      </c>
      <c r="BJ351" s="8">
        <f t="shared" si="555"/>
        <v>0.24095178913449772</v>
      </c>
      <c r="BK351" s="8">
        <f t="shared" si="556"/>
        <v>0.24861636778129195</v>
      </c>
      <c r="BL351" s="8">
        <f t="shared" si="557"/>
        <v>0.45913511357327658</v>
      </c>
      <c r="BM351" s="8">
        <f t="shared" si="558"/>
        <v>0.49026964374510096</v>
      </c>
      <c r="BN351" s="8">
        <f t="shared" si="559"/>
        <v>0.50822899005279321</v>
      </c>
    </row>
    <row r="352" spans="1:66" x14ac:dyDescent="0.25">
      <c r="A352" t="s">
        <v>99</v>
      </c>
      <c r="B352" t="s">
        <v>111</v>
      </c>
      <c r="C352" t="s">
        <v>108</v>
      </c>
      <c r="D352" t="s">
        <v>493</v>
      </c>
      <c r="E352">
        <f>VLOOKUP(A352,home!$A$2:$E$405,3,FALSE)</f>
        <v>1.33004926108374</v>
      </c>
      <c r="F352">
        <f>VLOOKUP(B352,home!$B$2:$E$405,3,FALSE)</f>
        <v>0.86</v>
      </c>
      <c r="G352">
        <f>VLOOKUP(C352,away!$B$2:$E$405,4,FALSE)</f>
        <v>0.79</v>
      </c>
      <c r="H352">
        <f>VLOOKUP(A352,away!$A$2:$E$405,3,FALSE)</f>
        <v>1.26600985221675</v>
      </c>
      <c r="I352">
        <f>VLOOKUP(C352,away!$B$2:$E$405,3,FALSE)</f>
        <v>0.71</v>
      </c>
      <c r="J352">
        <f>VLOOKUP(B352,home!$B$2:$E$405,4,FALSE)</f>
        <v>0.68</v>
      </c>
      <c r="K352" s="3">
        <f t="shared" si="504"/>
        <v>0.90363546798029293</v>
      </c>
      <c r="L352" s="3">
        <f t="shared" si="505"/>
        <v>0.61122955665024692</v>
      </c>
      <c r="M352" s="5">
        <f t="shared" si="506"/>
        <v>0.2198378555410832</v>
      </c>
      <c r="N352" s="5">
        <f t="shared" si="507"/>
        <v>0.19865328347165076</v>
      </c>
      <c r="O352" s="5">
        <f t="shared" si="508"/>
        <v>0.13437139497731732</v>
      </c>
      <c r="P352" s="5">
        <f t="shared" si="509"/>
        <v>0.12142275838349291</v>
      </c>
      <c r="Q352" s="5">
        <f t="shared" si="510"/>
        <v>8.9755076387863467E-2</v>
      </c>
      <c r="R352" s="5">
        <f t="shared" si="511"/>
        <v>4.1065884089230439E-2</v>
      </c>
      <c r="S352" s="5">
        <f t="shared" si="512"/>
        <v>1.6766318768403426E-2</v>
      </c>
      <c r="T352" s="5">
        <f t="shared" si="513"/>
        <v>5.4860955547662828E-2</v>
      </c>
      <c r="U352" s="5">
        <f t="shared" si="514"/>
        <v>3.710858938699621E-2</v>
      </c>
      <c r="V352" s="5">
        <f t="shared" si="515"/>
        <v>1.0289465730629111E-3</v>
      </c>
      <c r="W352" s="5">
        <f t="shared" si="516"/>
        <v>2.7035290151784644E-2</v>
      </c>
      <c r="X352" s="5">
        <f t="shared" si="517"/>
        <v>1.6524768413386116E-2</v>
      </c>
      <c r="Y352" s="5">
        <f t="shared" si="518"/>
        <v>5.0502134355309997E-3</v>
      </c>
      <c r="Z352" s="5">
        <f t="shared" si="519"/>
        <v>8.3668940417702502E-3</v>
      </c>
      <c r="AA352" s="5">
        <f t="shared" si="520"/>
        <v>7.5606222129765846E-3</v>
      </c>
      <c r="AB352" s="5">
        <f t="shared" si="521"/>
        <v>3.416023195822647E-3</v>
      </c>
      <c r="AC352" s="5">
        <f t="shared" si="522"/>
        <v>3.5519795607720239E-5</v>
      </c>
      <c r="AD352" s="5">
        <f t="shared" si="523"/>
        <v>6.1075117670727295E-3</v>
      </c>
      <c r="AE352" s="5">
        <f t="shared" si="524"/>
        <v>3.7330917096240306E-3</v>
      </c>
      <c r="AF352" s="5">
        <f t="shared" si="525"/>
        <v>1.1408879953041043E-3</v>
      </c>
      <c r="AG352" s="5">
        <f t="shared" si="526"/>
        <v>2.3244815451910555E-4</v>
      </c>
      <c r="AH352" s="5">
        <f t="shared" si="527"/>
        <v>1.2785232339227054E-3</v>
      </c>
      <c r="AI352" s="5">
        <f t="shared" si="528"/>
        <v>1.1553189408094215E-3</v>
      </c>
      <c r="AJ352" s="5">
        <f t="shared" si="529"/>
        <v>5.2199358587240896E-4</v>
      </c>
      <c r="AK352" s="5">
        <f t="shared" si="530"/>
        <v>1.5723063941750848E-4</v>
      </c>
      <c r="AL352" s="5">
        <f t="shared" si="531"/>
        <v>7.8474411047942086E-7</v>
      </c>
      <c r="AM352" s="5">
        <f t="shared" si="532"/>
        <v>1.1037928507667827E-3</v>
      </c>
      <c r="AN352" s="5">
        <f t="shared" si="533"/>
        <v>6.7467081480789275E-4</v>
      </c>
      <c r="AO352" s="5">
        <f t="shared" si="534"/>
        <v>2.0618937150994454E-4</v>
      </c>
      <c r="AP352" s="5">
        <f t="shared" si="535"/>
        <v>4.2009679378005489E-5</v>
      </c>
      <c r="AQ352" s="5">
        <f t="shared" si="536"/>
        <v>6.4193894253093279E-6</v>
      </c>
      <c r="AR352" s="5">
        <f t="shared" si="537"/>
        <v>1.5629423788752304E-4</v>
      </c>
      <c r="AS352" s="5">
        <f t="shared" si="538"/>
        <v>1.4123301679611511E-4</v>
      </c>
      <c r="AT352" s="5">
        <f t="shared" si="539"/>
        <v>6.3811581613413033E-5</v>
      </c>
      <c r="AU352" s="5">
        <f t="shared" si="540"/>
        <v>1.9220802804599713E-5</v>
      </c>
      <c r="AV352" s="5">
        <f t="shared" si="541"/>
        <v>4.3421497843228463E-6</v>
      </c>
      <c r="AW352" s="5">
        <f t="shared" si="542"/>
        <v>1.2039908318020018E-8</v>
      </c>
      <c r="AX352" s="5">
        <f t="shared" si="543"/>
        <v>1.6623772820932386E-4</v>
      </c>
      <c r="AY352" s="5">
        <f t="shared" si="544"/>
        <v>1.0160941291192925E-4</v>
      </c>
      <c r="AZ352" s="5">
        <f t="shared" si="545"/>
        <v>3.1053338202825197E-5</v>
      </c>
      <c r="BA352" s="5">
        <f t="shared" si="546"/>
        <v>6.3269060474076735E-6</v>
      </c>
      <c r="BB352" s="5">
        <f t="shared" si="547"/>
        <v>9.6679799458118946E-7</v>
      </c>
      <c r="BC352" s="5">
        <f t="shared" si="548"/>
        <v>1.1818710191964166E-7</v>
      </c>
      <c r="BD352" s="5">
        <f t="shared" si="549"/>
        <v>1.5921942955163153E-5</v>
      </c>
      <c r="BE352" s="5">
        <f t="shared" si="550"/>
        <v>1.4387632373444385E-5</v>
      </c>
      <c r="BF352" s="5">
        <f t="shared" si="551"/>
        <v>6.5005874564529148E-6</v>
      </c>
      <c r="BG352" s="5">
        <f t="shared" si="552"/>
        <v>1.9580537961195503E-6</v>
      </c>
      <c r="BH352" s="5">
        <f t="shared" si="553"/>
        <v>4.423417145967697E-7</v>
      </c>
      <c r="BI352" s="5">
        <f t="shared" si="554"/>
        <v>7.9943132455371456E-8</v>
      </c>
      <c r="BJ352" s="8">
        <f t="shared" si="555"/>
        <v>0.40543292151075483</v>
      </c>
      <c r="BK352" s="8">
        <f t="shared" si="556"/>
        <v>0.35919379321867262</v>
      </c>
      <c r="BL352" s="8">
        <f t="shared" si="557"/>
        <v>0.22705977255267945</v>
      </c>
      <c r="BM352" s="8">
        <f t="shared" si="558"/>
        <v>0.19484553110023525</v>
      </c>
      <c r="BN352" s="8">
        <f t="shared" si="559"/>
        <v>0.80510625285063808</v>
      </c>
    </row>
    <row r="353" spans="1:66" x14ac:dyDescent="0.25">
      <c r="A353" t="s">
        <v>99</v>
      </c>
      <c r="B353" t="s">
        <v>104</v>
      </c>
      <c r="C353" t="s">
        <v>100</v>
      </c>
      <c r="D353" t="s">
        <v>493</v>
      </c>
      <c r="E353">
        <f>VLOOKUP(A353,home!$A$2:$E$405,3,FALSE)</f>
        <v>1.33004926108374</v>
      </c>
      <c r="F353">
        <f>VLOOKUP(B353,home!$B$2:$E$405,3,FALSE)</f>
        <v>0.93</v>
      </c>
      <c r="G353">
        <f>VLOOKUP(C353,away!$B$2:$E$405,4,FALSE)</f>
        <v>1.1499999999999999</v>
      </c>
      <c r="H353">
        <f>VLOOKUP(A353,away!$A$2:$E$405,3,FALSE)</f>
        <v>1.26600985221675</v>
      </c>
      <c r="I353">
        <f>VLOOKUP(C353,away!$B$2:$E$405,3,FALSE)</f>
        <v>0.67</v>
      </c>
      <c r="J353">
        <f>VLOOKUP(B353,home!$B$2:$E$405,4,FALSE)</f>
        <v>1.1599999999999999</v>
      </c>
      <c r="K353" s="3">
        <f t="shared" si="504"/>
        <v>1.42248768472906</v>
      </c>
      <c r="L353" s="3">
        <f t="shared" si="505"/>
        <v>0.98394285714285801</v>
      </c>
      <c r="M353" s="5">
        <f t="shared" si="506"/>
        <v>9.0136459356612159E-2</v>
      </c>
      <c r="N353" s="5">
        <f t="shared" si="507"/>
        <v>0.12821800337986225</v>
      </c>
      <c r="O353" s="5">
        <f t="shared" si="508"/>
        <v>8.8689125352086062E-2</v>
      </c>
      <c r="P353" s="5">
        <f t="shared" si="509"/>
        <v>0.12615918858273428</v>
      </c>
      <c r="Q353" s="5">
        <f t="shared" si="510"/>
        <v>9.1194265384201528E-2</v>
      </c>
      <c r="R353" s="5">
        <f t="shared" si="511"/>
        <v>4.3632515698216315E-2</v>
      </c>
      <c r="S353" s="5">
        <f t="shared" si="512"/>
        <v>4.4144569737546352E-2</v>
      </c>
      <c r="T353" s="5">
        <f t="shared" si="513"/>
        <v>8.9729946037175282E-2</v>
      </c>
      <c r="U353" s="5">
        <f t="shared" si="514"/>
        <v>6.2066716234460091E-2</v>
      </c>
      <c r="V353" s="5">
        <f t="shared" si="515"/>
        <v>6.865199644301846E-3</v>
      </c>
      <c r="W353" s="5">
        <f t="shared" si="516"/>
        <v>4.3240906475646754E-2</v>
      </c>
      <c r="X353" s="5">
        <f t="shared" si="517"/>
        <v>4.2546581063094974E-2</v>
      </c>
      <c r="Y353" s="5">
        <f t="shared" si="518"/>
        <v>2.0931702266440942E-2</v>
      </c>
      <c r="Z353" s="5">
        <f t="shared" si="519"/>
        <v>1.4310634053477857E-2</v>
      </c>
      <c r="AA353" s="5">
        <f t="shared" si="520"/>
        <v>2.035670070173656E-2</v>
      </c>
      <c r="AB353" s="5">
        <f t="shared" si="521"/>
        <v>1.4478578024967836E-2</v>
      </c>
      <c r="AC353" s="5">
        <f t="shared" si="522"/>
        <v>6.0055333239028401E-4</v>
      </c>
      <c r="AD353" s="5">
        <f t="shared" si="523"/>
        <v>1.537741423453215E-2</v>
      </c>
      <c r="AE353" s="5">
        <f t="shared" si="524"/>
        <v>1.5130496897394818E-2</v>
      </c>
      <c r="AF353" s="5">
        <f t="shared" si="525"/>
        <v>7.4437721736069018E-3</v>
      </c>
      <c r="AG353" s="5">
        <f t="shared" si="526"/>
        <v>2.4414154868064261E-3</v>
      </c>
      <c r="AH353" s="5">
        <f t="shared" si="527"/>
        <v>3.5202115395262198E-3</v>
      </c>
      <c r="AI353" s="5">
        <f t="shared" si="528"/>
        <v>5.0074575626171723E-3</v>
      </c>
      <c r="AJ353" s="5">
        <f t="shared" si="529"/>
        <v>3.5615233573131622E-3</v>
      </c>
      <c r="AK353" s="5">
        <f t="shared" si="530"/>
        <v>1.6887410382176225E-3</v>
      </c>
      <c r="AL353" s="5">
        <f t="shared" si="531"/>
        <v>3.3622497114185764E-5</v>
      </c>
      <c r="AM353" s="5">
        <f t="shared" si="532"/>
        <v>4.3748364743198655E-3</v>
      </c>
      <c r="AN353" s="5">
        <f t="shared" si="533"/>
        <v>4.304589100075076E-3</v>
      </c>
      <c r="AO353" s="5">
        <f t="shared" si="534"/>
        <v>2.1177348489769365E-3</v>
      </c>
      <c r="AP353" s="5">
        <f t="shared" si="535"/>
        <v>6.9457669265778879E-4</v>
      </c>
      <c r="AQ353" s="5">
        <f t="shared" si="536"/>
        <v>1.7085594386963534E-4</v>
      </c>
      <c r="AR353" s="5">
        <f t="shared" si="537"/>
        <v>6.9273739998973775E-4</v>
      </c>
      <c r="AS353" s="5">
        <f t="shared" si="538"/>
        <v>9.854104202366308E-4</v>
      </c>
      <c r="AT353" s="5">
        <f t="shared" si="539"/>
        <v>7.0086709359514767E-4</v>
      </c>
      <c r="AU353" s="5">
        <f t="shared" si="540"/>
        <v>3.3232493642364891E-4</v>
      </c>
      <c r="AV353" s="5">
        <f t="shared" si="541"/>
        <v>1.1818203234775215E-4</v>
      </c>
      <c r="AW353" s="5">
        <f t="shared" si="542"/>
        <v>1.3072114905705122E-6</v>
      </c>
      <c r="AX353" s="5">
        <f t="shared" si="543"/>
        <v>1.0371918345705832E-3</v>
      </c>
      <c r="AY353" s="5">
        <f t="shared" si="544"/>
        <v>1.0205374971126223E-3</v>
      </c>
      <c r="AZ353" s="5">
        <f t="shared" si="545"/>
        <v>5.0207529036520729E-4</v>
      </c>
      <c r="BA353" s="5">
        <f t="shared" si="546"/>
        <v>1.6467113190092407E-4</v>
      </c>
      <c r="BB353" s="5">
        <f t="shared" si="547"/>
        <v>4.0506746002885904E-5</v>
      </c>
      <c r="BC353" s="5">
        <f t="shared" si="548"/>
        <v>7.9712646791279228E-6</v>
      </c>
      <c r="BD353" s="5">
        <f t="shared" si="549"/>
        <v>1.1360233609926952E-4</v>
      </c>
      <c r="BE353" s="5">
        <f t="shared" si="550"/>
        <v>1.6159792405766242E-4</v>
      </c>
      <c r="BF353" s="5">
        <f t="shared" si="551"/>
        <v>1.1493552842490336E-4</v>
      </c>
      <c r="BG353" s="5">
        <f t="shared" si="552"/>
        <v>5.4498124574083937E-5</v>
      </c>
      <c r="BH353" s="5">
        <f t="shared" si="553"/>
        <v>1.9380727761866145E-5</v>
      </c>
      <c r="BI353" s="5">
        <f t="shared" si="554"/>
        <v>5.5137693124682374E-6</v>
      </c>
      <c r="BJ353" s="8">
        <f t="shared" si="555"/>
        <v>0.47069005022329263</v>
      </c>
      <c r="BK353" s="8">
        <f t="shared" si="556"/>
        <v>0.26896013064781171</v>
      </c>
      <c r="BL353" s="8">
        <f t="shared" si="557"/>
        <v>0.24630061980196419</v>
      </c>
      <c r="BM353" s="8">
        <f t="shared" si="558"/>
        <v>0.43121264668721182</v>
      </c>
      <c r="BN353" s="8">
        <f t="shared" si="559"/>
        <v>0.56802955775371267</v>
      </c>
    </row>
    <row r="354" spans="1:66" x14ac:dyDescent="0.25">
      <c r="A354" t="s">
        <v>99</v>
      </c>
      <c r="B354" t="s">
        <v>105</v>
      </c>
      <c r="C354" t="s">
        <v>417</v>
      </c>
      <c r="D354" t="s">
        <v>493</v>
      </c>
      <c r="E354">
        <f>VLOOKUP(A354,home!$A$2:$E$405,3,FALSE)</f>
        <v>1.33004926108374</v>
      </c>
      <c r="F354">
        <f>VLOOKUP(B354,home!$B$2:$E$405,3,FALSE)</f>
        <v>1.19</v>
      </c>
      <c r="G354">
        <f>VLOOKUP(C354,away!$B$2:$E$405,4,FALSE)</f>
        <v>0.75</v>
      </c>
      <c r="H354">
        <f>VLOOKUP(A354,away!$A$2:$E$405,3,FALSE)</f>
        <v>1.26600985221675</v>
      </c>
      <c r="I354">
        <f>VLOOKUP(C354,away!$B$2:$E$405,3,FALSE)</f>
        <v>0.71</v>
      </c>
      <c r="J354">
        <f>VLOOKUP(B354,home!$B$2:$E$405,4,FALSE)</f>
        <v>1.44</v>
      </c>
      <c r="K354" s="3">
        <f t="shared" si="504"/>
        <v>1.1870689655172377</v>
      </c>
      <c r="L354" s="3">
        <f t="shared" si="505"/>
        <v>1.2943684729064051</v>
      </c>
      <c r="M354" s="5">
        <f t="shared" si="506"/>
        <v>8.3622936336920792E-2</v>
      </c>
      <c r="N354" s="5">
        <f t="shared" si="507"/>
        <v>9.9266192530982372E-2</v>
      </c>
      <c r="O354" s="5">
        <f t="shared" si="508"/>
        <v>0.10823889240636969</v>
      </c>
      <c r="P354" s="5">
        <f t="shared" si="509"/>
        <v>0.12848703003756085</v>
      </c>
      <c r="Q354" s="5">
        <f t="shared" si="510"/>
        <v>5.8917908239294124E-2</v>
      </c>
      <c r="R354" s="5">
        <f t="shared" si="511"/>
        <v>7.0050504936556721E-2</v>
      </c>
      <c r="S354" s="5">
        <f t="shared" si="512"/>
        <v>4.9355229590832189E-2</v>
      </c>
      <c r="T354" s="5">
        <f t="shared" si="513"/>
        <v>7.6261482914534828E-2</v>
      </c>
      <c r="U354" s="5">
        <f t="shared" si="514"/>
        <v>8.3154780428998529E-2</v>
      </c>
      <c r="V354" s="5">
        <f t="shared" si="515"/>
        <v>8.4260599420524409E-3</v>
      </c>
      <c r="W354" s="5">
        <f t="shared" si="516"/>
        <v>2.3313206794686139E-2</v>
      </c>
      <c r="X354" s="5">
        <f t="shared" si="517"/>
        <v>3.0175879877389119E-2</v>
      </c>
      <c r="Y354" s="5">
        <f t="shared" si="518"/>
        <v>1.952935377775164E-2</v>
      </c>
      <c r="Z354" s="5">
        <f t="shared" si="519"/>
        <v>3.0223721700351171E-2</v>
      </c>
      <c r="AA354" s="5">
        <f t="shared" si="520"/>
        <v>3.5877642052916749E-2</v>
      </c>
      <c r="AB354" s="5">
        <f t="shared" si="521"/>
        <v>2.1294617718476825E-2</v>
      </c>
      <c r="AC354" s="5">
        <f t="shared" si="522"/>
        <v>8.0916751454317994E-4</v>
      </c>
      <c r="AD354" s="5">
        <f t="shared" si="523"/>
        <v>6.918596068164376E-3</v>
      </c>
      <c r="AE354" s="5">
        <f t="shared" si="524"/>
        <v>8.9552126274061814E-3</v>
      </c>
      <c r="AF354" s="5">
        <f t="shared" si="525"/>
        <v>5.7956724465439485E-3</v>
      </c>
      <c r="AG354" s="5">
        <f t="shared" si="526"/>
        <v>2.5005785646996063E-3</v>
      </c>
      <c r="AH354" s="5">
        <f t="shared" si="527"/>
        <v>9.7801581257079308E-3</v>
      </c>
      <c r="AI354" s="5">
        <f t="shared" si="528"/>
        <v>1.1609722188879118E-2</v>
      </c>
      <c r="AJ354" s="5">
        <f t="shared" si="529"/>
        <v>6.8907704543476308E-3</v>
      </c>
      <c r="AK354" s="5">
        <f t="shared" si="530"/>
        <v>2.7266065849530629E-3</v>
      </c>
      <c r="AL354" s="5">
        <f t="shared" si="531"/>
        <v>4.9731585759025644E-5</v>
      </c>
      <c r="AM354" s="5">
        <f t="shared" si="532"/>
        <v>1.6425701354935024E-3</v>
      </c>
      <c r="AN354" s="5">
        <f t="shared" si="533"/>
        <v>2.1260909979203915E-3</v>
      </c>
      <c r="AO354" s="5">
        <f t="shared" si="534"/>
        <v>1.3759725791191362E-3</v>
      </c>
      <c r="AP354" s="5">
        <f t="shared" si="535"/>
        <v>5.9367184199850796E-4</v>
      </c>
      <c r="AQ354" s="5">
        <f t="shared" si="536"/>
        <v>1.9210752888378535E-4</v>
      </c>
      <c r="AR354" s="5">
        <f t="shared" si="537"/>
        <v>2.5318256675911474E-3</v>
      </c>
      <c r="AS354" s="5">
        <f t="shared" si="538"/>
        <v>3.0054516760974126E-3</v>
      </c>
      <c r="AT354" s="5">
        <f t="shared" si="539"/>
        <v>1.7838392060285026E-3</v>
      </c>
      <c r="AU354" s="5">
        <f t="shared" si="540"/>
        <v>7.0584672031644851E-4</v>
      </c>
      <c r="AV354" s="5">
        <f t="shared" si="541"/>
        <v>2.0947218402494534E-4</v>
      </c>
      <c r="AW354" s="5">
        <f t="shared" si="542"/>
        <v>2.1225781244096807E-6</v>
      </c>
      <c r="AX354" s="5">
        <f t="shared" si="543"/>
        <v>3.2497400525496309E-4</v>
      </c>
      <c r="AY354" s="5">
        <f t="shared" si="544"/>
        <v>4.2063610691614461E-4</v>
      </c>
      <c r="AZ354" s="5">
        <f t="shared" si="545"/>
        <v>2.7222905767917277E-4</v>
      </c>
      <c r="BA354" s="5">
        <f t="shared" si="546"/>
        <v>1.1745490322298018E-4</v>
      </c>
      <c r="BB354" s="5">
        <f t="shared" si="547"/>
        <v>3.8007480930024616E-5</v>
      </c>
      <c r="BC354" s="5">
        <f t="shared" si="548"/>
        <v>9.8391370100830496E-6</v>
      </c>
      <c r="BD354" s="5">
        <f t="shared" si="549"/>
        <v>5.4618588717086523E-4</v>
      </c>
      <c r="BE354" s="5">
        <f t="shared" si="550"/>
        <v>6.4836031606403362E-4</v>
      </c>
      <c r="BF354" s="5">
        <f t="shared" si="551"/>
        <v>3.8482420483628105E-4</v>
      </c>
      <c r="BG354" s="5">
        <f t="shared" si="552"/>
        <v>1.522709569136659E-4</v>
      </c>
      <c r="BH354" s="5">
        <f t="shared" si="553"/>
        <v>4.5189031825456303E-5</v>
      </c>
      <c r="BI354" s="5">
        <f t="shared" si="554"/>
        <v>1.0728499452353986E-5</v>
      </c>
      <c r="BJ354" s="8">
        <f t="shared" si="555"/>
        <v>0.33874763761588089</v>
      </c>
      <c r="BK354" s="8">
        <f t="shared" si="556"/>
        <v>0.27117079111458464</v>
      </c>
      <c r="BL354" s="8">
        <f t="shared" si="557"/>
        <v>0.35964768924752727</v>
      </c>
      <c r="BM354" s="8">
        <f t="shared" si="558"/>
        <v>0.45078786166186768</v>
      </c>
      <c r="BN354" s="8">
        <f t="shared" si="559"/>
        <v>0.54858346448768447</v>
      </c>
    </row>
    <row r="355" spans="1:66" x14ac:dyDescent="0.25">
      <c r="A355" t="s">
        <v>99</v>
      </c>
      <c r="B355" t="s">
        <v>117</v>
      </c>
      <c r="C355" t="s">
        <v>106</v>
      </c>
      <c r="D355" t="s">
        <v>493</v>
      </c>
      <c r="E355">
        <f>VLOOKUP(A355,home!$A$2:$E$405,3,FALSE)</f>
        <v>1.33004926108374</v>
      </c>
      <c r="F355">
        <f>VLOOKUP(B355,home!$B$2:$E$405,3,FALSE)</f>
        <v>1.1299999999999999</v>
      </c>
      <c r="G355">
        <f>VLOOKUP(C355,away!$B$2:$E$405,4,FALSE)</f>
        <v>1.06</v>
      </c>
      <c r="H355">
        <f>VLOOKUP(A355,away!$A$2:$E$405,3,FALSE)</f>
        <v>1.26600985221675</v>
      </c>
      <c r="I355">
        <f>VLOOKUP(C355,away!$B$2:$E$405,3,FALSE)</f>
        <v>0.97</v>
      </c>
      <c r="J355">
        <f>VLOOKUP(B355,home!$B$2:$E$405,4,FALSE)</f>
        <v>0.83</v>
      </c>
      <c r="K355" s="3">
        <f t="shared" si="504"/>
        <v>1.5931330049261037</v>
      </c>
      <c r="L355" s="3">
        <f t="shared" si="505"/>
        <v>1.0192645320197053</v>
      </c>
      <c r="M355" s="5">
        <f t="shared" si="506"/>
        <v>7.3358453153812772E-2</v>
      </c>
      <c r="N355" s="5">
        <f t="shared" si="507"/>
        <v>0.11686977290966455</v>
      </c>
      <c r="O355" s="5">
        <f t="shared" si="508"/>
        <v>7.4771669423510448E-2</v>
      </c>
      <c r="P355" s="5">
        <f t="shared" si="509"/>
        <v>0.11912121439201846</v>
      </c>
      <c r="Q355" s="5">
        <f t="shared" si="510"/>
        <v>9.3094546250302626E-2</v>
      </c>
      <c r="R355" s="5">
        <f t="shared" si="511"/>
        <v>3.810605532164324E-2</v>
      </c>
      <c r="S355" s="5">
        <f t="shared" si="512"/>
        <v>4.8357970718374242E-2</v>
      </c>
      <c r="T355" s="5">
        <f t="shared" si="513"/>
        <v>9.4887969117401508E-2</v>
      </c>
      <c r="U355" s="5">
        <f t="shared" si="514"/>
        <v>6.0708014420449832E-2</v>
      </c>
      <c r="V355" s="5">
        <f t="shared" si="515"/>
        <v>8.7249813148902473E-3</v>
      </c>
      <c r="W355" s="5">
        <f t="shared" si="516"/>
        <v>4.9437331403325596E-2</v>
      </c>
      <c r="X355" s="5">
        <f t="shared" si="517"/>
        <v>5.0389718457113736E-2</v>
      </c>
      <c r="Y355" s="5">
        <f t="shared" si="518"/>
        <v>2.5680226400897368E-2</v>
      </c>
      <c r="Z355" s="5">
        <f t="shared" si="519"/>
        <v>1.2946716881510568E-2</v>
      </c>
      <c r="AA355" s="5">
        <f t="shared" si="520"/>
        <v>2.0625841969368446E-2</v>
      </c>
      <c r="AB355" s="5">
        <f t="shared" si="521"/>
        <v>1.6429854797895448E-2</v>
      </c>
      <c r="AC355" s="5">
        <f t="shared" si="522"/>
        <v>8.8548961051410991E-4</v>
      </c>
      <c r="AD355" s="5">
        <f t="shared" si="523"/>
        <v>1.9690061083526927E-2</v>
      </c>
      <c r="AE355" s="5">
        <f t="shared" si="524"/>
        <v>2.0069380895740483E-2</v>
      </c>
      <c r="AF355" s="5">
        <f t="shared" si="525"/>
        <v>1.0228004063311067E-2</v>
      </c>
      <c r="AG355" s="5">
        <f t="shared" si="526"/>
        <v>3.4750139250288008E-3</v>
      </c>
      <c r="AH355" s="5">
        <f t="shared" si="527"/>
        <v>3.2990323308561215E-3</v>
      </c>
      <c r="AI355" s="5">
        <f t="shared" si="528"/>
        <v>5.255797290605181E-3</v>
      </c>
      <c r="AJ355" s="5">
        <f t="shared" si="529"/>
        <v>4.186592065432153E-3</v>
      </c>
      <c r="AK355" s="5">
        <f t="shared" si="530"/>
        <v>2.2232659992005703E-3</v>
      </c>
      <c r="AL355" s="5">
        <f t="shared" si="531"/>
        <v>5.7515170073061382E-5</v>
      </c>
      <c r="AM355" s="5">
        <f t="shared" si="532"/>
        <v>6.2737772362355532E-3</v>
      </c>
      <c r="AN355" s="5">
        <f t="shared" si="533"/>
        <v>6.3946386186875103E-3</v>
      </c>
      <c r="AO355" s="5">
        <f t="shared" si="534"/>
        <v>3.2589141695558298E-3</v>
      </c>
      <c r="AP355" s="5">
        <f t="shared" si="535"/>
        <v>1.1072318753082369E-3</v>
      </c>
      <c r="AQ355" s="5">
        <f t="shared" si="536"/>
        <v>2.8214054480583766E-4</v>
      </c>
      <c r="AR355" s="5">
        <f t="shared" si="537"/>
        <v>6.7251732896558879E-4</v>
      </c>
      <c r="AS355" s="5">
        <f t="shared" si="538"/>
        <v>1.0714095531598254E-3</v>
      </c>
      <c r="AT355" s="5">
        <f t="shared" si="539"/>
        <v>8.5344896046602337E-4</v>
      </c>
      <c r="AU355" s="5">
        <f t="shared" si="540"/>
        <v>4.5321923564609854E-4</v>
      </c>
      <c r="AV355" s="5">
        <f t="shared" si="541"/>
        <v>1.8050963069379515E-4</v>
      </c>
      <c r="AW355" s="5">
        <f t="shared" si="542"/>
        <v>2.5942919892806956E-6</v>
      </c>
      <c r="AX355" s="5">
        <f t="shared" si="543"/>
        <v>1.6658269301001558E-3</v>
      </c>
      <c r="AY355" s="5">
        <f t="shared" si="544"/>
        <v>1.6979183063343573E-3</v>
      </c>
      <c r="AZ355" s="5">
        <f t="shared" si="545"/>
        <v>8.6531395395678958E-4</v>
      </c>
      <c r="BA355" s="5">
        <f t="shared" si="546"/>
        <v>2.9399460744329608E-4</v>
      </c>
      <c r="BB355" s="5">
        <f t="shared" si="547"/>
        <v>7.4914568993002028E-5</v>
      </c>
      <c r="BC355" s="5">
        <f t="shared" si="548"/>
        <v>1.5271552621222034E-5</v>
      </c>
      <c r="BD355" s="5">
        <f t="shared" si="549"/>
        <v>1.1424551009720879E-4</v>
      </c>
      <c r="BE355" s="5">
        <f t="shared" si="550"/>
        <v>1.8200829280048175E-4</v>
      </c>
      <c r="BF355" s="5">
        <f t="shared" si="551"/>
        <v>1.4498170921535081E-4</v>
      </c>
      <c r="BG355" s="5">
        <f t="shared" si="552"/>
        <v>7.6991715353858162E-5</v>
      </c>
      <c r="BH355" s="5">
        <f t="shared" si="553"/>
        <v>3.0664510709026809E-5</v>
      </c>
      <c r="BI355" s="5">
        <f t="shared" si="554"/>
        <v>9.7705288180921072E-6</v>
      </c>
      <c r="BJ355" s="8">
        <f t="shared" si="555"/>
        <v>0.50575196687035451</v>
      </c>
      <c r="BK355" s="8">
        <f t="shared" si="556"/>
        <v>0.2522035426660173</v>
      </c>
      <c r="BL355" s="8">
        <f t="shared" si="557"/>
        <v>0.22939589059488674</v>
      </c>
      <c r="BM355" s="8">
        <f t="shared" si="558"/>
        <v>0.48328108154747185</v>
      </c>
      <c r="BN355" s="8">
        <f t="shared" si="559"/>
        <v>0.51532171145095207</v>
      </c>
    </row>
    <row r="356" spans="1:66" x14ac:dyDescent="0.25">
      <c r="A356" t="s">
        <v>99</v>
      </c>
      <c r="B356" t="s">
        <v>121</v>
      </c>
      <c r="C356" t="s">
        <v>112</v>
      </c>
      <c r="D356" t="s">
        <v>493</v>
      </c>
      <c r="E356">
        <f>VLOOKUP(A356,home!$A$2:$E$405,3,FALSE)</f>
        <v>1.33004926108374</v>
      </c>
      <c r="F356">
        <f>VLOOKUP(B356,home!$B$2:$E$405,3,FALSE)</f>
        <v>1.34</v>
      </c>
      <c r="G356">
        <f>VLOOKUP(C356,away!$B$2:$E$405,4,FALSE)</f>
        <v>1.29</v>
      </c>
      <c r="H356">
        <f>VLOOKUP(A356,away!$A$2:$E$405,3,FALSE)</f>
        <v>1.26600985221675</v>
      </c>
      <c r="I356">
        <f>VLOOKUP(C356,away!$B$2:$E$405,3,FALSE)</f>
        <v>0.71</v>
      </c>
      <c r="J356">
        <f>VLOOKUP(B356,home!$B$2:$E$405,4,FALSE)</f>
        <v>0.83</v>
      </c>
      <c r="K356" s="3">
        <f t="shared" si="504"/>
        <v>2.299123152709353</v>
      </c>
      <c r="L356" s="3">
        <f t="shared" si="505"/>
        <v>0.74605960591133069</v>
      </c>
      <c r="M356" s="5">
        <f t="shared" si="506"/>
        <v>4.7587614146028807E-2</v>
      </c>
      <c r="N356" s="5">
        <f t="shared" si="507"/>
        <v>0.10940978546533396</v>
      </c>
      <c r="O356" s="5">
        <f t="shared" si="508"/>
        <v>3.5503196656046718E-2</v>
      </c>
      <c r="P356" s="5">
        <f t="shared" si="509"/>
        <v>8.162622142711029E-2</v>
      </c>
      <c r="Q356" s="5">
        <f t="shared" si="510"/>
        <v>0.1257732854481563</v>
      </c>
      <c r="R356" s="5">
        <f t="shared" si="511"/>
        <v>1.3243750452901343E-2</v>
      </c>
      <c r="S356" s="5">
        <f t="shared" si="512"/>
        <v>3.5003015721810742E-2</v>
      </c>
      <c r="T356" s="5">
        <f t="shared" si="513"/>
        <v>9.3834367775624788E-2</v>
      </c>
      <c r="U356" s="5">
        <f t="shared" si="514"/>
        <v>3.0449013294970458E-2</v>
      </c>
      <c r="V356" s="5">
        <f t="shared" si="515"/>
        <v>6.6711194199901734E-3</v>
      </c>
      <c r="W356" s="5">
        <f t="shared" si="516"/>
        <v>9.6389424188726147E-2</v>
      </c>
      <c r="X356" s="5">
        <f t="shared" si="517"/>
        <v>7.1912255824261112E-2</v>
      </c>
      <c r="Y356" s="5">
        <f t="shared" si="518"/>
        <v>2.6825414620221519E-2</v>
      </c>
      <c r="Z356" s="5">
        <f t="shared" si="519"/>
        <v>3.2935424145598617E-3</v>
      </c>
      <c r="AA356" s="5">
        <f t="shared" si="520"/>
        <v>7.5722596197448444E-3</v>
      </c>
      <c r="AB356" s="5">
        <f t="shared" si="521"/>
        <v>8.7047787050407478E-3</v>
      </c>
      <c r="AC356" s="5">
        <f t="shared" si="522"/>
        <v>7.1517857208577764E-4</v>
      </c>
      <c r="AD356" s="5">
        <f t="shared" si="523"/>
        <v>5.5402789207155814E-2</v>
      </c>
      <c r="AE356" s="5">
        <f t="shared" si="524"/>
        <v>4.1333783082279189E-2</v>
      </c>
      <c r="AF356" s="5">
        <f t="shared" si="525"/>
        <v>1.5418732958594817E-2</v>
      </c>
      <c r="AG356" s="5">
        <f t="shared" si="526"/>
        <v>3.8344312782470995E-3</v>
      </c>
      <c r="AH356" s="5">
        <f t="shared" si="527"/>
        <v>6.1429473896469568E-4</v>
      </c>
      <c r="AI356" s="5">
        <f t="shared" si="528"/>
        <v>1.4123392569412802E-3</v>
      </c>
      <c r="AJ356" s="5">
        <f t="shared" si="529"/>
        <v>1.6235709425570107E-3</v>
      </c>
      <c r="AK356" s="5">
        <f t="shared" si="530"/>
        <v>1.2442631813663232E-3</v>
      </c>
      <c r="AL356" s="5">
        <f t="shared" si="531"/>
        <v>4.9069343384906698E-5</v>
      </c>
      <c r="AM356" s="5">
        <f t="shared" si="532"/>
        <v>2.5475567078169566E-2</v>
      </c>
      <c r="AN356" s="5">
        <f t="shared" si="533"/>
        <v>1.9006291534706853E-2</v>
      </c>
      <c r="AO356" s="5">
        <f t="shared" si="534"/>
        <v>7.0899131861096275E-3</v>
      </c>
      <c r="AP356" s="5">
        <f t="shared" si="535"/>
        <v>1.7631659458581656E-3</v>
      </c>
      <c r="AQ356" s="5">
        <f t="shared" si="536"/>
        <v>3.2885672268080537E-4</v>
      </c>
      <c r="AR356" s="5">
        <f t="shared" si="537"/>
        <v>9.1660098173080938E-5</v>
      </c>
      <c r="AS356" s="5">
        <f t="shared" si="538"/>
        <v>2.1073785388934268E-4</v>
      </c>
      <c r="AT356" s="5">
        <f t="shared" si="539"/>
        <v>2.4225613951463427E-4</v>
      </c>
      <c r="AU356" s="5">
        <f t="shared" si="540"/>
        <v>1.8565889974802758E-4</v>
      </c>
      <c r="AV356" s="5">
        <f t="shared" si="541"/>
        <v>1.0671316872930873E-4</v>
      </c>
      <c r="AW356" s="5">
        <f t="shared" si="542"/>
        <v>2.337994618683983E-6</v>
      </c>
      <c r="AX356" s="5">
        <f t="shared" si="543"/>
        <v>9.7619110163033075E-3</v>
      </c>
      <c r="AY356" s="5">
        <f t="shared" si="544"/>
        <v>7.2829674857647232E-3</v>
      </c>
      <c r="AZ356" s="5">
        <f t="shared" si="545"/>
        <v>2.7167639261473316E-3</v>
      </c>
      <c r="BA356" s="5">
        <f t="shared" si="546"/>
        <v>6.7562260803186614E-4</v>
      </c>
      <c r="BB356" s="5">
        <f t="shared" si="547"/>
        <v>1.2601368417325986E-4</v>
      </c>
      <c r="BC356" s="5">
        <f t="shared" si="548"/>
        <v>1.8802743910747433E-5</v>
      </c>
      <c r="BD356" s="5">
        <f t="shared" si="549"/>
        <v>1.139731612013377E-5</v>
      </c>
      <c r="BE356" s="5">
        <f t="shared" si="550"/>
        <v>2.6203833370547087E-5</v>
      </c>
      <c r="BF356" s="5">
        <f t="shared" si="551"/>
        <v>3.0122919995981388E-5</v>
      </c>
      <c r="BG356" s="5">
        <f t="shared" si="552"/>
        <v>2.3085434263324112E-5</v>
      </c>
      <c r="BH356" s="5">
        <f t="shared" si="553"/>
        <v>1.3269064101289563E-5</v>
      </c>
      <c r="BI356" s="5">
        <f t="shared" si="554"/>
        <v>6.1014424980118732E-6</v>
      </c>
      <c r="BJ356" s="8">
        <f t="shared" si="555"/>
        <v>0.71438014578045705</v>
      </c>
      <c r="BK356" s="8">
        <f t="shared" si="556"/>
        <v>0.17893518611617545</v>
      </c>
      <c r="BL356" s="8">
        <f t="shared" si="557"/>
        <v>0.1013146730189371</v>
      </c>
      <c r="BM356" s="8">
        <f t="shared" si="558"/>
        <v>0.57749906424340591</v>
      </c>
      <c r="BN356" s="8">
        <f t="shared" si="559"/>
        <v>0.41314385359557743</v>
      </c>
    </row>
    <row r="357" spans="1:66" x14ac:dyDescent="0.25">
      <c r="A357" t="s">
        <v>99</v>
      </c>
      <c r="B357" t="s">
        <v>110</v>
      </c>
      <c r="C357" t="s">
        <v>113</v>
      </c>
      <c r="D357" t="s">
        <v>493</v>
      </c>
      <c r="E357">
        <f>VLOOKUP(A357,home!$A$2:$E$405,3,FALSE)</f>
        <v>1.33004926108374</v>
      </c>
      <c r="F357">
        <f>VLOOKUP(B357,home!$B$2:$E$405,3,FALSE)</f>
        <v>0.88</v>
      </c>
      <c r="G357">
        <f>VLOOKUP(C357,away!$B$2:$E$405,4,FALSE)</f>
        <v>1.1299999999999999</v>
      </c>
      <c r="H357">
        <f>VLOOKUP(A357,away!$A$2:$E$405,3,FALSE)</f>
        <v>1.26600985221675</v>
      </c>
      <c r="I357">
        <f>VLOOKUP(C357,away!$B$2:$E$405,3,FALSE)</f>
        <v>1.1299999999999999</v>
      </c>
      <c r="J357">
        <f>VLOOKUP(B357,home!$B$2:$E$405,4,FALSE)</f>
        <v>0.39</v>
      </c>
      <c r="K357" s="3">
        <f t="shared" si="504"/>
        <v>1.3226009852216709</v>
      </c>
      <c r="L357" s="3">
        <f t="shared" si="505"/>
        <v>0.5579305418719217</v>
      </c>
      <c r="M357" s="5">
        <f t="shared" si="506"/>
        <v>0.15250902153259996</v>
      </c>
      <c r="N357" s="5">
        <f t="shared" si="507"/>
        <v>0.20170858213420972</v>
      </c>
      <c r="O357" s="5">
        <f t="shared" si="508"/>
        <v>8.5089441024040063E-2</v>
      </c>
      <c r="P357" s="5">
        <f t="shared" si="509"/>
        <v>0.11253937853035666</v>
      </c>
      <c r="Q357" s="5">
        <f t="shared" si="510"/>
        <v>0.13338998472918606</v>
      </c>
      <c r="R357" s="5">
        <f t="shared" si="511"/>
        <v>2.3736998969060799E-2</v>
      </c>
      <c r="S357" s="5">
        <f t="shared" si="512"/>
        <v>2.0761250043971394E-2</v>
      </c>
      <c r="T357" s="5">
        <f t="shared" si="513"/>
        <v>7.4422346460242136E-2</v>
      </c>
      <c r="U357" s="5">
        <f t="shared" si="514"/>
        <v>3.1394578222685599E-2</v>
      </c>
      <c r="V357" s="5">
        <f t="shared" si="515"/>
        <v>1.7022367696912818E-3</v>
      </c>
      <c r="W357" s="5">
        <f t="shared" si="516"/>
        <v>5.8807241740508366E-2</v>
      </c>
      <c r="X357" s="5">
        <f t="shared" si="517"/>
        <v>3.2810356250274925E-2</v>
      </c>
      <c r="Y357" s="5">
        <f t="shared" si="518"/>
        <v>9.1529499208633409E-3</v>
      </c>
      <c r="Z357" s="5">
        <f t="shared" si="519"/>
        <v>4.4145322324071123E-3</v>
      </c>
      <c r="AA357" s="5">
        <f t="shared" si="520"/>
        <v>5.8386646798744687E-3</v>
      </c>
      <c r="AB357" s="5">
        <f t="shared" si="521"/>
        <v>3.8611118289904726E-3</v>
      </c>
      <c r="AC357" s="5">
        <f t="shared" si="522"/>
        <v>7.850710495986522E-5</v>
      </c>
      <c r="AD357" s="5">
        <f t="shared" si="523"/>
        <v>1.9444628966041332E-2</v>
      </c>
      <c r="AE357" s="5">
        <f t="shared" si="524"/>
        <v>1.0848752375521905E-2</v>
      </c>
      <c r="AF357" s="5">
        <f t="shared" si="525"/>
        <v>3.0264251457546173E-3</v>
      </c>
      <c r="AG357" s="5">
        <f t="shared" si="526"/>
        <v>5.6284500716856096E-4</v>
      </c>
      <c r="AH357" s="5">
        <f t="shared" si="527"/>
        <v>6.1575059013449106E-4</v>
      </c>
      <c r="AI357" s="5">
        <f t="shared" si="528"/>
        <v>8.1439233716270318E-4</v>
      </c>
      <c r="AJ357" s="5">
        <f t="shared" si="529"/>
        <v>5.3855805374418528E-4</v>
      </c>
      <c r="AK357" s="5">
        <f t="shared" si="530"/>
        <v>2.3743247082704162E-4</v>
      </c>
      <c r="AL357" s="5">
        <f t="shared" si="531"/>
        <v>2.3172768964391111E-6</v>
      </c>
      <c r="AM357" s="5">
        <f t="shared" si="532"/>
        <v>5.1434970855512227E-3</v>
      </c>
      <c r="AN357" s="5">
        <f t="shared" si="533"/>
        <v>2.869714116058244E-3</v>
      </c>
      <c r="AO357" s="5">
        <f t="shared" si="534"/>
        <v>8.005505758949394E-4</v>
      </c>
      <c r="AP357" s="5">
        <f t="shared" si="535"/>
        <v>1.4888387220164749E-4</v>
      </c>
      <c r="AQ357" s="5">
        <f t="shared" si="536"/>
        <v>2.076671487336378E-5</v>
      </c>
      <c r="AR357" s="5">
        <f t="shared" si="537"/>
        <v>6.8709212082338476E-5</v>
      </c>
      <c r="AS357" s="5">
        <f t="shared" si="538"/>
        <v>9.0874871593905594E-5</v>
      </c>
      <c r="AT357" s="5">
        <f t="shared" si="539"/>
        <v>6.0095597350996196E-5</v>
      </c>
      <c r="AU357" s="5">
        <f t="shared" si="540"/>
        <v>2.6494165421304131E-5</v>
      </c>
      <c r="AV357" s="5">
        <f t="shared" si="541"/>
        <v>8.7603023222106914E-6</v>
      </c>
      <c r="AW357" s="5">
        <f t="shared" si="542"/>
        <v>4.749899368198394E-8</v>
      </c>
      <c r="AX357" s="5">
        <f t="shared" si="543"/>
        <v>1.1337990521391383E-3</v>
      </c>
      <c r="AY357" s="5">
        <f t="shared" si="544"/>
        <v>6.3258111953386068E-4</v>
      </c>
      <c r="AZ357" s="5">
        <f t="shared" si="545"/>
        <v>1.7646816339973688E-4</v>
      </c>
      <c r="BA357" s="5">
        <f t="shared" si="546"/>
        <v>3.281899267625267E-5</v>
      </c>
      <c r="BB357" s="5">
        <f t="shared" si="547"/>
        <v>4.5776795918880704E-6</v>
      </c>
      <c r="BC357" s="5">
        <f t="shared" si="548"/>
        <v>5.1080545104362995E-7</v>
      </c>
      <c r="BD357" s="5">
        <f t="shared" si="549"/>
        <v>6.3891613214486441E-6</v>
      </c>
      <c r="BE357" s="5">
        <f t="shared" si="550"/>
        <v>8.45031105848817E-6</v>
      </c>
      <c r="BF357" s="5">
        <f t="shared" si="551"/>
        <v>5.5881948656930174E-6</v>
      </c>
      <c r="BG357" s="5">
        <f t="shared" si="552"/>
        <v>2.4636506783254223E-6</v>
      </c>
      <c r="BH357" s="5">
        <f t="shared" si="553"/>
        <v>8.1460670359881033E-7</v>
      </c>
      <c r="BI357" s="5">
        <f t="shared" si="554"/>
        <v>2.1547992574959288E-7</v>
      </c>
      <c r="BJ357" s="8">
        <f t="shared" si="555"/>
        <v>0.55513828090714235</v>
      </c>
      <c r="BK357" s="8">
        <f t="shared" si="556"/>
        <v>0.28822529237800942</v>
      </c>
      <c r="BL357" s="8">
        <f t="shared" si="557"/>
        <v>0.15240578372984387</v>
      </c>
      <c r="BM357" s="8">
        <f t="shared" si="558"/>
        <v>0.29057794870740933</v>
      </c>
      <c r="BN357" s="8">
        <f t="shared" si="559"/>
        <v>0.70897340691945321</v>
      </c>
    </row>
    <row r="358" spans="1:66" x14ac:dyDescent="0.25">
      <c r="A358" t="s">
        <v>99</v>
      </c>
      <c r="B358" t="s">
        <v>107</v>
      </c>
      <c r="C358" t="s">
        <v>116</v>
      </c>
      <c r="D358" t="s">
        <v>493</v>
      </c>
      <c r="E358">
        <f>VLOOKUP(A358,home!$A$2:$E$405,3,FALSE)</f>
        <v>1.33004926108374</v>
      </c>
      <c r="F358">
        <f>VLOOKUP(B358,home!$B$2:$E$405,3,FALSE)</f>
        <v>0.79</v>
      </c>
      <c r="G358">
        <f>VLOOKUP(C358,away!$B$2:$E$405,4,FALSE)</f>
        <v>1.28</v>
      </c>
      <c r="H358">
        <f>VLOOKUP(A358,away!$A$2:$E$405,3,FALSE)</f>
        <v>1.26600985221675</v>
      </c>
      <c r="I358">
        <f>VLOOKUP(C358,away!$B$2:$E$405,3,FALSE)</f>
        <v>0.75</v>
      </c>
      <c r="J358">
        <f>VLOOKUP(B358,home!$B$2:$E$405,4,FALSE)</f>
        <v>0.67</v>
      </c>
      <c r="K358" s="3">
        <f t="shared" si="504"/>
        <v>1.3449458128078779</v>
      </c>
      <c r="L358" s="3">
        <f t="shared" si="505"/>
        <v>0.63616995073891691</v>
      </c>
      <c r="M358" s="5">
        <f t="shared" si="506"/>
        <v>0.13791527060016232</v>
      </c>
      <c r="N358" s="5">
        <f t="shared" si="507"/>
        <v>0.18548856571595371</v>
      </c>
      <c r="O358" s="5">
        <f t="shared" si="508"/>
        <v>8.7737550903849632E-2</v>
      </c>
      <c r="P358" s="5">
        <f t="shared" si="509"/>
        <v>0.1180022517141506</v>
      </c>
      <c r="Q358" s="5">
        <f t="shared" si="510"/>
        <v>0.12473603489170547</v>
      </c>
      <c r="R358" s="5">
        <f t="shared" si="511"/>
        <v>2.7907996718227621E-2</v>
      </c>
      <c r="S358" s="5">
        <f t="shared" si="512"/>
        <v>2.5241097938275336E-2</v>
      </c>
      <c r="T358" s="5">
        <f t="shared" si="513"/>
        <v>7.9353317172424068E-2</v>
      </c>
      <c r="U358" s="5">
        <f t="shared" si="514"/>
        <v>3.7534743330036237E-2</v>
      </c>
      <c r="V358" s="5">
        <f t="shared" si="515"/>
        <v>2.399626620583305E-3</v>
      </c>
      <c r="W358" s="5">
        <f t="shared" si="516"/>
        <v>5.5921069277952221E-2</v>
      </c>
      <c r="X358" s="5">
        <f t="shared" si="517"/>
        <v>3.5575303887822415E-2</v>
      </c>
      <c r="Y358" s="5">
        <f t="shared" si="518"/>
        <v>1.1315969660918994E-2</v>
      </c>
      <c r="Z358" s="5">
        <f t="shared" si="519"/>
        <v>5.9180762991522407E-3</v>
      </c>
      <c r="AA358" s="5">
        <f t="shared" si="520"/>
        <v>7.9594919384223476E-3</v>
      </c>
      <c r="AB358" s="5">
        <f t="shared" si="521"/>
        <v>5.3525426773295996E-3</v>
      </c>
      <c r="AC358" s="5">
        <f t="shared" si="522"/>
        <v>1.2832214992845872E-4</v>
      </c>
      <c r="AD358" s="5">
        <f t="shared" si="523"/>
        <v>1.8802701993280272E-2</v>
      </c>
      <c r="AE358" s="5">
        <f t="shared" si="524"/>
        <v>1.1961714000823643E-2</v>
      </c>
      <c r="AF358" s="5">
        <f t="shared" si="525"/>
        <v>3.804841503328495E-3</v>
      </c>
      <c r="AG358" s="5">
        <f t="shared" si="526"/>
        <v>8.0684194391395848E-4</v>
      </c>
      <c r="AH358" s="5">
        <f t="shared" si="527"/>
        <v>9.4122557692520809E-4</v>
      </c>
      <c r="AI358" s="5">
        <f t="shared" si="528"/>
        <v>1.2658973985932376E-3</v>
      </c>
      <c r="AJ358" s="5">
        <f t="shared" si="529"/>
        <v>8.5128170284118039E-4</v>
      </c>
      <c r="AK358" s="5">
        <f t="shared" si="530"/>
        <v>3.8164258725206866E-4</v>
      </c>
      <c r="AL358" s="5">
        <f t="shared" si="531"/>
        <v>4.3917696917722326E-6</v>
      </c>
      <c r="AM358" s="5">
        <f t="shared" si="532"/>
        <v>5.0577230630673283E-3</v>
      </c>
      <c r="AN358" s="5">
        <f t="shared" si="533"/>
        <v>3.2175714318826258E-3</v>
      </c>
      <c r="AO358" s="5">
        <f t="shared" si="534"/>
        <v>1.0234611296598582E-3</v>
      </c>
      <c r="AP358" s="5">
        <f t="shared" si="535"/>
        <v>2.1703173881296942E-4</v>
      </c>
      <c r="AQ358" s="5">
        <f t="shared" si="536"/>
        <v>3.4517267647357058E-5</v>
      </c>
      <c r="AR358" s="5">
        <f t="shared" si="537"/>
        <v>1.1975588578134372E-4</v>
      </c>
      <c r="AS358" s="5">
        <f t="shared" si="538"/>
        <v>1.610651771407167E-4</v>
      </c>
      <c r="AT358" s="5">
        <f t="shared" si="539"/>
        <v>1.0831196779228307E-4</v>
      </c>
      <c r="AU358" s="5">
        <f t="shared" si="540"/>
        <v>4.8557909186404287E-5</v>
      </c>
      <c r="AV358" s="5">
        <f t="shared" si="541"/>
        <v>1.6326939159739908E-5</v>
      </c>
      <c r="AW358" s="5">
        <f t="shared" si="542"/>
        <v>1.0437944785146362E-7</v>
      </c>
      <c r="AX358" s="5">
        <f t="shared" si="543"/>
        <v>1.1337272426690409E-3</v>
      </c>
      <c r="AY358" s="5">
        <f t="shared" si="544"/>
        <v>7.2124320412013171E-4</v>
      </c>
      <c r="AZ358" s="5">
        <f t="shared" si="545"/>
        <v>2.2941662681794141E-4</v>
      </c>
      <c r="BA358" s="5">
        <f t="shared" si="546"/>
        <v>4.8649321393819423E-5</v>
      </c>
      <c r="BB358" s="5">
        <f t="shared" si="547"/>
        <v>7.7373090986469589E-6</v>
      </c>
      <c r="BC358" s="5">
        <f t="shared" si="548"/>
        <v>9.8444870962760253E-7</v>
      </c>
      <c r="BD358" s="5">
        <f t="shared" si="549"/>
        <v>1.2697515993035457E-5</v>
      </c>
      <c r="BE358" s="5">
        <f t="shared" si="550"/>
        <v>1.7077470967894098E-5</v>
      </c>
      <c r="BF358" s="5">
        <f t="shared" si="551"/>
        <v>1.1484136535808637E-5</v>
      </c>
      <c r="BG358" s="5">
        <f t="shared" si="552"/>
        <v>5.1485137825165996E-6</v>
      </c>
      <c r="BH358" s="5">
        <f t="shared" si="553"/>
        <v>1.7311180134948371E-6</v>
      </c>
      <c r="BI358" s="5">
        <f t="shared" si="554"/>
        <v>4.6565198474523456E-7</v>
      </c>
      <c r="BJ358" s="8">
        <f t="shared" si="555"/>
        <v>0.53945842283200263</v>
      </c>
      <c r="BK358" s="8">
        <f t="shared" si="556"/>
        <v>0.28441220399691192</v>
      </c>
      <c r="BL358" s="8">
        <f t="shared" si="557"/>
        <v>0.17043499511981514</v>
      </c>
      <c r="BM358" s="8">
        <f t="shared" si="558"/>
        <v>0.31771488887916016</v>
      </c>
      <c r="BN358" s="8">
        <f t="shared" si="559"/>
        <v>0.68178767054404932</v>
      </c>
    </row>
    <row r="359" spans="1:66" x14ac:dyDescent="0.25">
      <c r="A359" t="s">
        <v>99</v>
      </c>
      <c r="B359" t="s">
        <v>395</v>
      </c>
      <c r="C359" t="s">
        <v>118</v>
      </c>
      <c r="D359" t="s">
        <v>493</v>
      </c>
      <c r="E359">
        <f>VLOOKUP(A359,home!$A$2:$E$405,3,FALSE)</f>
        <v>1.33004926108374</v>
      </c>
      <c r="F359">
        <f>VLOOKUP(B359,home!$B$2:$E$405,3,FALSE)</f>
        <v>1.17</v>
      </c>
      <c r="G359">
        <f>VLOOKUP(C359,away!$B$2:$E$405,4,FALSE)</f>
        <v>1.21</v>
      </c>
      <c r="H359">
        <f>VLOOKUP(A359,away!$A$2:$E$405,3,FALSE)</f>
        <v>1.26600985221675</v>
      </c>
      <c r="I359">
        <f>VLOOKUP(C359,away!$B$2:$E$405,3,FALSE)</f>
        <v>1.0900000000000001</v>
      </c>
      <c r="J359">
        <f>VLOOKUP(B359,home!$B$2:$E$405,4,FALSE)</f>
        <v>1.01</v>
      </c>
      <c r="K359" s="3">
        <f t="shared" si="504"/>
        <v>1.8829507389162508</v>
      </c>
      <c r="L359" s="3">
        <f t="shared" si="505"/>
        <v>1.3937502463054201</v>
      </c>
      <c r="M359" s="5">
        <f t="shared" si="506"/>
        <v>3.7752597971362732E-2</v>
      </c>
      <c r="N359" s="5">
        <f t="shared" si="507"/>
        <v>7.1086282246185614E-2</v>
      </c>
      <c r="O359" s="5">
        <f t="shared" si="508"/>
        <v>5.2617692721256312E-2</v>
      </c>
      <c r="P359" s="5">
        <f t="shared" si="509"/>
        <v>9.9076523389557802E-2</v>
      </c>
      <c r="Q359" s="5">
        <f t="shared" si="510"/>
        <v>6.6925983841132186E-2</v>
      </c>
      <c r="R359" s="5">
        <f t="shared" si="511"/>
        <v>3.666796109513696E-2</v>
      </c>
      <c r="S359" s="5">
        <f t="shared" si="512"/>
        <v>6.5003191928722712E-2</v>
      </c>
      <c r="T359" s="5">
        <f t="shared" si="513"/>
        <v>9.3278106462810539E-2</v>
      </c>
      <c r="U359" s="5">
        <f t="shared" si="514"/>
        <v>6.9043964438640471E-2</v>
      </c>
      <c r="V359" s="5">
        <f t="shared" si="515"/>
        <v>1.8954663936586107E-2</v>
      </c>
      <c r="W359" s="5">
        <f t="shared" si="516"/>
        <v>4.2006110242118963E-2</v>
      </c>
      <c r="X359" s="5">
        <f t="shared" si="517"/>
        <v>5.8546026496285937E-2</v>
      </c>
      <c r="Y359" s="5">
        <f t="shared" si="518"/>
        <v>4.07992694247011E-2</v>
      </c>
      <c r="Z359" s="5">
        <f t="shared" si="519"/>
        <v>1.7035326602621557E-2</v>
      </c>
      <c r="AA359" s="5">
        <f t="shared" si="520"/>
        <v>3.2076680814085927E-2</v>
      </c>
      <c r="AB359" s="5">
        <f t="shared" si="521"/>
        <v>3.0199404920431914E-2</v>
      </c>
      <c r="AC359" s="5">
        <f t="shared" si="522"/>
        <v>3.1089949860518729E-3</v>
      </c>
      <c r="AD359" s="5">
        <f t="shared" si="523"/>
        <v>1.9773859079848851E-2</v>
      </c>
      <c r="AE359" s="5">
        <f t="shared" si="524"/>
        <v>2.7559820962948001E-2</v>
      </c>
      <c r="AF359" s="5">
        <f t="shared" si="525"/>
        <v>1.9205753627621034E-2</v>
      </c>
      <c r="AG359" s="5">
        <f t="shared" si="526"/>
        <v>8.9226746163260061E-3</v>
      </c>
      <c r="AH359" s="5">
        <f t="shared" si="527"/>
        <v>5.9357476620742686E-3</v>
      </c>
      <c r="AI359" s="5">
        <f t="shared" si="528"/>
        <v>1.1176720446323151E-2</v>
      </c>
      <c r="AJ359" s="5">
        <f t="shared" si="529"/>
        <v>1.0522607011532275E-2</v>
      </c>
      <c r="AK359" s="5">
        <f t="shared" si="530"/>
        <v>6.6045168825633388E-3</v>
      </c>
      <c r="AL359" s="5">
        <f t="shared" si="531"/>
        <v>3.2636526332544463E-4</v>
      </c>
      <c r="AM359" s="5">
        <f t="shared" si="532"/>
        <v>7.4466405131254363E-3</v>
      </c>
      <c r="AN359" s="5">
        <f t="shared" si="533"/>
        <v>1.0378757049316496E-2</v>
      </c>
      <c r="AO359" s="5">
        <f t="shared" si="534"/>
        <v>7.2326975969144933E-3</v>
      </c>
      <c r="AP359" s="5">
        <f t="shared" si="535"/>
        <v>3.3601913523840631E-3</v>
      </c>
      <c r="AQ359" s="5">
        <f t="shared" si="536"/>
        <v>1.1708168812546579E-3</v>
      </c>
      <c r="AR359" s="5">
        <f t="shared" si="537"/>
        <v>1.6545899532045666E-3</v>
      </c>
      <c r="AS359" s="5">
        <f t="shared" si="538"/>
        <v>3.1155113749899437E-3</v>
      </c>
      <c r="AT359" s="5">
        <f t="shared" si="539"/>
        <v>2.9331772228196498E-3</v>
      </c>
      <c r="AU359" s="5">
        <f t="shared" si="540"/>
        <v>1.8410094063601916E-3</v>
      </c>
      <c r="AV359" s="5">
        <f t="shared" si="541"/>
        <v>8.6663250551442285E-4</v>
      </c>
      <c r="AW359" s="5">
        <f t="shared" si="542"/>
        <v>2.3791692774458168E-5</v>
      </c>
      <c r="AX359" s="5">
        <f t="shared" si="543"/>
        <v>2.3369428761055404E-3</v>
      </c>
      <c r="AY359" s="5">
        <f t="shared" si="544"/>
        <v>3.2571147091737937E-3</v>
      </c>
      <c r="AZ359" s="5">
        <f t="shared" si="545"/>
        <v>2.2698022140779915E-3</v>
      </c>
      <c r="BA359" s="5">
        <f t="shared" si="546"/>
        <v>1.0545124649785956E-3</v>
      </c>
      <c r="BB359" s="5">
        <f t="shared" si="547"/>
        <v>3.674317519490134E-4</v>
      </c>
      <c r="BC359" s="5">
        <f t="shared" si="548"/>
        <v>1.0242161895587389E-4</v>
      </c>
      <c r="BD359" s="5">
        <f t="shared" si="549"/>
        <v>3.8434752580222278E-4</v>
      </c>
      <c r="BE359" s="5">
        <f t="shared" si="550"/>
        <v>7.2370745770992809E-4</v>
      </c>
      <c r="BF359" s="5">
        <f t="shared" si="551"/>
        <v>6.813527461270553E-4</v>
      </c>
      <c r="BG359" s="5">
        <f t="shared" si="552"/>
        <v>4.2765121892751845E-4</v>
      </c>
      <c r="BH359" s="5">
        <f t="shared" si="553"/>
        <v>2.0131154466950156E-4</v>
      </c>
      <c r="BI359" s="5">
        <f t="shared" si="554"/>
        <v>7.58119443575619E-5</v>
      </c>
      <c r="BJ359" s="8">
        <f t="shared" si="555"/>
        <v>0.48708121602821419</v>
      </c>
      <c r="BK359" s="8">
        <f t="shared" si="556"/>
        <v>0.22747945218478044</v>
      </c>
      <c r="BL359" s="8">
        <f t="shared" si="557"/>
        <v>0.26775039889252727</v>
      </c>
      <c r="BM359" s="8">
        <f t="shared" si="558"/>
        <v>0.63198602942711235</v>
      </c>
      <c r="BN359" s="8">
        <f t="shared" si="559"/>
        <v>0.36412704126463163</v>
      </c>
    </row>
    <row r="360" spans="1:66" x14ac:dyDescent="0.25">
      <c r="A360" t="s">
        <v>99</v>
      </c>
      <c r="B360" t="s">
        <v>115</v>
      </c>
      <c r="C360" t="s">
        <v>102</v>
      </c>
      <c r="D360" t="s">
        <v>493</v>
      </c>
      <c r="E360">
        <f>VLOOKUP(A360,home!$A$2:$E$405,3,FALSE)</f>
        <v>1.33004926108374</v>
      </c>
      <c r="F360">
        <f>VLOOKUP(B360,home!$B$2:$E$405,3,FALSE)</f>
        <v>1.19</v>
      </c>
      <c r="G360">
        <f>VLOOKUP(C360,away!$B$2:$E$405,4,FALSE)</f>
        <v>1.24</v>
      </c>
      <c r="H360">
        <f>VLOOKUP(A360,away!$A$2:$E$405,3,FALSE)</f>
        <v>1.26600985221675</v>
      </c>
      <c r="I360">
        <f>VLOOKUP(C360,away!$B$2:$E$405,3,FALSE)</f>
        <v>1.1100000000000001</v>
      </c>
      <c r="J360">
        <f>VLOOKUP(B360,home!$B$2:$E$405,4,FALSE)</f>
        <v>1.02</v>
      </c>
      <c r="K360" s="3">
        <f t="shared" si="504"/>
        <v>1.9626206896551666</v>
      </c>
      <c r="L360" s="3">
        <f t="shared" si="505"/>
        <v>1.4333763546798044</v>
      </c>
      <c r="M360" s="5">
        <f t="shared" si="506"/>
        <v>3.3507129418369169E-2</v>
      </c>
      <c r="N360" s="5">
        <f t="shared" si="507"/>
        <v>6.5761785447444598E-2</v>
      </c>
      <c r="O360" s="5">
        <f t="shared" si="508"/>
        <v>4.8028327021486426E-2</v>
      </c>
      <c r="P360" s="5">
        <f t="shared" si="509"/>
        <v>9.4261388301893553E-2</v>
      </c>
      <c r="Q360" s="5">
        <f t="shared" si="510"/>
        <v>6.4532720353909431E-2</v>
      </c>
      <c r="R360" s="5">
        <f t="shared" si="511"/>
        <v>3.4421334153713887E-2</v>
      </c>
      <c r="S360" s="5">
        <f t="shared" si="512"/>
        <v>6.6293423808854696E-2</v>
      </c>
      <c r="T360" s="5">
        <f t="shared" si="513"/>
        <v>9.24996754584579E-2</v>
      </c>
      <c r="U360" s="5">
        <f t="shared" si="514"/>
        <v>6.7556022575612884E-2</v>
      </c>
      <c r="V360" s="5">
        <f t="shared" si="515"/>
        <v>2.0721660242261731E-2</v>
      </c>
      <c r="W360" s="5">
        <f t="shared" si="516"/>
        <v>4.2217750708771248E-2</v>
      </c>
      <c r="X360" s="5">
        <f t="shared" si="517"/>
        <v>6.0513925613719252E-2</v>
      </c>
      <c r="Y360" s="5">
        <f t="shared" si="518"/>
        <v>4.3369615051778887E-2</v>
      </c>
      <c r="Z360" s="5">
        <f t="shared" si="519"/>
        <v>1.6446242157488623E-2</v>
      </c>
      <c r="AA360" s="5">
        <f t="shared" si="520"/>
        <v>3.2277735125366185E-2</v>
      </c>
      <c r="AB360" s="5">
        <f t="shared" si="521"/>
        <v>3.1674475386126499E-2</v>
      </c>
      <c r="AC360" s="5">
        <f t="shared" si="522"/>
        <v>3.6433523556425144E-3</v>
      </c>
      <c r="AD360" s="5">
        <f t="shared" si="523"/>
        <v>2.0714357752934624E-2</v>
      </c>
      <c r="AE360" s="5">
        <f t="shared" si="524"/>
        <v>2.9691470605434773E-2</v>
      </c>
      <c r="AF360" s="5">
        <f t="shared" si="525"/>
        <v>2.1279525950750333E-2</v>
      </c>
      <c r="AG360" s="5">
        <f t="shared" si="526"/>
        <v>1.0167189778866938E-2</v>
      </c>
      <c r="AH360" s="5">
        <f t="shared" si="527"/>
        <v>5.8934136579705905E-3</v>
      </c>
      <c r="AI360" s="5">
        <f t="shared" si="528"/>
        <v>1.1566535577829416E-2</v>
      </c>
      <c r="AJ360" s="5">
        <f t="shared" si="529"/>
        <v>1.1350361016340297E-2</v>
      </c>
      <c r="AK360" s="5">
        <f t="shared" si="530"/>
        <v>7.4254844552416382E-3</v>
      </c>
      <c r="AL360" s="5">
        <f t="shared" si="531"/>
        <v>4.0997537786995855E-4</v>
      </c>
      <c r="AM360" s="5">
        <f t="shared" si="532"/>
        <v>8.1308854197656745E-3</v>
      </c>
      <c r="AN360" s="5">
        <f t="shared" si="533"/>
        <v>1.1654618903302893E-2</v>
      </c>
      <c r="AO360" s="5">
        <f t="shared" si="534"/>
        <v>8.3527275793993227E-3</v>
      </c>
      <c r="AP360" s="5">
        <f t="shared" si="535"/>
        <v>3.9908674031309561E-3</v>
      </c>
      <c r="AQ360" s="5">
        <f t="shared" si="536"/>
        <v>1.4301037425775765E-3</v>
      </c>
      <c r="AR360" s="5">
        <f t="shared" si="537"/>
        <v>1.6894959571364119E-3</v>
      </c>
      <c r="AS360" s="5">
        <f t="shared" si="538"/>
        <v>3.3158397205646797E-3</v>
      </c>
      <c r="AT360" s="5">
        <f t="shared" si="539"/>
        <v>3.2538678195803239E-3</v>
      </c>
      <c r="AU360" s="5">
        <f t="shared" si="540"/>
        <v>2.1287027680371631E-3</v>
      </c>
      <c r="AV360" s="5">
        <f t="shared" si="541"/>
        <v>1.0444590236689895E-3</v>
      </c>
      <c r="AW360" s="5">
        <f t="shared" si="542"/>
        <v>3.2037003068392699E-5</v>
      </c>
      <c r="AX360" s="5">
        <f t="shared" si="543"/>
        <v>2.659640658341276E-3</v>
      </c>
      <c r="AY360" s="5">
        <f t="shared" si="544"/>
        <v>3.8122660316114131E-3</v>
      </c>
      <c r="AZ360" s="5">
        <f t="shared" si="545"/>
        <v>2.7322059937304063E-3</v>
      </c>
      <c r="BA360" s="5">
        <f t="shared" si="546"/>
        <v>1.3054264891758675E-3</v>
      </c>
      <c r="BB360" s="5">
        <f t="shared" si="547"/>
        <v>4.6779186558933996E-4</v>
      </c>
      <c r="BC360" s="5">
        <f t="shared" si="548"/>
        <v>1.3410435980946268E-4</v>
      </c>
      <c r="BD360" s="5">
        <f t="shared" si="549"/>
        <v>4.0361392604774227E-4</v>
      </c>
      <c r="BE360" s="5">
        <f t="shared" si="550"/>
        <v>7.9214104189424914E-4</v>
      </c>
      <c r="BF360" s="5">
        <f t="shared" si="551"/>
        <v>7.7733619897332696E-4</v>
      </c>
      <c r="BG360" s="5">
        <f t="shared" si="552"/>
        <v>5.0853870230765236E-4</v>
      </c>
      <c r="BH360" s="5">
        <f t="shared" si="553"/>
        <v>2.4951714465984692E-4</v>
      </c>
      <c r="BI360" s="5">
        <f t="shared" si="554"/>
        <v>9.7941502106619293E-5</v>
      </c>
      <c r="BJ360" s="8">
        <f t="shared" si="555"/>
        <v>0.4954186551685022</v>
      </c>
      <c r="BK360" s="8">
        <f t="shared" si="556"/>
        <v>0.22264919553650303</v>
      </c>
      <c r="BL360" s="8">
        <f t="shared" si="557"/>
        <v>0.26445514277466486</v>
      </c>
      <c r="BM360" s="8">
        <f t="shared" si="558"/>
        <v>0.65467632191179848</v>
      </c>
      <c r="BN360" s="8">
        <f t="shared" si="559"/>
        <v>0.34051268469681711</v>
      </c>
    </row>
    <row r="361" spans="1:66" x14ac:dyDescent="0.25">
      <c r="A361" t="s">
        <v>122</v>
      </c>
      <c r="B361" t="s">
        <v>137</v>
      </c>
      <c r="C361" t="s">
        <v>124</v>
      </c>
      <c r="D361" t="s">
        <v>493</v>
      </c>
      <c r="E361">
        <f>VLOOKUP(A361,home!$A$2:$E$405,3,FALSE)</f>
        <v>1.2955665024630501</v>
      </c>
      <c r="F361">
        <f>VLOOKUP(B361,home!$B$2:$E$405,3,FALSE)</f>
        <v>1.03</v>
      </c>
      <c r="G361">
        <f>VLOOKUP(C361,away!$B$2:$E$405,4,FALSE)</f>
        <v>0.91</v>
      </c>
      <c r="H361">
        <f>VLOOKUP(A361,away!$A$2:$E$405,3,FALSE)</f>
        <v>1.12807881773399</v>
      </c>
      <c r="I361">
        <f>VLOOKUP(C361,away!$B$2:$E$405,3,FALSE)</f>
        <v>0.73</v>
      </c>
      <c r="J361">
        <f>VLOOKUP(B361,home!$B$2:$E$405,4,FALSE)</f>
        <v>0.84</v>
      </c>
      <c r="K361" s="3">
        <f t="shared" si="504"/>
        <v>1.2143344827586169</v>
      </c>
      <c r="L361" s="3">
        <f t="shared" si="505"/>
        <v>0.69173793103448256</v>
      </c>
      <c r="M361" s="5">
        <f t="shared" si="506"/>
        <v>0.14866312871521159</v>
      </c>
      <c r="N361" s="5">
        <f t="shared" si="507"/>
        <v>0.18052676351366412</v>
      </c>
      <c r="O361" s="5">
        <f t="shared" si="508"/>
        <v>0.10283592507857343</v>
      </c>
      <c r="P361" s="5">
        <f t="shared" si="509"/>
        <v>0.12487720988929334</v>
      </c>
      <c r="Q361" s="5">
        <f t="shared" si="510"/>
        <v>0.10960993699772625</v>
      </c>
      <c r="R361" s="5">
        <f t="shared" si="511"/>
        <v>3.556775502493472E-2</v>
      </c>
      <c r="S361" s="5">
        <f t="shared" si="512"/>
        <v>2.6224252248195443E-2</v>
      </c>
      <c r="T361" s="5">
        <f t="shared" si="513"/>
        <v>7.5821351039627144E-2</v>
      </c>
      <c r="U361" s="5">
        <f t="shared" si="514"/>
        <v>4.3191151401089291E-2</v>
      </c>
      <c r="V361" s="5">
        <f t="shared" si="515"/>
        <v>2.4476004391715198E-3</v>
      </c>
      <c r="W361" s="5">
        <f t="shared" si="516"/>
        <v>4.4367708716446172E-2</v>
      </c>
      <c r="X361" s="5">
        <f t="shared" si="517"/>
        <v>3.0690827032255053E-2</v>
      </c>
      <c r="Y361" s="5">
        <f t="shared" si="518"/>
        <v>1.0615004596514639E-2</v>
      </c>
      <c r="Z361" s="5">
        <f t="shared" si="519"/>
        <v>8.2011884241632218E-3</v>
      </c>
      <c r="AA361" s="5">
        <f t="shared" si="520"/>
        <v>9.9589859030622015E-3</v>
      </c>
      <c r="AB361" s="5">
        <f t="shared" si="521"/>
        <v>6.0467699976976983E-3</v>
      </c>
      <c r="AC361" s="5">
        <f t="shared" si="522"/>
        <v>1.2849921009712407E-4</v>
      </c>
      <c r="AD361" s="5">
        <f t="shared" si="523"/>
        <v>1.3469309653842661E-2</v>
      </c>
      <c r="AE361" s="5">
        <f t="shared" si="524"/>
        <v>9.3172323924119033E-3</v>
      </c>
      <c r="AF361" s="5">
        <f t="shared" si="525"/>
        <v>3.2225415290472359E-3</v>
      </c>
      <c r="AG361" s="5">
        <f t="shared" si="526"/>
        <v>7.4305140332527769E-4</v>
      </c>
      <c r="AH361" s="5">
        <f t="shared" si="527"/>
        <v>1.4182682781386535E-3</v>
      </c>
      <c r="AI361" s="5">
        <f t="shared" si="528"/>
        <v>1.7222520759464556E-3</v>
      </c>
      <c r="AJ361" s="5">
        <f t="shared" si="529"/>
        <v>1.0456950419121967E-3</v>
      </c>
      <c r="AK361" s="5">
        <f t="shared" si="530"/>
        <v>4.2327451594789933E-4</v>
      </c>
      <c r="AL361" s="5">
        <f t="shared" si="531"/>
        <v>4.317579743837325E-6</v>
      </c>
      <c r="AM361" s="5">
        <f t="shared" si="532"/>
        <v>3.2712494343229326E-3</v>
      </c>
      <c r="AN361" s="5">
        <f t="shared" si="533"/>
        <v>2.2628473155962667E-3</v>
      </c>
      <c r="AO361" s="5">
        <f t="shared" si="534"/>
        <v>7.8264866016874708E-4</v>
      </c>
      <c r="AP361" s="5">
        <f t="shared" si="535"/>
        <v>1.80462588304013E-4</v>
      </c>
      <c r="AQ361" s="5">
        <f t="shared" si="536"/>
        <v>3.1208204365636383E-5</v>
      </c>
      <c r="AR361" s="5">
        <f t="shared" si="537"/>
        <v>1.9621399287429411E-4</v>
      </c>
      <c r="AS361" s="5">
        <f t="shared" si="538"/>
        <v>2.3826941754700884E-4</v>
      </c>
      <c r="AT361" s="5">
        <f t="shared" si="539"/>
        <v>1.4466938495707196E-4</v>
      </c>
      <c r="AU361" s="5">
        <f t="shared" si="540"/>
        <v>5.8559007584284417E-5</v>
      </c>
      <c r="AV361" s="5">
        <f t="shared" si="541"/>
        <v>1.7777555546429985E-5</v>
      </c>
      <c r="AW361" s="5">
        <f t="shared" si="542"/>
        <v>1.007436739964766E-7</v>
      </c>
      <c r="AX361" s="5">
        <f t="shared" si="543"/>
        <v>6.6206516496715895E-4</v>
      </c>
      <c r="AY361" s="5">
        <f t="shared" si="544"/>
        <v>4.5797558742438589E-4</v>
      </c>
      <c r="AZ361" s="5">
        <f t="shared" si="545"/>
        <v>1.5839954265462324E-4</v>
      </c>
      <c r="BA361" s="5">
        <f t="shared" si="546"/>
        <v>3.6523657304239116E-5</v>
      </c>
      <c r="BB361" s="5">
        <f t="shared" si="547"/>
        <v>6.3161997843617066E-6</v>
      </c>
      <c r="BC361" s="5">
        <f t="shared" si="548"/>
        <v>8.7383099416696268E-7</v>
      </c>
      <c r="BD361" s="5">
        <f t="shared" si="549"/>
        <v>2.2621443578479811E-5</v>
      </c>
      <c r="BE361" s="5">
        <f t="shared" si="550"/>
        <v>2.7469998987126512E-5</v>
      </c>
      <c r="BF361" s="5">
        <f t="shared" si="551"/>
        <v>1.6678883505706002E-5</v>
      </c>
      <c r="BG361" s="5">
        <f t="shared" si="552"/>
        <v>6.75124779163091E-6</v>
      </c>
      <c r="BH361" s="5">
        <f t="shared" si="553"/>
        <v>2.0495682487563439E-6</v>
      </c>
      <c r="BI361" s="5">
        <f t="shared" si="554"/>
        <v>4.9777227984640355E-7</v>
      </c>
      <c r="BJ361" s="8">
        <f t="shared" si="555"/>
        <v>0.48623429706074706</v>
      </c>
      <c r="BK361" s="8">
        <f t="shared" si="556"/>
        <v>0.30280298366913727</v>
      </c>
      <c r="BL361" s="8">
        <f t="shared" si="557"/>
        <v>0.20294163559020317</v>
      </c>
      <c r="BM361" s="8">
        <f t="shared" si="558"/>
        <v>0.29764151068109673</v>
      </c>
      <c r="BN361" s="8">
        <f t="shared" si="559"/>
        <v>0.7020807192194034</v>
      </c>
    </row>
    <row r="362" spans="1:66" x14ac:dyDescent="0.25">
      <c r="A362" t="s">
        <v>122</v>
      </c>
      <c r="B362" t="s">
        <v>362</v>
      </c>
      <c r="C362" t="s">
        <v>127</v>
      </c>
      <c r="D362" t="s">
        <v>493</v>
      </c>
      <c r="E362">
        <f>VLOOKUP(A362,home!$A$2:$E$405,3,FALSE)</f>
        <v>1.2955665024630501</v>
      </c>
      <c r="F362">
        <f>VLOOKUP(B362,home!$B$2:$E$405,3,FALSE)</f>
        <v>1.54</v>
      </c>
      <c r="G362">
        <f>VLOOKUP(C362,away!$B$2:$E$405,4,FALSE)</f>
        <v>1.0900000000000001</v>
      </c>
      <c r="H362">
        <f>VLOOKUP(A362,away!$A$2:$E$405,3,FALSE)</f>
        <v>1.12807881773399</v>
      </c>
      <c r="I362">
        <f>VLOOKUP(C362,away!$B$2:$E$405,3,FALSE)</f>
        <v>0.95</v>
      </c>
      <c r="J362">
        <f>VLOOKUP(B362,home!$B$2:$E$405,4,FALSE)</f>
        <v>1.1599999999999999</v>
      </c>
      <c r="K362" s="3">
        <f t="shared" si="504"/>
        <v>2.1747379310344761</v>
      </c>
      <c r="L362" s="3">
        <f t="shared" si="505"/>
        <v>1.2431428571428567</v>
      </c>
      <c r="M362" s="5">
        <f t="shared" si="506"/>
        <v>3.2781833026542022E-2</v>
      </c>
      <c r="N362" s="5">
        <f t="shared" si="507"/>
        <v>7.1291895731659644E-2</v>
      </c>
      <c r="O362" s="5">
        <f t="shared" si="508"/>
        <v>4.0752501570995504E-2</v>
      </c>
      <c r="P362" s="5">
        <f t="shared" si="509"/>
        <v>8.8626010950985989E-2</v>
      </c>
      <c r="Q362" s="5">
        <f t="shared" si="510"/>
        <v>7.752059491149757E-2</v>
      </c>
      <c r="R362" s="5">
        <f t="shared" si="511"/>
        <v>2.5330590619343063E-2</v>
      </c>
      <c r="S362" s="5">
        <f t="shared" si="512"/>
        <v>5.9900325057515795E-2</v>
      </c>
      <c r="T362" s="5">
        <f t="shared" si="513"/>
        <v>9.6369173845693074E-2</v>
      </c>
      <c r="U362" s="5">
        <f t="shared" si="514"/>
        <v>5.5087396235391439E-2</v>
      </c>
      <c r="V362" s="5">
        <f t="shared" si="515"/>
        <v>1.7993458145677387E-2</v>
      </c>
      <c r="W362" s="5">
        <f t="shared" si="516"/>
        <v>5.6195659396797312E-2</v>
      </c>
      <c r="X362" s="5">
        <f t="shared" si="517"/>
        <v>6.9859232581561431E-2</v>
      </c>
      <c r="Y362" s="5">
        <f t="shared" si="518"/>
        <v>4.3422502994624829E-2</v>
      </c>
      <c r="Z362" s="5">
        <f t="shared" si="519"/>
        <v>1.0496514265215393E-2</v>
      </c>
      <c r="AA362" s="5">
        <f t="shared" si="520"/>
        <v>2.2827167716208387E-2</v>
      </c>
      <c r="AB362" s="5">
        <f t="shared" si="521"/>
        <v>2.4821553745262011E-2</v>
      </c>
      <c r="AC362" s="5">
        <f t="shared" si="522"/>
        <v>3.0403432927579178E-3</v>
      </c>
      <c r="AD362" s="5">
        <f t="shared" si="523"/>
        <v>3.0552708012427286E-2</v>
      </c>
      <c r="AE362" s="5">
        <f t="shared" si="524"/>
        <v>3.7981380732020301E-2</v>
      </c>
      <c r="AF362" s="5">
        <f t="shared" si="525"/>
        <v>2.3608141080717193E-2</v>
      </c>
      <c r="AG362" s="5">
        <f t="shared" si="526"/>
        <v>9.7827639849714723E-3</v>
      </c>
      <c r="AH362" s="5">
        <f t="shared" si="527"/>
        <v>3.2621666834251532E-3</v>
      </c>
      <c r="AI362" s="5">
        <f t="shared" si="528"/>
        <v>7.0943576238016171E-3</v>
      </c>
      <c r="AJ362" s="5">
        <f t="shared" si="529"/>
        <v>7.7141843104024969E-3</v>
      </c>
      <c r="AK362" s="5">
        <f t="shared" si="530"/>
        <v>5.5921097422744473E-3</v>
      </c>
      <c r="AL362" s="5">
        <f t="shared" si="531"/>
        <v>3.287839307101045E-4</v>
      </c>
      <c r="AM362" s="5">
        <f t="shared" si="532"/>
        <v>1.3288826602089314E-2</v>
      </c>
      <c r="AN362" s="5">
        <f t="shared" si="533"/>
        <v>1.6519909870197309E-2</v>
      </c>
      <c r="AO362" s="5">
        <f t="shared" si="534"/>
        <v>1.0268303977889784E-2</v>
      </c>
      <c r="AP362" s="5">
        <f t="shared" si="535"/>
        <v>4.2549895816950886E-3</v>
      </c>
      <c r="AQ362" s="5">
        <f t="shared" si="536"/>
        <v>1.3223899764253802E-3</v>
      </c>
      <c r="AR362" s="5">
        <f t="shared" si="537"/>
        <v>8.1106784226187673E-4</v>
      </c>
      <c r="AS362" s="5">
        <f t="shared" si="538"/>
        <v>1.7638600012091904E-3</v>
      </c>
      <c r="AT362" s="5">
        <f t="shared" si="539"/>
        <v>1.917966624832072E-3</v>
      </c>
      <c r="AU362" s="5">
        <f t="shared" si="540"/>
        <v>1.3903582564934926E-3</v>
      </c>
      <c r="AV362" s="5">
        <f t="shared" si="541"/>
        <v>7.5591620953084008E-4</v>
      </c>
      <c r="AW362" s="5">
        <f t="shared" si="542"/>
        <v>2.4690850552660169E-5</v>
      </c>
      <c r="AX362" s="5">
        <f t="shared" si="543"/>
        <v>4.8166192117506034E-3</v>
      </c>
      <c r="AY362" s="5">
        <f t="shared" si="544"/>
        <v>5.9877457686648193E-3</v>
      </c>
      <c r="AZ362" s="5">
        <f t="shared" si="545"/>
        <v>3.7218116913515184E-3</v>
      </c>
      <c r="BA362" s="5">
        <f t="shared" si="546"/>
        <v>1.5422478732448047E-3</v>
      </c>
      <c r="BB362" s="5">
        <f t="shared" si="547"/>
        <v>4.7930860689201013E-4</v>
      </c>
      <c r="BC362" s="5">
        <f t="shared" si="548"/>
        <v>1.1916981420497921E-4</v>
      </c>
      <c r="BD362" s="5">
        <f t="shared" si="549"/>
        <v>1.6804553246101996E-4</v>
      </c>
      <c r="BE362" s="5">
        <f t="shared" si="550"/>
        <v>3.6545499358386544E-4</v>
      </c>
      <c r="BF362" s="5">
        <f t="shared" si="551"/>
        <v>3.9738441831639674E-4</v>
      </c>
      <c r="BG362" s="5">
        <f t="shared" si="552"/>
        <v>2.8806898923824643E-4</v>
      </c>
      <c r="BH362" s="5">
        <f t="shared" si="553"/>
        <v>1.5661863941279425E-4</v>
      </c>
      <c r="BI362" s="5">
        <f t="shared" si="554"/>
        <v>6.8120899167602956E-5</v>
      </c>
      <c r="BJ362" s="8">
        <f t="shared" si="555"/>
        <v>0.57890537624637572</v>
      </c>
      <c r="BK362" s="8">
        <f t="shared" si="556"/>
        <v>0.20865850017285403</v>
      </c>
      <c r="BL362" s="8">
        <f t="shared" si="557"/>
        <v>0.20056489065361152</v>
      </c>
      <c r="BM362" s="8">
        <f t="shared" si="558"/>
        <v>0.65635879960892085</v>
      </c>
      <c r="BN362" s="8">
        <f t="shared" si="559"/>
        <v>0.33630342681102376</v>
      </c>
    </row>
    <row r="363" spans="1:66" x14ac:dyDescent="0.25">
      <c r="A363" t="s">
        <v>122</v>
      </c>
      <c r="B363" t="s">
        <v>128</v>
      </c>
      <c r="C363" t="s">
        <v>401</v>
      </c>
      <c r="D363" t="s">
        <v>493</v>
      </c>
      <c r="E363">
        <f>VLOOKUP(A363,home!$A$2:$E$405,3,FALSE)</f>
        <v>1.2955665024630501</v>
      </c>
      <c r="F363">
        <f>VLOOKUP(B363,home!$B$2:$E$405,3,FALSE)</f>
        <v>1.1399999999999999</v>
      </c>
      <c r="G363">
        <f>VLOOKUP(C363,away!$B$2:$E$405,4,FALSE)</f>
        <v>0.9</v>
      </c>
      <c r="H363">
        <f>VLOOKUP(A363,away!$A$2:$E$405,3,FALSE)</f>
        <v>1.12807881773399</v>
      </c>
      <c r="I363">
        <f>VLOOKUP(C363,away!$B$2:$E$405,3,FALSE)</f>
        <v>0.81</v>
      </c>
      <c r="J363">
        <f>VLOOKUP(B363,home!$B$2:$E$405,4,FALSE)</f>
        <v>0.78</v>
      </c>
      <c r="K363" s="3">
        <f t="shared" si="504"/>
        <v>1.3292512315270892</v>
      </c>
      <c r="L363" s="3">
        <f t="shared" si="505"/>
        <v>0.71272019704433498</v>
      </c>
      <c r="M363" s="5">
        <f t="shared" si="506"/>
        <v>0.12977262107701212</v>
      </c>
      <c r="N363" s="5">
        <f t="shared" si="507"/>
        <v>0.17250041638511668</v>
      </c>
      <c r="O363" s="5">
        <f t="shared" si="508"/>
        <v>9.2491568064967902E-2</v>
      </c>
      <c r="P363" s="5">
        <f t="shared" si="509"/>
        <v>0.1229445307562302</v>
      </c>
      <c r="Q363" s="5">
        <f t="shared" si="510"/>
        <v>0.11464819545942603</v>
      </c>
      <c r="R363" s="5">
        <f t="shared" si="511"/>
        <v>3.2960304308101721E-2</v>
      </c>
      <c r="S363" s="5">
        <f t="shared" si="512"/>
        <v>2.9118926468125333E-2</v>
      </c>
      <c r="T363" s="5">
        <f t="shared" si="513"/>
        <v>8.1712084458619549E-2</v>
      </c>
      <c r="U363" s="5">
        <f t="shared" si="514"/>
        <v>4.3812525093051842E-2</v>
      </c>
      <c r="V363" s="5">
        <f t="shared" si="515"/>
        <v>3.065201205203301E-3</v>
      </c>
      <c r="W363" s="5">
        <f t="shared" si="516"/>
        <v>5.0798751668933488E-2</v>
      </c>
      <c r="X363" s="5">
        <f t="shared" si="517"/>
        <v>3.6205296299088516E-2</v>
      </c>
      <c r="Y363" s="5">
        <f t="shared" si="518"/>
        <v>1.2902122956167449E-2</v>
      </c>
      <c r="Z363" s="5">
        <f t="shared" si="519"/>
        <v>7.8304915270371676E-3</v>
      </c>
      <c r="AA363" s="5">
        <f t="shared" si="520"/>
        <v>1.0408690505776594E-2</v>
      </c>
      <c r="AB363" s="5">
        <f t="shared" si="521"/>
        <v>6.9178823366939299E-3</v>
      </c>
      <c r="AC363" s="5">
        <f t="shared" si="522"/>
        <v>1.8149519941089591E-4</v>
      </c>
      <c r="AD363" s="5">
        <f t="shared" si="523"/>
        <v>1.6881075803992163E-2</v>
      </c>
      <c r="AE363" s="5">
        <f t="shared" si="524"/>
        <v>1.2031483673341651E-2</v>
      </c>
      <c r="AF363" s="5">
        <f t="shared" si="525"/>
        <v>4.2875407071998805E-3</v>
      </c>
      <c r="AG363" s="5">
        <f t="shared" si="526"/>
        <v>1.0186056192237022E-3</v>
      </c>
      <c r="AH363" s="5">
        <f t="shared" si="527"/>
        <v>1.3952373660259811E-3</v>
      </c>
      <c r="AI363" s="5">
        <f t="shared" si="528"/>
        <v>1.8546209870626479E-3</v>
      </c>
      <c r="AJ363" s="5">
        <f t="shared" si="529"/>
        <v>1.2326286155345055E-3</v>
      </c>
      <c r="AK363" s="5">
        <f t="shared" si="530"/>
        <v>5.4615770173825737E-4</v>
      </c>
      <c r="AL363" s="5">
        <f t="shared" si="531"/>
        <v>6.8778273694076356E-6</v>
      </c>
      <c r="AM363" s="5">
        <f t="shared" si="532"/>
        <v>4.4878381603917425E-3</v>
      </c>
      <c r="AN363" s="5">
        <f t="shared" si="533"/>
        <v>3.1985728979774882E-3</v>
      </c>
      <c r="AO363" s="5">
        <f t="shared" si="534"/>
        <v>1.1398437530535923E-3</v>
      </c>
      <c r="AP363" s="5">
        <f t="shared" si="535"/>
        <v>2.7079655475870356E-4</v>
      </c>
      <c r="AQ363" s="5">
        <f t="shared" si="536"/>
        <v>4.8250543466637558E-5</v>
      </c>
      <c r="AR363" s="5">
        <f t="shared" si="537"/>
        <v>1.9888277008753128E-4</v>
      </c>
      <c r="AS363" s="5">
        <f t="shared" si="538"/>
        <v>2.6436516706836996E-4</v>
      </c>
      <c r="AT363" s="5">
        <f t="shared" si="539"/>
        <v>1.7570386194924774E-4</v>
      </c>
      <c r="AU363" s="5">
        <f t="shared" si="540"/>
        <v>7.7851524960034397E-5</v>
      </c>
      <c r="AV363" s="5">
        <f t="shared" si="541"/>
        <v>2.5871058857346927E-5</v>
      </c>
      <c r="AW363" s="5">
        <f t="shared" si="542"/>
        <v>1.8099847160373184E-7</v>
      </c>
      <c r="AX363" s="5">
        <f t="shared" si="543"/>
        <v>9.942440669324995E-4</v>
      </c>
      <c r="AY363" s="5">
        <f t="shared" si="544"/>
        <v>7.0861782729429203E-4</v>
      </c>
      <c r="AZ363" s="5">
        <f t="shared" si="545"/>
        <v>2.5252311874915818E-4</v>
      </c>
      <c r="BA363" s="5">
        <f t="shared" si="546"/>
        <v>5.9992775651050005E-5</v>
      </c>
      <c r="BB363" s="5">
        <f t="shared" si="547"/>
        <v>1.0689515720813233E-5</v>
      </c>
      <c r="BC363" s="5">
        <f t="shared" si="548"/>
        <v>1.5237267501693051E-6</v>
      </c>
      <c r="BD363" s="5">
        <f t="shared" si="549"/>
        <v>2.362462784758474E-5</v>
      </c>
      <c r="BE363" s="5">
        <f t="shared" si="550"/>
        <v>3.1403065660771183E-5</v>
      </c>
      <c r="BF363" s="5">
        <f t="shared" si="551"/>
        <v>2.0871281851653074E-5</v>
      </c>
      <c r="BG363" s="5">
        <f t="shared" si="552"/>
        <v>9.2477257016196109E-6</v>
      </c>
      <c r="BH363" s="5">
        <f t="shared" si="553"/>
        <v>3.0731376944256472E-6</v>
      </c>
      <c r="BI363" s="5">
        <f t="shared" si="554"/>
        <v>8.169944129935214E-7</v>
      </c>
      <c r="BJ363" s="8">
        <f t="shared" si="555"/>
        <v>0.51415846597185533</v>
      </c>
      <c r="BK363" s="8">
        <f t="shared" si="556"/>
        <v>0.28579827036064565</v>
      </c>
      <c r="BL363" s="8">
        <f t="shared" si="557"/>
        <v>0.19245132619504499</v>
      </c>
      <c r="BM363" s="8">
        <f t="shared" si="558"/>
        <v>0.33421248117490565</v>
      </c>
      <c r="BN363" s="8">
        <f t="shared" si="559"/>
        <v>0.6653176360508547</v>
      </c>
    </row>
    <row r="364" spans="1:66" x14ac:dyDescent="0.25">
      <c r="A364" t="s">
        <v>122</v>
      </c>
      <c r="B364" t="s">
        <v>136</v>
      </c>
      <c r="C364" t="s">
        <v>126</v>
      </c>
      <c r="D364" t="s">
        <v>493</v>
      </c>
      <c r="E364">
        <f>VLOOKUP(A364,home!$A$2:$E$405,3,FALSE)</f>
        <v>1.2955665024630501</v>
      </c>
      <c r="F364">
        <f>VLOOKUP(B364,home!$B$2:$E$405,3,FALSE)</f>
        <v>1.5</v>
      </c>
      <c r="G364">
        <f>VLOOKUP(C364,away!$B$2:$E$405,4,FALSE)</f>
        <v>0.6</v>
      </c>
      <c r="H364">
        <f>VLOOKUP(A364,away!$A$2:$E$405,3,FALSE)</f>
        <v>1.12807881773399</v>
      </c>
      <c r="I364">
        <f>VLOOKUP(C364,away!$B$2:$E$405,3,FALSE)</f>
        <v>0.94</v>
      </c>
      <c r="J364">
        <f>VLOOKUP(B364,home!$B$2:$E$405,4,FALSE)</f>
        <v>0.89</v>
      </c>
      <c r="K364" s="3">
        <f t="shared" si="504"/>
        <v>1.166009852216745</v>
      </c>
      <c r="L364" s="3">
        <f t="shared" si="505"/>
        <v>0.94375073891625605</v>
      </c>
      <c r="M364" s="5">
        <f t="shared" si="506"/>
        <v>0.12126699535231437</v>
      </c>
      <c r="N364" s="5">
        <f t="shared" si="507"/>
        <v>0.1413985113295208</v>
      </c>
      <c r="O364" s="5">
        <f t="shared" si="508"/>
        <v>0.11444581646990087</v>
      </c>
      <c r="P364" s="5">
        <f t="shared" si="509"/>
        <v>0.13344494954889385</v>
      </c>
      <c r="Q364" s="5">
        <f t="shared" si="510"/>
        <v>8.2436028649501156E-2</v>
      </c>
      <c r="R364" s="5">
        <f t="shared" si="511"/>
        <v>5.4004161929671585E-2</v>
      </c>
      <c r="S364" s="5">
        <f t="shared" si="512"/>
        <v>3.6711461573635355E-2</v>
      </c>
      <c r="T364" s="5">
        <f t="shared" si="513"/>
        <v>7.7799062951288356E-2</v>
      </c>
      <c r="U364" s="5">
        <f t="shared" si="514"/>
        <v>6.2969384870705539E-2</v>
      </c>
      <c r="V364" s="5">
        <f t="shared" si="515"/>
        <v>4.4886804647941278E-3</v>
      </c>
      <c r="W364" s="5">
        <f t="shared" si="516"/>
        <v>3.2040407194313392E-2</v>
      </c>
      <c r="X364" s="5">
        <f t="shared" si="517"/>
        <v>3.0238157964810986E-2</v>
      </c>
      <c r="Y364" s="5">
        <f t="shared" si="518"/>
        <v>1.4268641961378422E-2</v>
      </c>
      <c r="Z364" s="5">
        <f t="shared" si="519"/>
        <v>1.6988822575226901E-2</v>
      </c>
      <c r="AA364" s="5">
        <f t="shared" si="520"/>
        <v>1.9809134500276823E-2</v>
      </c>
      <c r="AB364" s="5">
        <f t="shared" si="521"/>
        <v>1.1548822995604703E-2</v>
      </c>
      <c r="AC364" s="5">
        <f t="shared" si="522"/>
        <v>3.0871535595140717E-4</v>
      </c>
      <c r="AD364" s="5">
        <f t="shared" si="523"/>
        <v>9.3398576144014273E-3</v>
      </c>
      <c r="AE364" s="5">
        <f t="shared" si="524"/>
        <v>8.8144975249639674E-3</v>
      </c>
      <c r="AF364" s="5">
        <f t="shared" si="525"/>
        <v>4.1593442761801271E-3</v>
      </c>
      <c r="AG364" s="5">
        <f t="shared" si="526"/>
        <v>1.3084614113506984E-3</v>
      </c>
      <c r="AH364" s="5">
        <f t="shared" si="527"/>
        <v>4.0083034646718899E-3</v>
      </c>
      <c r="AI364" s="5">
        <f t="shared" si="528"/>
        <v>4.6737213304819374E-3</v>
      </c>
      <c r="AJ364" s="5">
        <f t="shared" si="529"/>
        <v>2.7248025589287467E-3</v>
      </c>
      <c r="AK364" s="5">
        <f t="shared" si="530"/>
        <v>1.0590488763521052E-3</v>
      </c>
      <c r="AL364" s="5">
        <f t="shared" si="531"/>
        <v>1.3588694922379172E-5</v>
      </c>
      <c r="AM364" s="5">
        <f t="shared" si="532"/>
        <v>2.1780731993387282E-3</v>
      </c>
      <c r="AN364" s="5">
        <f t="shared" si="533"/>
        <v>2.0555581912896186E-3</v>
      </c>
      <c r="AO364" s="5">
        <f t="shared" si="534"/>
        <v>9.6996728095747014E-4</v>
      </c>
      <c r="AP364" s="5">
        <f t="shared" si="535"/>
        <v>3.0513577937606808E-4</v>
      </c>
      <c r="AQ364" s="5">
        <f t="shared" si="536"/>
        <v>7.1993029313987977E-5</v>
      </c>
      <c r="AR364" s="5">
        <f t="shared" si="537"/>
        <v>7.5656787131693731E-4</v>
      </c>
      <c r="AS364" s="5">
        <f t="shared" si="538"/>
        <v>8.8216559182619956E-4</v>
      </c>
      <c r="AT364" s="5">
        <f t="shared" si="539"/>
        <v>5.143068856779822E-4</v>
      </c>
      <c r="AU364" s="5">
        <f t="shared" si="540"/>
        <v>1.9989563192114609E-4</v>
      </c>
      <c r="AV364" s="5">
        <f t="shared" si="541"/>
        <v>5.8270069058787127E-5</v>
      </c>
      <c r="AW364" s="5">
        <f t="shared" si="542"/>
        <v>4.1536966130990837E-7</v>
      </c>
      <c r="AX364" s="5">
        <f t="shared" si="543"/>
        <v>4.2327580154636734E-4</v>
      </c>
      <c r="AY364" s="5">
        <f t="shared" si="544"/>
        <v>3.9946685047475471E-4</v>
      </c>
      <c r="AZ364" s="5">
        <f t="shared" si="545"/>
        <v>1.8849856765404966E-4</v>
      </c>
      <c r="BA364" s="5">
        <f t="shared" si="546"/>
        <v>5.9298554169388425E-5</v>
      </c>
      <c r="BB364" s="5">
        <f t="shared" si="547"/>
        <v>1.3990763578506488E-5</v>
      </c>
      <c r="BC364" s="5">
        <f t="shared" si="548"/>
        <v>2.6407586930436291E-6</v>
      </c>
      <c r="BD364" s="5">
        <f t="shared" si="549"/>
        <v>1.1900191459927635E-4</v>
      </c>
      <c r="BE364" s="5">
        <f t="shared" si="550"/>
        <v>1.3875740485541196E-4</v>
      </c>
      <c r="BF364" s="5">
        <f t="shared" si="551"/>
        <v>8.0896250564718977E-5</v>
      </c>
      <c r="BG364" s="5">
        <f t="shared" si="552"/>
        <v>3.1441941721952243E-5</v>
      </c>
      <c r="BH364" s="5">
        <f t="shared" si="553"/>
        <v>9.1654034551552653E-6</v>
      </c>
      <c r="BI364" s="5">
        <f t="shared" si="554"/>
        <v>2.1373901456504855E-6</v>
      </c>
      <c r="BJ364" s="8">
        <f t="shared" si="555"/>
        <v>0.40847086965410145</v>
      </c>
      <c r="BK364" s="8">
        <f t="shared" si="556"/>
        <v>0.29663385784098628</v>
      </c>
      <c r="BL364" s="8">
        <f t="shared" si="557"/>
        <v>0.2780358033517375</v>
      </c>
      <c r="BM364" s="8">
        <f t="shared" si="558"/>
        <v>0.35273383866143598</v>
      </c>
      <c r="BN364" s="8">
        <f t="shared" si="559"/>
        <v>0.64699646327980265</v>
      </c>
    </row>
    <row r="365" spans="1:66" x14ac:dyDescent="0.25">
      <c r="A365" t="s">
        <v>122</v>
      </c>
      <c r="B365" t="s">
        <v>131</v>
      </c>
      <c r="C365" t="s">
        <v>135</v>
      </c>
      <c r="D365" t="s">
        <v>493</v>
      </c>
      <c r="E365">
        <f>VLOOKUP(A365,home!$A$2:$E$405,3,FALSE)</f>
        <v>1.2955665024630501</v>
      </c>
      <c r="F365">
        <f>VLOOKUP(B365,home!$B$2:$E$405,3,FALSE)</f>
        <v>1.18</v>
      </c>
      <c r="G365">
        <f>VLOOKUP(C365,away!$B$2:$E$405,4,FALSE)</f>
        <v>1.02</v>
      </c>
      <c r="H365">
        <f>VLOOKUP(A365,away!$A$2:$E$405,3,FALSE)</f>
        <v>1.12807881773399</v>
      </c>
      <c r="I365">
        <f>VLOOKUP(C365,away!$B$2:$E$405,3,FALSE)</f>
        <v>1.02</v>
      </c>
      <c r="J365">
        <f>VLOOKUP(B365,home!$B$2:$E$405,4,FALSE)</f>
        <v>0.99</v>
      </c>
      <c r="K365" s="3">
        <f t="shared" si="504"/>
        <v>1.5593438423645272</v>
      </c>
      <c r="L365" s="3">
        <f t="shared" si="505"/>
        <v>1.139133990147783</v>
      </c>
      <c r="M365" s="5">
        <f t="shared" si="506"/>
        <v>6.7307888683134975E-2</v>
      </c>
      <c r="N365" s="5">
        <f t="shared" si="507"/>
        <v>0.10495614176060354</v>
      </c>
      <c r="O365" s="5">
        <f t="shared" si="508"/>
        <v>7.6672703804042341E-2</v>
      </c>
      <c r="P365" s="5">
        <f t="shared" si="509"/>
        <v>0.11955910855427267</v>
      </c>
      <c r="Q365" s="5">
        <f t="shared" si="510"/>
        <v>8.183135668636779E-2</v>
      </c>
      <c r="R365" s="5">
        <f t="shared" si="511"/>
        <v>4.3670241509858938E-2</v>
      </c>
      <c r="S365" s="5">
        <f t="shared" si="512"/>
        <v>5.309325815279229E-2</v>
      </c>
      <c r="T365" s="5">
        <f t="shared" si="513"/>
        <v>9.3216879861348592E-2</v>
      </c>
      <c r="U365" s="5">
        <f t="shared" si="514"/>
        <v>6.8096922192970297E-2</v>
      </c>
      <c r="V365" s="5">
        <f t="shared" si="515"/>
        <v>1.0478848664584957E-2</v>
      </c>
      <c r="W365" s="5">
        <f t="shared" si="516"/>
        <v>4.2534407387074299E-2</v>
      </c>
      <c r="X365" s="5">
        <f t="shared" si="517"/>
        <v>4.8452389205409285E-2</v>
      </c>
      <c r="Y365" s="5">
        <f t="shared" si="518"/>
        <v>2.759688172387563E-2</v>
      </c>
      <c r="Z365" s="5">
        <f t="shared" si="519"/>
        <v>1.6582085487280986E-2</v>
      </c>
      <c r="AA365" s="5">
        <f t="shared" si="520"/>
        <v>2.5857172898153792E-2</v>
      </c>
      <c r="AB365" s="5">
        <f t="shared" si="521"/>
        <v>2.0160111669845528E-2</v>
      </c>
      <c r="AC365" s="5">
        <f t="shared" si="522"/>
        <v>1.1633497104913155E-3</v>
      </c>
      <c r="AD365" s="5">
        <f t="shared" si="523"/>
        <v>1.6581441561914635E-2</v>
      </c>
      <c r="AE365" s="5">
        <f t="shared" si="524"/>
        <v>1.8888483688826105E-2</v>
      </c>
      <c r="AF365" s="5">
        <f t="shared" si="525"/>
        <v>1.0758256896146902E-2</v>
      </c>
      <c r="AG365" s="5">
        <f t="shared" si="526"/>
        <v>4.0850320350475739E-3</v>
      </c>
      <c r="AH365" s="5">
        <f t="shared" si="527"/>
        <v>4.7223043015245086E-3</v>
      </c>
      <c r="AI365" s="5">
        <f t="shared" si="528"/>
        <v>7.3636961343537611E-3</v>
      </c>
      <c r="AJ365" s="5">
        <f t="shared" si="529"/>
        <v>5.7412671120740059E-3</v>
      </c>
      <c r="AK365" s="5">
        <f t="shared" si="530"/>
        <v>2.9842031728608579E-3</v>
      </c>
      <c r="AL365" s="5">
        <f t="shared" si="531"/>
        <v>8.2658396835474482E-5</v>
      </c>
      <c r="AM365" s="5">
        <f t="shared" si="532"/>
        <v>5.171233759419764E-3</v>
      </c>
      <c r="AN365" s="5">
        <f t="shared" si="533"/>
        <v>5.890728146354756E-3</v>
      </c>
      <c r="AO365" s="5">
        <f t="shared" si="534"/>
        <v>3.3551643291164744E-3</v>
      </c>
      <c r="AP365" s="5">
        <f t="shared" si="535"/>
        <v>1.2739939099426529E-3</v>
      </c>
      <c r="AQ365" s="5">
        <f t="shared" si="536"/>
        <v>3.6281244151423745E-4</v>
      </c>
      <c r="AR365" s="5">
        <f t="shared" si="537"/>
        <v>1.0758674683375305E-3</v>
      </c>
      <c r="AS365" s="5">
        <f t="shared" si="538"/>
        <v>1.6776473119524409E-3</v>
      </c>
      <c r="AT365" s="5">
        <f t="shared" si="539"/>
        <v>1.3080145027762201E-3</v>
      </c>
      <c r="AU365" s="5">
        <f t="shared" si="540"/>
        <v>6.7988145354253265E-4</v>
      </c>
      <c r="AV365" s="5">
        <f t="shared" si="541"/>
        <v>2.6504223952984805E-4</v>
      </c>
      <c r="AW365" s="5">
        <f t="shared" si="542"/>
        <v>4.078506675948802E-6</v>
      </c>
      <c r="AX365" s="5">
        <f t="shared" si="543"/>
        <v>1.343955253363131E-3</v>
      </c>
      <c r="AY365" s="5">
        <f t="shared" si="544"/>
        <v>1.5309451103436181E-3</v>
      </c>
      <c r="AZ365" s="5">
        <f t="shared" si="545"/>
        <v>8.7197580612148205E-4</v>
      </c>
      <c r="BA365" s="5">
        <f t="shared" si="546"/>
        <v>3.3109909311316443E-4</v>
      </c>
      <c r="BB365" s="5">
        <f t="shared" si="547"/>
        <v>9.4291557768077855E-5</v>
      </c>
      <c r="BC365" s="5">
        <f t="shared" si="548"/>
        <v>2.148214368752014E-5</v>
      </c>
      <c r="BD365" s="5">
        <f t="shared" si="549"/>
        <v>2.0425953367958735E-4</v>
      </c>
      <c r="BE365" s="5">
        <f t="shared" si="550"/>
        <v>3.1851084608751422E-4</v>
      </c>
      <c r="BF365" s="5">
        <f t="shared" si="551"/>
        <v>2.4833396328644057E-4</v>
      </c>
      <c r="BG365" s="5">
        <f t="shared" si="552"/>
        <v>1.290793455002299E-4</v>
      </c>
      <c r="BH365" s="5">
        <f t="shared" si="553"/>
        <v>5.0319770645556684E-5</v>
      </c>
      <c r="BI365" s="5">
        <f t="shared" si="554"/>
        <v>1.5693164901068813E-5</v>
      </c>
      <c r="BJ365" s="8">
        <f t="shared" si="555"/>
        <v>0.46914895235735932</v>
      </c>
      <c r="BK365" s="8">
        <f t="shared" si="556"/>
        <v>0.25321605727245527</v>
      </c>
      <c r="BL365" s="8">
        <f t="shared" si="557"/>
        <v>0.26124127239592304</v>
      </c>
      <c r="BM365" s="8">
        <f t="shared" si="558"/>
        <v>0.50466405991107055</v>
      </c>
      <c r="BN365" s="8">
        <f t="shared" si="559"/>
        <v>0.49399744099828019</v>
      </c>
    </row>
    <row r="366" spans="1:66" x14ac:dyDescent="0.25">
      <c r="A366" t="s">
        <v>122</v>
      </c>
      <c r="B366" t="s">
        <v>138</v>
      </c>
      <c r="C366" t="s">
        <v>139</v>
      </c>
      <c r="D366" t="s">
        <v>493</v>
      </c>
      <c r="E366">
        <f>VLOOKUP(A366,home!$A$2:$E$405,3,FALSE)</f>
        <v>1.2955665024630501</v>
      </c>
      <c r="F366">
        <f>VLOOKUP(B366,home!$B$2:$E$405,3,FALSE)</f>
        <v>1.18</v>
      </c>
      <c r="G366">
        <f>VLOOKUP(C366,away!$B$2:$E$405,4,FALSE)</f>
        <v>0.81</v>
      </c>
      <c r="H366">
        <f>VLOOKUP(A366,away!$A$2:$E$405,3,FALSE)</f>
        <v>1.12807881773399</v>
      </c>
      <c r="I366">
        <f>VLOOKUP(C366,away!$B$2:$E$405,3,FALSE)</f>
        <v>1.1100000000000001</v>
      </c>
      <c r="J366">
        <f>VLOOKUP(B366,home!$B$2:$E$405,4,FALSE)</f>
        <v>1.1000000000000001</v>
      </c>
      <c r="K366" s="3">
        <f t="shared" si="504"/>
        <v>1.2383024630541832</v>
      </c>
      <c r="L366" s="3">
        <f t="shared" si="505"/>
        <v>1.3773842364532021</v>
      </c>
      <c r="M366" s="5">
        <f t="shared" si="506"/>
        <v>7.3117561658942759E-2</v>
      </c>
      <c r="N366" s="5">
        <f t="shared" si="507"/>
        <v>9.0541656694784936E-2</v>
      </c>
      <c r="O366" s="5">
        <f t="shared" si="508"/>
        <v>0.1007109768369228</v>
      </c>
      <c r="P366" s="5">
        <f t="shared" si="509"/>
        <v>0.12471065067375429</v>
      </c>
      <c r="Q366" s="5">
        <f t="shared" si="510"/>
        <v>5.6058978247079234E-2</v>
      </c>
      <c r="R366" s="5">
        <f t="shared" si="511"/>
        <v>6.9358855966490524E-2</v>
      </c>
      <c r="S366" s="5">
        <f t="shared" si="512"/>
        <v>5.3177191766928179E-2</v>
      </c>
      <c r="T366" s="5">
        <f t="shared" si="513"/>
        <v>7.7214752949199897E-2</v>
      </c>
      <c r="U366" s="5">
        <f t="shared" si="514"/>
        <v>8.5887242177925552E-2</v>
      </c>
      <c r="V366" s="5">
        <f t="shared" si="515"/>
        <v>1.0077776780586908E-2</v>
      </c>
      <c r="W366" s="5">
        <f t="shared" si="516"/>
        <v>2.3139323613219707E-2</v>
      </c>
      <c r="X366" s="5">
        <f t="shared" si="517"/>
        <v>3.1871739587038178E-2</v>
      </c>
      <c r="Y366" s="5">
        <f t="shared" si="518"/>
        <v>2.194981584776394E-2</v>
      </c>
      <c r="Z366" s="5">
        <f t="shared" si="519"/>
        <v>3.1844598288890719E-2</v>
      </c>
      <c r="AA366" s="5">
        <f t="shared" si="520"/>
        <v>3.9433244496104407E-2</v>
      </c>
      <c r="AB366" s="5">
        <f t="shared" si="521"/>
        <v>2.4415141892871951E-2</v>
      </c>
      <c r="AC366" s="5">
        <f t="shared" si="522"/>
        <v>1.0743025265891517E-3</v>
      </c>
      <c r="AD366" s="5">
        <f t="shared" si="523"/>
        <v>7.163370355914439E-3</v>
      </c>
      <c r="AE366" s="5">
        <f t="shared" si="524"/>
        <v>9.8667134081127129E-3</v>
      </c>
      <c r="AF366" s="5">
        <f t="shared" si="525"/>
        <v>6.7951277569679516E-3</v>
      </c>
      <c r="AG366" s="5">
        <f t="shared" si="526"/>
        <v>3.1198339523777533E-3</v>
      </c>
      <c r="AH366" s="5">
        <f t="shared" si="527"/>
        <v>1.0965561924825671E-2</v>
      </c>
      <c r="AI366" s="5">
        <f t="shared" si="528"/>
        <v>1.35786823402848E-2</v>
      </c>
      <c r="AJ366" s="5">
        <f t="shared" si="529"/>
        <v>8.4072578935025059E-3</v>
      </c>
      <c r="AK366" s="5">
        <f t="shared" si="530"/>
        <v>3.4702427190186269E-3</v>
      </c>
      <c r="AL366" s="5">
        <f t="shared" si="531"/>
        <v>7.3294001644271219E-5</v>
      </c>
      <c r="AM366" s="5">
        <f t="shared" si="532"/>
        <v>1.7740838310996336E-3</v>
      </c>
      <c r="AN366" s="5">
        <f t="shared" si="533"/>
        <v>2.4435951031031404E-3</v>
      </c>
      <c r="AO366" s="5">
        <f t="shared" si="534"/>
        <v>1.6828846876442516E-3</v>
      </c>
      <c r="AP366" s="5">
        <f t="shared" si="535"/>
        <v>7.7265961350988751E-4</v>
      </c>
      <c r="AQ366" s="5">
        <f t="shared" si="536"/>
        <v>2.6606229294813565E-4</v>
      </c>
      <c r="AR366" s="5">
        <f t="shared" si="537"/>
        <v>3.0207584278212633E-3</v>
      </c>
      <c r="AS366" s="5">
        <f t="shared" si="538"/>
        <v>3.7406126014627524E-3</v>
      </c>
      <c r="AT366" s="5">
        <f t="shared" si="539"/>
        <v>2.3160048988614215E-3</v>
      </c>
      <c r="AU366" s="5">
        <f t="shared" si="540"/>
        <v>9.5597152356855116E-4</v>
      </c>
      <c r="AV366" s="5">
        <f t="shared" si="541"/>
        <v>2.95945473061149E-4</v>
      </c>
      <c r="AW366" s="5">
        <f t="shared" si="542"/>
        <v>3.4725441650075422E-6</v>
      </c>
      <c r="AX366" s="5">
        <f t="shared" si="543"/>
        <v>3.6614206295254646E-4</v>
      </c>
      <c r="AY366" s="5">
        <f t="shared" si="544"/>
        <v>5.0431830581329354E-4</v>
      </c>
      <c r="AZ366" s="5">
        <f t="shared" si="545"/>
        <v>3.4732004229100791E-4</v>
      </c>
      <c r="BA366" s="5">
        <f t="shared" si="546"/>
        <v>1.5946438375196456E-4</v>
      </c>
      <c r="BB366" s="5">
        <f t="shared" si="547"/>
        <v>5.4910932113920033E-5</v>
      </c>
      <c r="BC366" s="5">
        <f t="shared" si="548"/>
        <v>1.5126690460533073E-5</v>
      </c>
      <c r="BD366" s="5">
        <f t="shared" si="549"/>
        <v>6.9345750676902656E-4</v>
      </c>
      <c r="BE366" s="5">
        <f t="shared" si="550"/>
        <v>8.5871013865549859E-4</v>
      </c>
      <c r="BF366" s="5">
        <f t="shared" si="551"/>
        <v>5.3167143987335156E-4</v>
      </c>
      <c r="BG366" s="5">
        <f t="shared" si="552"/>
        <v>2.1945668451024521E-4</v>
      </c>
      <c r="BH366" s="5">
        <f t="shared" si="553"/>
        <v>6.793843824068529E-5</v>
      </c>
      <c r="BI366" s="5">
        <f t="shared" si="554"/>
        <v>1.6825667081899016E-5</v>
      </c>
      <c r="BJ366" s="8">
        <f t="shared" si="555"/>
        <v>0.33610788035814709</v>
      </c>
      <c r="BK366" s="8">
        <f t="shared" si="556"/>
        <v>0.26273509571425885</v>
      </c>
      <c r="BL366" s="8">
        <f t="shared" si="557"/>
        <v>0.36894455904785278</v>
      </c>
      <c r="BM366" s="8">
        <f t="shared" si="558"/>
        <v>0.48463260756952659</v>
      </c>
      <c r="BN366" s="8">
        <f t="shared" si="559"/>
        <v>0.51449868007797461</v>
      </c>
    </row>
    <row r="367" spans="1:66" x14ac:dyDescent="0.25">
      <c r="A367" t="s">
        <v>122</v>
      </c>
      <c r="B367" t="s">
        <v>144</v>
      </c>
      <c r="C367" t="s">
        <v>130</v>
      </c>
      <c r="D367" t="s">
        <v>493</v>
      </c>
      <c r="E367">
        <f>VLOOKUP(A367,home!$A$2:$E$405,3,FALSE)</f>
        <v>1.2955665024630501</v>
      </c>
      <c r="F367">
        <f>VLOOKUP(B367,home!$B$2:$E$405,3,FALSE)</f>
        <v>0.99</v>
      </c>
      <c r="G367">
        <f>VLOOKUP(C367,away!$B$2:$E$405,4,FALSE)</f>
        <v>0.86</v>
      </c>
      <c r="H367">
        <f>VLOOKUP(A367,away!$A$2:$E$405,3,FALSE)</f>
        <v>1.12807881773399</v>
      </c>
      <c r="I367">
        <f>VLOOKUP(C367,away!$B$2:$E$405,3,FALSE)</f>
        <v>1.33</v>
      </c>
      <c r="J367">
        <f>VLOOKUP(B367,home!$B$2:$E$405,4,FALSE)</f>
        <v>1.63</v>
      </c>
      <c r="K367" s="3">
        <f t="shared" si="504"/>
        <v>1.1030453201970407</v>
      </c>
      <c r="L367" s="3">
        <f t="shared" si="505"/>
        <v>2.4455620689655171</v>
      </c>
      <c r="M367" s="5">
        <f t="shared" si="506"/>
        <v>2.876466976543747E-2</v>
      </c>
      <c r="N367" s="5">
        <f t="shared" si="507"/>
        <v>3.1728734371779109E-2</v>
      </c>
      <c r="O367" s="5">
        <f t="shared" si="508"/>
        <v>7.0345785304673114E-2</v>
      </c>
      <c r="P367" s="5">
        <f t="shared" si="509"/>
        <v>7.7594589275905429E-2</v>
      </c>
      <c r="Q367" s="5">
        <f t="shared" si="510"/>
        <v>1.7499115982282976E-2</v>
      </c>
      <c r="R367" s="5">
        <f t="shared" si="511"/>
        <v>8.6017492126350237E-2</v>
      </c>
      <c r="S367" s="5">
        <f t="shared" si="512"/>
        <v>5.2329127485160366E-2</v>
      </c>
      <c r="T367" s="5">
        <f t="shared" si="513"/>
        <v>4.2795174286699496E-2</v>
      </c>
      <c r="U367" s="5">
        <f t="shared" si="514"/>
        <v>9.4881192145056428E-2</v>
      </c>
      <c r="V367" s="5">
        <f t="shared" si="515"/>
        <v>1.5684584934260049E-2</v>
      </c>
      <c r="W367" s="5">
        <f t="shared" si="516"/>
        <v>6.4341059972808281E-3</v>
      </c>
      <c r="X367" s="5">
        <f t="shared" si="517"/>
        <v>1.5735005574653543E-2</v>
      </c>
      <c r="Y367" s="5">
        <f t="shared" si="518"/>
        <v>1.9240466394166836E-2</v>
      </c>
      <c r="Z367" s="5">
        <f t="shared" si="519"/>
        <v>7.012037200391405E-2</v>
      </c>
      <c r="AA367" s="5">
        <f t="shared" si="520"/>
        <v>7.7345948189392985E-2</v>
      </c>
      <c r="AB367" s="5">
        <f t="shared" si="521"/>
        <v>4.2658043093256368E-2</v>
      </c>
      <c r="AC367" s="5">
        <f t="shared" si="522"/>
        <v>2.6443874896299648E-3</v>
      </c>
      <c r="AD367" s="5">
        <f t="shared" si="523"/>
        <v>1.7742776274880824E-3</v>
      </c>
      <c r="AE367" s="5">
        <f t="shared" si="524"/>
        <v>4.3391060655989834E-3</v>
      </c>
      <c r="AF367" s="5">
        <f t="shared" si="525"/>
        <v>5.3057766036235382E-3</v>
      </c>
      <c r="AG367" s="5">
        <f t="shared" si="526"/>
        <v>4.3252020027421383E-3</v>
      </c>
      <c r="AH367" s="5">
        <f t="shared" si="527"/>
        <v>4.2870930508630938E-2</v>
      </c>
      <c r="AI367" s="5">
        <f t="shared" si="528"/>
        <v>4.7288579270037892E-2</v>
      </c>
      <c r="AJ367" s="5">
        <f t="shared" si="529"/>
        <v>2.6080723031291053E-2</v>
      </c>
      <c r="AK367" s="5">
        <f t="shared" si="530"/>
        <v>9.5894064956735942E-3</v>
      </c>
      <c r="AL367" s="5">
        <f t="shared" si="531"/>
        <v>2.8533636967489683E-4</v>
      </c>
      <c r="AM367" s="5">
        <f t="shared" si="532"/>
        <v>3.9142172674620757E-4</v>
      </c>
      <c r="AN367" s="5">
        <f t="shared" si="533"/>
        <v>9.5724612789951057E-4</v>
      </c>
      <c r="AO367" s="5">
        <f t="shared" si="534"/>
        <v>1.1705024105275789E-3</v>
      </c>
      <c r="AP367" s="5">
        <f t="shared" si="535"/>
        <v>9.5417876560631692E-4</v>
      </c>
      <c r="AQ367" s="5">
        <f t="shared" si="536"/>
        <v>5.8337584904478675E-4</v>
      </c>
      <c r="AR367" s="5">
        <f t="shared" si="537"/>
        <v>2.0968704302632878E-2</v>
      </c>
      <c r="AS367" s="5">
        <f t="shared" si="538"/>
        <v>2.3129431151614747E-2</v>
      </c>
      <c r="AT367" s="5">
        <f t="shared" si="539"/>
        <v>1.2756405395304152E-2</v>
      </c>
      <c r="AU367" s="5">
        <f t="shared" si="540"/>
        <v>4.6902977579421773E-3</v>
      </c>
      <c r="AV367" s="5">
        <f t="shared" si="541"/>
        <v>1.2934027480571975E-3</v>
      </c>
      <c r="AW367" s="5">
        <f t="shared" si="542"/>
        <v>2.1380934195150106E-5</v>
      </c>
      <c r="AX367" s="5">
        <f t="shared" si="543"/>
        <v>7.1959317318474834E-5</v>
      </c>
      <c r="AY367" s="5">
        <f t="shared" si="544"/>
        <v>1.7598097694271545E-4</v>
      </c>
      <c r="AZ367" s="5">
        <f t="shared" si="545"/>
        <v>2.1518620103530014E-4</v>
      </c>
      <c r="BA367" s="5">
        <f t="shared" si="546"/>
        <v>1.7541707033890609E-4</v>
      </c>
      <c r="BB367" s="5">
        <f t="shared" si="547"/>
        <v>1.0724833336747119E-4</v>
      </c>
      <c r="BC367" s="5">
        <f t="shared" si="548"/>
        <v>5.2456491208651276E-5</v>
      </c>
      <c r="BD367" s="5">
        <f t="shared" si="549"/>
        <v>8.5467113129788323E-3</v>
      </c>
      <c r="BE367" s="5">
        <f t="shared" si="550"/>
        <v>9.4274099168564062E-3</v>
      </c>
      <c r="BF367" s="5">
        <f t="shared" si="551"/>
        <v>5.1994301951838167E-3</v>
      </c>
      <c r="BG367" s="5">
        <f t="shared" si="552"/>
        <v>1.9117357148295657E-3</v>
      </c>
      <c r="BH367" s="5">
        <f t="shared" si="553"/>
        <v>5.2718278342407416E-4</v>
      </c>
      <c r="BI367" s="5">
        <f t="shared" si="554"/>
        <v>1.1630130042887502E-4</v>
      </c>
      <c r="BJ367" s="8">
        <f t="shared" si="555"/>
        <v>0.15403193817635147</v>
      </c>
      <c r="BK367" s="8">
        <f t="shared" si="556"/>
        <v>0.17747867629701092</v>
      </c>
      <c r="BL367" s="8">
        <f t="shared" si="557"/>
        <v>0.5856451127436153</v>
      </c>
      <c r="BM367" s="8">
        <f t="shared" si="558"/>
        <v>0.67517111235171601</v>
      </c>
      <c r="BN367" s="8">
        <f t="shared" si="559"/>
        <v>0.31195038682642834</v>
      </c>
    </row>
    <row r="368" spans="1:66" x14ac:dyDescent="0.25">
      <c r="A368" t="s">
        <v>122</v>
      </c>
      <c r="B368" t="s">
        <v>132</v>
      </c>
      <c r="C368" t="s">
        <v>125</v>
      </c>
      <c r="D368" t="s">
        <v>493</v>
      </c>
      <c r="E368">
        <f>VLOOKUP(A368,home!$A$2:$E$405,3,FALSE)</f>
        <v>1.2955665024630501</v>
      </c>
      <c r="F368">
        <f>VLOOKUP(B368,home!$B$2:$E$405,3,FALSE)</f>
        <v>0.9</v>
      </c>
      <c r="G368">
        <f>VLOOKUP(C368,away!$B$2:$E$405,4,FALSE)</f>
        <v>1.04</v>
      </c>
      <c r="H368">
        <f>VLOOKUP(A368,away!$A$2:$E$405,3,FALSE)</f>
        <v>1.12807881773399</v>
      </c>
      <c r="I368">
        <f>VLOOKUP(C368,away!$B$2:$E$405,3,FALSE)</f>
        <v>1.0900000000000001</v>
      </c>
      <c r="J368">
        <f>VLOOKUP(B368,home!$B$2:$E$405,4,FALSE)</f>
        <v>0.98</v>
      </c>
      <c r="K368" s="3">
        <f t="shared" si="504"/>
        <v>1.212650246305415</v>
      </c>
      <c r="L368" s="3">
        <f t="shared" si="505"/>
        <v>1.2050137931034484</v>
      </c>
      <c r="M368" s="5">
        <f t="shared" si="506"/>
        <v>8.9129577652314301E-2</v>
      </c>
      <c r="N368" s="5">
        <f t="shared" si="507"/>
        <v>0.10808300429317654</v>
      </c>
      <c r="O368" s="5">
        <f t="shared" si="508"/>
        <v>0.10740237044452358</v>
      </c>
      <c r="P368" s="5">
        <f t="shared" si="509"/>
        <v>0.13024151097333694</v>
      </c>
      <c r="Q368" s="5">
        <f t="shared" si="510"/>
        <v>6.5533440888774885E-2</v>
      </c>
      <c r="R368" s="5">
        <f t="shared" si="511"/>
        <v>6.4710668898828538E-2</v>
      </c>
      <c r="S368" s="5">
        <f t="shared" si="512"/>
        <v>4.7579186470478596E-2</v>
      </c>
      <c r="T368" s="5">
        <f t="shared" si="513"/>
        <v>7.896870018050324E-2</v>
      </c>
      <c r="U368" s="5">
        <f t="shared" si="514"/>
        <v>7.847140857875258E-2</v>
      </c>
      <c r="V368" s="5">
        <f t="shared" si="515"/>
        <v>7.7250638901516953E-3</v>
      </c>
      <c r="W368" s="5">
        <f t="shared" si="516"/>
        <v>2.6489714411671403E-2</v>
      </c>
      <c r="X368" s="5">
        <f t="shared" si="517"/>
        <v>3.1920471241435239E-2</v>
      </c>
      <c r="Y368" s="5">
        <f t="shared" si="518"/>
        <v>1.9232304064145708E-2</v>
      </c>
      <c r="Z368" s="5">
        <f t="shared" si="519"/>
        <v>2.5992416194679575E-2</v>
      </c>
      <c r="AA368" s="5">
        <f t="shared" si="520"/>
        <v>3.1519709900551043E-2</v>
      </c>
      <c r="AB368" s="5">
        <f t="shared" si="521"/>
        <v>1.9111191987189226E-2</v>
      </c>
      <c r="AC368" s="5">
        <f t="shared" si="522"/>
        <v>7.0552056057061083E-4</v>
      </c>
      <c r="AD368" s="5">
        <f t="shared" si="523"/>
        <v>8.0306896764683559E-3</v>
      </c>
      <c r="AE368" s="5">
        <f t="shared" si="524"/>
        <v>9.6770918282778375E-3</v>
      </c>
      <c r="AF368" s="5">
        <f t="shared" si="525"/>
        <v>5.8305145651017312E-3</v>
      </c>
      <c r="AG368" s="5">
        <f t="shared" si="526"/>
        <v>2.3419501572793798E-3</v>
      </c>
      <c r="AH368" s="5">
        <f t="shared" si="527"/>
        <v>7.8303050076685837E-3</v>
      </c>
      <c r="AI368" s="5">
        <f t="shared" si="528"/>
        <v>9.4954212961958322E-3</v>
      </c>
      <c r="AJ368" s="5">
        <f t="shared" si="529"/>
        <v>5.7573124868027809E-3</v>
      </c>
      <c r="AK368" s="5">
        <f t="shared" si="530"/>
        <v>2.3272021350595443E-3</v>
      </c>
      <c r="AL368" s="5">
        <f t="shared" si="531"/>
        <v>4.1237966678095696E-5</v>
      </c>
      <c r="AM368" s="5">
        <f t="shared" si="532"/>
        <v>1.9476835628343396E-3</v>
      </c>
      <c r="AN368" s="5">
        <f t="shared" si="533"/>
        <v>2.3469855578162461E-3</v>
      </c>
      <c r="AO368" s="5">
        <f t="shared" si="534"/>
        <v>1.4140749846915839E-3</v>
      </c>
      <c r="AP368" s="5">
        <f t="shared" si="535"/>
        <v>5.679932870119687E-4</v>
      </c>
      <c r="AQ368" s="5">
        <f t="shared" si="536"/>
        <v>1.7110993630989701E-4</v>
      </c>
      <c r="AR368" s="5">
        <f t="shared" si="537"/>
        <v>1.8871251076895295E-3</v>
      </c>
      <c r="AS368" s="5">
        <f t="shared" si="538"/>
        <v>2.2884227266488405E-3</v>
      </c>
      <c r="AT368" s="5">
        <f t="shared" si="539"/>
        <v>1.3875281915608133E-3</v>
      </c>
      <c r="AU368" s="5">
        <f t="shared" si="540"/>
        <v>5.6086213441730896E-4</v>
      </c>
      <c r="AV368" s="5">
        <f t="shared" si="541"/>
        <v>1.7003240136113262E-4</v>
      </c>
      <c r="AW368" s="5">
        <f t="shared" si="542"/>
        <v>1.6738722901761679E-6</v>
      </c>
      <c r="AX368" s="5">
        <f t="shared" si="543"/>
        <v>3.9364315869934479E-4</v>
      </c>
      <c r="AY368" s="5">
        <f t="shared" si="544"/>
        <v>4.7434543579352007E-4</v>
      </c>
      <c r="AZ368" s="5">
        <f t="shared" si="545"/>
        <v>2.8579639641342899E-4</v>
      </c>
      <c r="BA368" s="5">
        <f t="shared" si="546"/>
        <v>1.147961998991476E-4</v>
      </c>
      <c r="BB368" s="5">
        <f t="shared" si="547"/>
        <v>3.4582751068583393E-5</v>
      </c>
      <c r="BC368" s="5">
        <f t="shared" si="548"/>
        <v>8.3345384082212018E-6</v>
      </c>
      <c r="BD368" s="5">
        <f t="shared" si="549"/>
        <v>3.7900196401295227E-4</v>
      </c>
      <c r="BE368" s="5">
        <f t="shared" si="550"/>
        <v>4.5959682501054252E-4</v>
      </c>
      <c r="BF368" s="5">
        <f t="shared" si="551"/>
        <v>2.7866510152511063E-4</v>
      </c>
      <c r="BG368" s="5">
        <f t="shared" si="552"/>
        <v>1.1264110133371627E-4</v>
      </c>
      <c r="BH368" s="5">
        <f t="shared" si="553"/>
        <v>3.4148564819111057E-5</v>
      </c>
      <c r="BI368" s="5">
        <f t="shared" si="554"/>
        <v>8.2820531077742848E-6</v>
      </c>
      <c r="BJ368" s="8">
        <f t="shared" si="555"/>
        <v>0.36386722711578062</v>
      </c>
      <c r="BK368" s="8">
        <f t="shared" si="556"/>
        <v>0.27589644294932375</v>
      </c>
      <c r="BL368" s="8">
        <f t="shared" si="557"/>
        <v>0.33419189690705864</v>
      </c>
      <c r="BM368" s="8">
        <f t="shared" si="558"/>
        <v>0.43437473845238439</v>
      </c>
      <c r="BN368" s="8">
        <f t="shared" si="559"/>
        <v>0.56510057315095485</v>
      </c>
    </row>
    <row r="369" spans="1:66" x14ac:dyDescent="0.25">
      <c r="A369" t="s">
        <v>122</v>
      </c>
      <c r="B369" t="s">
        <v>134</v>
      </c>
      <c r="C369" t="s">
        <v>141</v>
      </c>
      <c r="D369" t="s">
        <v>493</v>
      </c>
      <c r="E369">
        <f>VLOOKUP(A369,home!$A$2:$E$405,3,FALSE)</f>
        <v>1.2955665024630501</v>
      </c>
      <c r="F369">
        <f>VLOOKUP(B369,home!$B$2:$E$405,3,FALSE)</f>
        <v>0.56000000000000005</v>
      </c>
      <c r="G369">
        <f>VLOOKUP(C369,away!$B$2:$E$405,4,FALSE)</f>
        <v>0.77</v>
      </c>
      <c r="H369">
        <f>VLOOKUP(A369,away!$A$2:$E$405,3,FALSE)</f>
        <v>1.12807881773399</v>
      </c>
      <c r="I369">
        <f>VLOOKUP(C369,away!$B$2:$E$405,3,FALSE)</f>
        <v>0.45</v>
      </c>
      <c r="J369">
        <f>VLOOKUP(B369,home!$B$2:$E$405,4,FALSE)</f>
        <v>1.23</v>
      </c>
      <c r="K369" s="3">
        <f t="shared" si="504"/>
        <v>0.55864827586206722</v>
      </c>
      <c r="L369" s="3">
        <f t="shared" si="505"/>
        <v>0.62439162561576345</v>
      </c>
      <c r="M369" s="5">
        <f t="shared" si="506"/>
        <v>0.30634605985354363</v>
      </c>
      <c r="N369" s="5">
        <f t="shared" si="507"/>
        <v>0.17113969815431979</v>
      </c>
      <c r="O369" s="5">
        <f t="shared" si="508"/>
        <v>0.19127991431293806</v>
      </c>
      <c r="P369" s="5">
        <f t="shared" si="509"/>
        <v>0.1068581943379668</v>
      </c>
      <c r="Q369" s="5">
        <f t="shared" si="510"/>
        <v>4.7803448652732665E-2</v>
      </c>
      <c r="R369" s="5">
        <f t="shared" si="511"/>
        <v>5.971678832274966E-2</v>
      </c>
      <c r="S369" s="5">
        <f t="shared" si="512"/>
        <v>9.318443415454453E-3</v>
      </c>
      <c r="T369" s="5">
        <f t="shared" si="513"/>
        <v>2.9848073014319427E-2</v>
      </c>
      <c r="U369" s="5">
        <f t="shared" si="514"/>
        <v>3.3360680836524124E-2</v>
      </c>
      <c r="V369" s="5">
        <f t="shared" si="515"/>
        <v>3.6115729812662167E-4</v>
      </c>
      <c r="W369" s="5">
        <f t="shared" si="516"/>
        <v>8.9017713900366568E-3</v>
      </c>
      <c r="X369" s="5">
        <f t="shared" si="517"/>
        <v>5.5581915090848824E-3</v>
      </c>
      <c r="Y369" s="5">
        <f t="shared" si="518"/>
        <v>1.7352441159206211E-3</v>
      </c>
      <c r="Z369" s="5">
        <f t="shared" si="519"/>
        <v>1.24288875124647E-2</v>
      </c>
      <c r="AA369" s="5">
        <f t="shared" si="520"/>
        <v>6.9433765797219825E-3</v>
      </c>
      <c r="AB369" s="5">
        <f t="shared" si="521"/>
        <v>1.939452677461371E-3</v>
      </c>
      <c r="AC369" s="5">
        <f t="shared" si="522"/>
        <v>7.8735745712381006E-6</v>
      </c>
      <c r="AD369" s="5">
        <f t="shared" si="523"/>
        <v>1.2432398097905635E-3</v>
      </c>
      <c r="AE369" s="5">
        <f t="shared" si="524"/>
        <v>7.7626852586536253E-4</v>
      </c>
      <c r="AF369" s="5">
        <f t="shared" si="525"/>
        <v>2.4234778338971295E-4</v>
      </c>
      <c r="AG369" s="5">
        <f t="shared" si="526"/>
        <v>5.0439975478359936E-5</v>
      </c>
      <c r="AH369" s="5">
        <f t="shared" si="527"/>
        <v>1.9401233196258238E-3</v>
      </c>
      <c r="AI369" s="5">
        <f t="shared" si="528"/>
        <v>1.0838465474687568E-3</v>
      </c>
      <c r="AJ369" s="5">
        <f t="shared" si="529"/>
        <v>3.0274450252123754E-4</v>
      </c>
      <c r="AK369" s="5">
        <f t="shared" si="530"/>
        <v>5.6375898120069547E-5</v>
      </c>
      <c r="AL369" s="5">
        <f t="shared" si="531"/>
        <v>1.0985693265584241E-7</v>
      </c>
      <c r="AM369" s="5">
        <f t="shared" si="532"/>
        <v>1.3890675524451659E-4</v>
      </c>
      <c r="AN369" s="5">
        <f t="shared" si="533"/>
        <v>8.6732214716134679E-5</v>
      </c>
      <c r="AO369" s="5">
        <f t="shared" si="534"/>
        <v>2.7077434269931381E-5</v>
      </c>
      <c r="AP369" s="5">
        <f t="shared" si="535"/>
        <v>5.635641067102147E-6</v>
      </c>
      <c r="AQ369" s="5">
        <f t="shared" si="536"/>
        <v>8.7971177181871616E-7</v>
      </c>
      <c r="AR369" s="5">
        <f t="shared" si="537"/>
        <v>2.4227935068724406E-4</v>
      </c>
      <c r="AS369" s="5">
        <f t="shared" si="538"/>
        <v>1.3534894153841004E-4</v>
      </c>
      <c r="AT369" s="5">
        <f t="shared" si="539"/>
        <v>3.7806226415094244E-5</v>
      </c>
      <c r="AU369" s="5">
        <f t="shared" si="540"/>
        <v>7.040127734547781E-6</v>
      </c>
      <c r="AV369" s="5">
        <f t="shared" si="541"/>
        <v>9.8323880518845955E-7</v>
      </c>
      <c r="AW369" s="5">
        <f t="shared" si="542"/>
        <v>1.0644383189755968E-9</v>
      </c>
      <c r="AX369" s="5">
        <f t="shared" si="543"/>
        <v>1.2933336553823887E-5</v>
      </c>
      <c r="AY369" s="5">
        <f t="shared" si="544"/>
        <v>8.0754670354778722E-6</v>
      </c>
      <c r="AZ369" s="5">
        <f t="shared" si="545"/>
        <v>2.5211269949442691E-6</v>
      </c>
      <c r="BA369" s="5">
        <f t="shared" si="546"/>
        <v>5.2472352758567906E-7</v>
      </c>
      <c r="BB369" s="5">
        <f t="shared" si="547"/>
        <v>8.1908244097014991E-8</v>
      </c>
      <c r="BC369" s="5">
        <f t="shared" si="548"/>
        <v>1.0228564336613595E-8</v>
      </c>
      <c r="BD369" s="5">
        <f t="shared" si="549"/>
        <v>2.5212866271456639E-5</v>
      </c>
      <c r="BE369" s="5">
        <f t="shared" si="550"/>
        <v>1.4085124272090118E-5</v>
      </c>
      <c r="BF369" s="5">
        <f t="shared" si="551"/>
        <v>3.9343151949530489E-6</v>
      </c>
      <c r="BG369" s="5">
        <f t="shared" si="552"/>
        <v>7.3263280011948454E-7</v>
      </c>
      <c r="BH369" s="5">
        <f t="shared" si="553"/>
        <v>1.0232101265668712E-7</v>
      </c>
      <c r="BI369" s="5">
        <f t="shared" si="554"/>
        <v>1.1432291461023805E-8</v>
      </c>
      <c r="BJ369" s="8">
        <f t="shared" si="555"/>
        <v>0.2675821014789278</v>
      </c>
      <c r="BK369" s="8">
        <f t="shared" si="556"/>
        <v>0.42289991380363084</v>
      </c>
      <c r="BL369" s="8">
        <f t="shared" si="557"/>
        <v>0.29709083957415428</v>
      </c>
      <c r="BM369" s="8">
        <f t="shared" si="558"/>
        <v>0.11684956433232994</v>
      </c>
      <c r="BN369" s="8">
        <f t="shared" si="559"/>
        <v>0.88314410363425067</v>
      </c>
    </row>
    <row r="370" spans="1:66" x14ac:dyDescent="0.25">
      <c r="A370" t="s">
        <v>122</v>
      </c>
      <c r="B370" t="s">
        <v>133</v>
      </c>
      <c r="C370" t="s">
        <v>129</v>
      </c>
      <c r="D370" t="s">
        <v>493</v>
      </c>
      <c r="E370">
        <f>VLOOKUP(A370,home!$A$2:$E$405,3,FALSE)</f>
        <v>1.2955665024630501</v>
      </c>
      <c r="F370">
        <f>VLOOKUP(B370,home!$B$2:$E$405,3,FALSE)</f>
        <v>0.54</v>
      </c>
      <c r="G370">
        <f>VLOOKUP(C370,away!$B$2:$E$405,4,FALSE)</f>
        <v>1.24</v>
      </c>
      <c r="H370">
        <f>VLOOKUP(A370,away!$A$2:$E$405,3,FALSE)</f>
        <v>1.12807881773399</v>
      </c>
      <c r="I370">
        <f>VLOOKUP(C370,away!$B$2:$E$405,3,FALSE)</f>
        <v>0.43</v>
      </c>
      <c r="J370">
        <f>VLOOKUP(B370,home!$B$2:$E$405,4,FALSE)</f>
        <v>1.25</v>
      </c>
      <c r="K370" s="3">
        <f t="shared" si="504"/>
        <v>0.8675113300492584</v>
      </c>
      <c r="L370" s="3">
        <f t="shared" si="505"/>
        <v>0.60634236453201962</v>
      </c>
      <c r="M370" s="5">
        <f t="shared" si="506"/>
        <v>0.22904112770663951</v>
      </c>
      <c r="N370" s="5">
        <f t="shared" si="507"/>
        <v>0.19869577333276883</v>
      </c>
      <c r="O370" s="5">
        <f t="shared" si="508"/>
        <v>0.13887733894872406</v>
      </c>
      <c r="P370" s="5">
        <f t="shared" si="509"/>
        <v>0.12047766502510926</v>
      </c>
      <c r="Q370" s="5">
        <f t="shared" si="510"/>
        <v>8.6185417299538131E-2</v>
      </c>
      <c r="R370" s="5">
        <f t="shared" si="511"/>
        <v>4.2103607039042049E-2</v>
      </c>
      <c r="S370" s="5">
        <f t="shared" si="512"/>
        <v>1.5843080143769391E-2</v>
      </c>
      <c r="T370" s="5">
        <f t="shared" si="513"/>
        <v>5.2257869713580776E-2</v>
      </c>
      <c r="U370" s="5">
        <f t="shared" si="514"/>
        <v>3.6525356142310679E-2</v>
      </c>
      <c r="V370" s="5">
        <f t="shared" si="515"/>
        <v>9.2595563349932462E-4</v>
      </c>
      <c r="W370" s="5">
        <f t="shared" si="516"/>
        <v>2.4922275330790902E-2</v>
      </c>
      <c r="X370" s="5">
        <f t="shared" si="517"/>
        <v>1.5111431353589777E-2</v>
      </c>
      <c r="Y370" s="5">
        <f t="shared" si="518"/>
        <v>4.5813505091994618E-3</v>
      </c>
      <c r="Z370" s="5">
        <f t="shared" si="519"/>
        <v>8.5097335491265812E-3</v>
      </c>
      <c r="AA370" s="5">
        <f t="shared" si="520"/>
        <v>7.3822902695675945E-3</v>
      </c>
      <c r="AB370" s="5">
        <f t="shared" si="521"/>
        <v>3.2021102252811412E-3</v>
      </c>
      <c r="AC370" s="5">
        <f t="shared" si="522"/>
        <v>3.0441304842783763E-5</v>
      </c>
      <c r="AD370" s="5">
        <f t="shared" si="523"/>
        <v>5.4050890550170578E-3</v>
      </c>
      <c r="AE370" s="5">
        <f t="shared" si="524"/>
        <v>3.2773344781251825E-3</v>
      </c>
      <c r="AF370" s="5">
        <f t="shared" si="525"/>
        <v>9.9359336841436789E-4</v>
      </c>
      <c r="AG370" s="5">
        <f t="shared" si="526"/>
        <v>2.0081925079590065E-4</v>
      </c>
      <c r="AH370" s="5">
        <f t="shared" si="527"/>
        <v>1.2899529904287165E-3</v>
      </c>
      <c r="AI370" s="5">
        <f t="shared" si="528"/>
        <v>1.119048834427834E-3</v>
      </c>
      <c r="AJ370" s="5">
        <f t="shared" si="529"/>
        <v>4.8539377137228124E-4</v>
      </c>
      <c r="AK370" s="5">
        <f t="shared" si="530"/>
        <v>1.4036153206693116E-4</v>
      </c>
      <c r="AL370" s="5">
        <f t="shared" si="531"/>
        <v>6.4049585583136776E-7</v>
      </c>
      <c r="AM370" s="5">
        <f t="shared" si="532"/>
        <v>9.3779519903050784E-4</v>
      </c>
      <c r="AN370" s="5">
        <f t="shared" si="533"/>
        <v>5.6862495842693406E-4</v>
      </c>
      <c r="AO370" s="5">
        <f t="shared" si="534"/>
        <v>1.7239070091225428E-4</v>
      </c>
      <c r="AP370" s="5">
        <f t="shared" si="535"/>
        <v>3.4842595071489483E-5</v>
      </c>
      <c r="AQ370" s="5">
        <f t="shared" si="536"/>
        <v>5.281635370519657E-6</v>
      </c>
      <c r="AR370" s="5">
        <f t="shared" si="537"/>
        <v>1.5643062927033955E-4</v>
      </c>
      <c r="AS370" s="5">
        <f t="shared" si="538"/>
        <v>1.3570534325875469E-4</v>
      </c>
      <c r="AT370" s="5">
        <f t="shared" si="539"/>
        <v>5.8862961412596723E-5</v>
      </c>
      <c r="AU370" s="5">
        <f t="shared" si="540"/>
        <v>1.7021428648559991E-5</v>
      </c>
      <c r="AV370" s="5">
        <f t="shared" si="541"/>
        <v>3.6915705515627064E-6</v>
      </c>
      <c r="AW370" s="5">
        <f t="shared" si="542"/>
        <v>9.3585139467539425E-9</v>
      </c>
      <c r="AX370" s="5">
        <f t="shared" si="543"/>
        <v>1.3559132673746072E-4</v>
      </c>
      <c r="AY370" s="5">
        <f t="shared" si="544"/>
        <v>8.2214765664025586E-5</v>
      </c>
      <c r="AZ370" s="5">
        <f t="shared" si="545"/>
        <v>2.4925147706085586E-5</v>
      </c>
      <c r="BA370" s="5">
        <f t="shared" si="546"/>
        <v>5.0377243321392597E-6</v>
      </c>
      <c r="BB370" s="5">
        <f t="shared" si="547"/>
        <v>7.6364642085245197E-7</v>
      </c>
      <c r="BC370" s="5">
        <f t="shared" si="548"/>
        <v>9.2606235297217926E-8</v>
      </c>
      <c r="BD370" s="5">
        <f t="shared" si="549"/>
        <v>1.580841960616823E-5</v>
      </c>
      <c r="BE370" s="5">
        <f t="shared" si="550"/>
        <v>1.3713983118523773E-5</v>
      </c>
      <c r="BF370" s="5">
        <f t="shared" si="551"/>
        <v>5.9485178677118173E-6</v>
      </c>
      <c r="BG370" s="5">
        <f t="shared" si="552"/>
        <v>1.720135549080153E-6</v>
      </c>
      <c r="BH370" s="5">
        <f t="shared" si="553"/>
        <v>3.7305926951188364E-7</v>
      </c>
      <c r="BI370" s="5">
        <f t="shared" si="554"/>
        <v>6.472662861629181E-8</v>
      </c>
      <c r="BJ370" s="8">
        <f t="shared" si="555"/>
        <v>0.39359851399772788</v>
      </c>
      <c r="BK370" s="8">
        <f t="shared" si="556"/>
        <v>0.3664011250753802</v>
      </c>
      <c r="BL370" s="8">
        <f t="shared" si="557"/>
        <v>0.2315348005284027</v>
      </c>
      <c r="BM370" s="8">
        <f t="shared" si="558"/>
        <v>0.18458103839166545</v>
      </c>
      <c r="BN370" s="8">
        <f t="shared" si="559"/>
        <v>0.81538092935182183</v>
      </c>
    </row>
    <row r="371" spans="1:66" x14ac:dyDescent="0.25">
      <c r="A371" t="s">
        <v>145</v>
      </c>
      <c r="B371" t="s">
        <v>360</v>
      </c>
      <c r="C371" t="s">
        <v>355</v>
      </c>
      <c r="D371" t="s">
        <v>493</v>
      </c>
      <c r="E371">
        <f>VLOOKUP(A371,home!$A$2:$E$405,3,FALSE)</f>
        <v>1.42662116040956</v>
      </c>
      <c r="F371">
        <f>VLOOKUP(B371,home!$B$2:$E$405,3,FALSE)</f>
        <v>1.21</v>
      </c>
      <c r="G371">
        <f>VLOOKUP(C371,away!$B$2:$E$405,4,FALSE)</f>
        <v>2.1</v>
      </c>
      <c r="H371">
        <f>VLOOKUP(A371,away!$A$2:$E$405,3,FALSE)</f>
        <v>1.2047781569965901</v>
      </c>
      <c r="I371">
        <f>VLOOKUP(C371,away!$B$2:$E$405,3,FALSE)</f>
        <v>0.76</v>
      </c>
      <c r="J371">
        <f>VLOOKUP(B371,home!$B$2:$E$405,4,FALSE)</f>
        <v>1.22</v>
      </c>
      <c r="K371" s="3">
        <f t="shared" si="504"/>
        <v>3.6250443686006921</v>
      </c>
      <c r="L371" s="3">
        <f t="shared" si="505"/>
        <v>1.1170703071672383</v>
      </c>
      <c r="M371" s="5">
        <f t="shared" si="506"/>
        <v>8.7201863073479852E-3</v>
      </c>
      <c r="N371" s="5">
        <f t="shared" si="507"/>
        <v>3.1611062266600681E-2</v>
      </c>
      <c r="O371" s="5">
        <f t="shared" si="508"/>
        <v>9.7410611969047586E-3</v>
      </c>
      <c r="P371" s="5">
        <f t="shared" si="509"/>
        <v>3.5311779036034316E-2</v>
      </c>
      <c r="Q371" s="5">
        <f t="shared" si="510"/>
        <v>5.7295751627513304E-2</v>
      </c>
      <c r="R371" s="5">
        <f t="shared" si="511"/>
        <v>5.4407251116806339E-3</v>
      </c>
      <c r="S371" s="5">
        <f t="shared" si="512"/>
        <v>3.5748139281124233E-2</v>
      </c>
      <c r="T371" s="5">
        <f t="shared" si="513"/>
        <v>6.4003382869924075E-2</v>
      </c>
      <c r="U371" s="5">
        <f t="shared" si="514"/>
        <v>1.9722869927202253E-2</v>
      </c>
      <c r="V371" s="5">
        <f t="shared" si="515"/>
        <v>1.6084396349049287E-2</v>
      </c>
      <c r="W371" s="5">
        <f t="shared" si="516"/>
        <v>6.9233213927353696E-2</v>
      </c>
      <c r="X371" s="5">
        <f t="shared" si="517"/>
        <v>7.7338367548004106E-2</v>
      </c>
      <c r="Y371" s="5">
        <f t="shared" si="518"/>
        <v>4.3196196996330871E-2</v>
      </c>
      <c r="Z371" s="5">
        <f t="shared" si="519"/>
        <v>2.0258908239058639E-3</v>
      </c>
      <c r="AA371" s="5">
        <f t="shared" si="520"/>
        <v>7.3439441225997687E-3</v>
      </c>
      <c r="AB371" s="5">
        <f t="shared" si="521"/>
        <v>1.331106164247422E-2</v>
      </c>
      <c r="AC371" s="5">
        <f t="shared" si="522"/>
        <v>4.0707892425348186E-3</v>
      </c>
      <c r="AD371" s="5">
        <f t="shared" si="523"/>
        <v>6.2743368066870128E-2</v>
      </c>
      <c r="AE371" s="5">
        <f t="shared" si="524"/>
        <v>7.0088753439165707E-2</v>
      </c>
      <c r="AF371" s="5">
        <f t="shared" si="525"/>
        <v>3.9147032666628841E-2</v>
      </c>
      <c r="AG371" s="5">
        <f t="shared" si="526"/>
        <v>1.4576662601865662E-2</v>
      </c>
      <c r="AH371" s="5">
        <f t="shared" si="527"/>
        <v>5.6576562123695335E-4</v>
      </c>
      <c r="AI371" s="5">
        <f t="shared" si="528"/>
        <v>2.0509254792128902E-3</v>
      </c>
      <c r="AJ371" s="5">
        <f t="shared" si="529"/>
        <v>3.7173479294201808E-3</v>
      </c>
      <c r="AK371" s="5">
        <f t="shared" si="530"/>
        <v>4.4918503925580238E-3</v>
      </c>
      <c r="AL371" s="5">
        <f t="shared" si="531"/>
        <v>6.5937494988394072E-4</v>
      </c>
      <c r="AM371" s="5">
        <f t="shared" si="532"/>
        <v>4.5489498615569612E-2</v>
      </c>
      <c r="AN371" s="5">
        <f t="shared" si="533"/>
        <v>5.0814968191378006E-2</v>
      </c>
      <c r="AO371" s="5">
        <f t="shared" si="534"/>
        <v>2.8381946063118044E-2</v>
      </c>
      <c r="AP371" s="5">
        <f t="shared" si="535"/>
        <v>1.0568209735577086E-2</v>
      </c>
      <c r="AQ371" s="5">
        <f t="shared" si="536"/>
        <v>2.9513583238822243E-3</v>
      </c>
      <c r="AR371" s="5">
        <f t="shared" si="537"/>
        <v>1.2639999525996545E-4</v>
      </c>
      <c r="AS371" s="5">
        <f t="shared" si="538"/>
        <v>4.5820559100829189E-4</v>
      </c>
      <c r="AT371" s="5">
        <f t="shared" si="539"/>
        <v>8.3050779867298015E-4</v>
      </c>
      <c r="AU371" s="5">
        <f t="shared" si="540"/>
        <v>1.0035425395528148E-3</v>
      </c>
      <c r="AV371" s="5">
        <f t="shared" si="541"/>
        <v>9.0947155791429226E-4</v>
      </c>
      <c r="AW371" s="5">
        <f t="shared" si="542"/>
        <v>7.4169231251203883E-5</v>
      </c>
      <c r="AX371" s="5">
        <f t="shared" si="543"/>
        <v>2.7483575131139935E-2</v>
      </c>
      <c r="AY371" s="5">
        <f t="shared" si="544"/>
        <v>3.0701085713796355E-2</v>
      </c>
      <c r="AZ371" s="5">
        <f t="shared" si="545"/>
        <v>1.7147635624339106E-2</v>
      </c>
      <c r="BA371" s="5">
        <f t="shared" si="546"/>
        <v>6.3850381980241205E-3</v>
      </c>
      <c r="BB371" s="5">
        <f t="shared" si="547"/>
        <v>1.7831341452853389E-3</v>
      </c>
      <c r="BC371" s="5">
        <f t="shared" si="548"/>
        <v>3.9837724147885709E-4</v>
      </c>
      <c r="BD371" s="5">
        <f t="shared" si="549"/>
        <v>2.3532946921831142E-5</v>
      </c>
      <c r="BE371" s="5">
        <f t="shared" si="550"/>
        <v>8.5307976715562976E-5</v>
      </c>
      <c r="BF371" s="5">
        <f t="shared" si="551"/>
        <v>1.5462260029473524E-4</v>
      </c>
      <c r="BG371" s="5">
        <f t="shared" si="552"/>
        <v>1.8683792881894195E-4</v>
      </c>
      <c r="BH371" s="5">
        <f t="shared" si="553"/>
        <v>1.6932394542653063E-4</v>
      </c>
      <c r="BI371" s="5">
        <f t="shared" si="554"/>
        <v>1.2276136296753915E-4</v>
      </c>
      <c r="BJ371" s="8">
        <f t="shared" si="555"/>
        <v>0.7513386189938458</v>
      </c>
      <c r="BK371" s="8">
        <f t="shared" si="556"/>
        <v>0.13129575087977094</v>
      </c>
      <c r="BL371" s="8">
        <f t="shared" si="557"/>
        <v>7.0456065666843176E-2</v>
      </c>
      <c r="BM371" s="8">
        <f t="shared" si="558"/>
        <v>0.77636884433573916</v>
      </c>
      <c r="BN371" s="8">
        <f t="shared" si="559"/>
        <v>0.14812056554608169</v>
      </c>
    </row>
    <row r="372" spans="1:66" x14ac:dyDescent="0.25">
      <c r="A372" t="s">
        <v>145</v>
      </c>
      <c r="B372" t="s">
        <v>388</v>
      </c>
      <c r="C372" t="s">
        <v>419</v>
      </c>
      <c r="D372" t="s">
        <v>493</v>
      </c>
      <c r="E372">
        <f>VLOOKUP(A372,home!$A$2:$E$405,3,FALSE)</f>
        <v>1.42662116040956</v>
      </c>
      <c r="F372">
        <f>VLOOKUP(B372,home!$B$2:$E$405,3,FALSE)</f>
        <v>1.27</v>
      </c>
      <c r="G372">
        <f>VLOOKUP(C372,away!$B$2:$E$405,4,FALSE)</f>
        <v>0.95</v>
      </c>
      <c r="H372">
        <f>VLOOKUP(A372,away!$A$2:$E$405,3,FALSE)</f>
        <v>1.2047781569965901</v>
      </c>
      <c r="I372">
        <f>VLOOKUP(C372,away!$B$2:$E$405,3,FALSE)</f>
        <v>0.65</v>
      </c>
      <c r="J372">
        <f>VLOOKUP(B372,home!$B$2:$E$405,4,FALSE)</f>
        <v>1.06</v>
      </c>
      <c r="K372" s="3">
        <f t="shared" si="504"/>
        <v>1.721218430034134</v>
      </c>
      <c r="L372" s="3">
        <f t="shared" si="505"/>
        <v>0.83009215017065063</v>
      </c>
      <c r="M372" s="5">
        <f t="shared" si="506"/>
        <v>7.7979400743384414E-2</v>
      </c>
      <c r="N372" s="5">
        <f t="shared" si="507"/>
        <v>0.13421958172253071</v>
      </c>
      <c r="O372" s="5">
        <f t="shared" si="508"/>
        <v>6.4730088432094809E-2</v>
      </c>
      <c r="P372" s="5">
        <f t="shared" si="509"/>
        <v>0.11141462118706089</v>
      </c>
      <c r="Q372" s="5">
        <f t="shared" si="510"/>
        <v>0.11551060886614622</v>
      </c>
      <c r="R372" s="5">
        <f t="shared" si="511"/>
        <v>2.6865969143666964E-2</v>
      </c>
      <c r="S372" s="5">
        <f t="shared" si="512"/>
        <v>3.9796464501906867E-2</v>
      </c>
      <c r="T372" s="5">
        <f t="shared" si="513"/>
        <v>9.5884449681220341E-2</v>
      </c>
      <c r="U372" s="5">
        <f t="shared" si="514"/>
        <v>4.6242201230807939E-2</v>
      </c>
      <c r="V372" s="5">
        <f t="shared" si="515"/>
        <v>6.3177767672479871E-3</v>
      </c>
      <c r="W372" s="5">
        <f t="shared" si="516"/>
        <v>6.6272996281625057E-2</v>
      </c>
      <c r="X372" s="5">
        <f t="shared" si="517"/>
        <v>5.5012693981665681E-2</v>
      </c>
      <c r="Y372" s="5">
        <f t="shared" si="518"/>
        <v>2.2832802716960435E-2</v>
      </c>
      <c r="Z372" s="5">
        <f t="shared" si="519"/>
        <v>7.4337433642949549E-3</v>
      </c>
      <c r="AA372" s="5">
        <f t="shared" si="520"/>
        <v>1.2795096082768425E-2</v>
      </c>
      <c r="AB372" s="5">
        <f t="shared" si="521"/>
        <v>1.1011577595859282E-2</v>
      </c>
      <c r="AC372" s="5">
        <f t="shared" si="522"/>
        <v>5.6416558295931194E-4</v>
      </c>
      <c r="AD372" s="5">
        <f t="shared" si="523"/>
        <v>2.8517575653379167E-2</v>
      </c>
      <c r="AE372" s="5">
        <f t="shared" si="524"/>
        <v>2.3672215691767709E-2</v>
      </c>
      <c r="AF372" s="5">
        <f t="shared" si="525"/>
        <v>9.8250602114414356E-3</v>
      </c>
      <c r="AG372" s="5">
        <f t="shared" si="526"/>
        <v>2.718568452157176E-3</v>
      </c>
      <c r="AH372" s="5">
        <f t="shared" si="527"/>
        <v>1.5426730032711011E-3</v>
      </c>
      <c r="AI372" s="5">
        <f t="shared" si="528"/>
        <v>2.6552772047463273E-3</v>
      </c>
      <c r="AJ372" s="5">
        <f t="shared" si="529"/>
        <v>2.2851560308294484E-3</v>
      </c>
      <c r="AK372" s="5">
        <f t="shared" si="530"/>
        <v>1.3110842252557658E-3</v>
      </c>
      <c r="AL372" s="5">
        <f t="shared" si="531"/>
        <v>3.2242512311187119E-5</v>
      </c>
      <c r="AM372" s="5">
        <f t="shared" si="532"/>
        <v>9.8169953588977885E-3</v>
      </c>
      <c r="AN372" s="5">
        <f t="shared" si="533"/>
        <v>8.1490107856827636E-3</v>
      </c>
      <c r="AO372" s="5">
        <f t="shared" si="534"/>
        <v>3.3822149424256134E-3</v>
      </c>
      <c r="AP372" s="5">
        <f t="shared" si="535"/>
        <v>9.3585002463246036E-4</v>
      </c>
      <c r="AQ372" s="5">
        <f t="shared" si="536"/>
        <v>1.942104397961038E-4</v>
      </c>
      <c r="AR372" s="5">
        <f t="shared" si="537"/>
        <v>2.5611215005910481E-4</v>
      </c>
      <c r="AS372" s="5">
        <f t="shared" si="538"/>
        <v>4.4082495283739891E-4</v>
      </c>
      <c r="AT372" s="5">
        <f t="shared" si="539"/>
        <v>3.7937801662132946E-4</v>
      </c>
      <c r="AU372" s="5">
        <f t="shared" si="540"/>
        <v>2.1766414471947616E-4</v>
      </c>
      <c r="AV372" s="5">
        <f t="shared" si="541"/>
        <v>9.36618843621948E-5</v>
      </c>
      <c r="AW372" s="5">
        <f t="shared" si="542"/>
        <v>1.2796425370120779E-6</v>
      </c>
      <c r="AX372" s="5">
        <f t="shared" si="543"/>
        <v>2.8161988898824028E-3</v>
      </c>
      <c r="AY372" s="5">
        <f t="shared" si="544"/>
        <v>2.3377045918106833E-3</v>
      </c>
      <c r="AZ372" s="5">
        <f t="shared" si="545"/>
        <v>9.7025511553996632E-4</v>
      </c>
      <c r="BA372" s="5">
        <f t="shared" si="546"/>
        <v>2.6846705169088127E-4</v>
      </c>
      <c r="BB372" s="5">
        <f t="shared" si="547"/>
        <v>5.5713098047014701E-5</v>
      </c>
      <c r="BC372" s="5">
        <f t="shared" si="548"/>
        <v>9.2494010701029465E-6</v>
      </c>
      <c r="BD372" s="5">
        <f t="shared" si="549"/>
        <v>3.543278088789842E-5</v>
      </c>
      <c r="BE372" s="5">
        <f t="shared" si="550"/>
        <v>6.0987555491611989E-5</v>
      </c>
      <c r="BF372" s="5">
        <f t="shared" si="551"/>
        <v>5.2486452257446003E-5</v>
      </c>
      <c r="BG372" s="5">
        <f t="shared" si="552"/>
        <v>3.0113549650874255E-5</v>
      </c>
      <c r="BH372" s="5">
        <f t="shared" si="553"/>
        <v>1.2957999163208179E-5</v>
      </c>
      <c r="BI372" s="5">
        <f t="shared" si="554"/>
        <v>4.4607093952161618E-6</v>
      </c>
      <c r="BJ372" s="8">
        <f t="shared" si="555"/>
        <v>0.58340242295836964</v>
      </c>
      <c r="BK372" s="8">
        <f t="shared" si="556"/>
        <v>0.23844237588668135</v>
      </c>
      <c r="BL372" s="8">
        <f t="shared" si="557"/>
        <v>0.17102320314474584</v>
      </c>
      <c r="BM372" s="8">
        <f t="shared" si="558"/>
        <v>0.4672450503099343</v>
      </c>
      <c r="BN372" s="8">
        <f t="shared" si="559"/>
        <v>0.53072027009488409</v>
      </c>
    </row>
    <row r="373" spans="1:66" x14ac:dyDescent="0.25">
      <c r="A373" t="s">
        <v>145</v>
      </c>
      <c r="B373" t="s">
        <v>389</v>
      </c>
      <c r="C373" t="s">
        <v>375</v>
      </c>
      <c r="D373" t="s">
        <v>493</v>
      </c>
      <c r="E373">
        <f>VLOOKUP(A373,home!$A$2:$E$405,3,FALSE)</f>
        <v>1.42662116040956</v>
      </c>
      <c r="F373">
        <f>VLOOKUP(B373,home!$B$2:$E$405,3,FALSE)</f>
        <v>1.03</v>
      </c>
      <c r="G373">
        <f>VLOOKUP(C373,away!$B$2:$E$405,4,FALSE)</f>
        <v>0.88</v>
      </c>
      <c r="H373">
        <f>VLOOKUP(A373,away!$A$2:$E$405,3,FALSE)</f>
        <v>1.2047781569965901</v>
      </c>
      <c r="I373">
        <f>VLOOKUP(C373,away!$B$2:$E$405,3,FALSE)</f>
        <v>0.93</v>
      </c>
      <c r="J373">
        <f>VLOOKUP(B373,home!$B$2:$E$405,4,FALSE)</f>
        <v>0.72</v>
      </c>
      <c r="K373" s="3">
        <f t="shared" si="504"/>
        <v>1.2930894197952252</v>
      </c>
      <c r="L373" s="3">
        <f t="shared" si="505"/>
        <v>0.80671945392491662</v>
      </c>
      <c r="M373" s="5">
        <f t="shared" si="506"/>
        <v>0.12247983513132217</v>
      </c>
      <c r="N373" s="5">
        <f t="shared" si="507"/>
        <v>0.15837737894657625</v>
      </c>
      <c r="O373" s="5">
        <f t="shared" si="508"/>
        <v>9.8806865713954029E-2</v>
      </c>
      <c r="P373" s="5">
        <f t="shared" si="509"/>
        <v>0.12776611265784155</v>
      </c>
      <c r="Q373" s="5">
        <f t="shared" si="510"/>
        <v>0.10239805652535841</v>
      </c>
      <c r="R373" s="5">
        <f t="shared" si="511"/>
        <v>3.9854710376396776E-2</v>
      </c>
      <c r="S373" s="5">
        <f t="shared" si="512"/>
        <v>3.332013699682395E-2</v>
      </c>
      <c r="T373" s="5">
        <f t="shared" si="513"/>
        <v>8.2606504243109877E-2</v>
      </c>
      <c r="U373" s="5">
        <f t="shared" si="514"/>
        <v>5.1535704316721651E-2</v>
      </c>
      <c r="V373" s="5">
        <f t="shared" si="515"/>
        <v>3.8620274583216932E-3</v>
      </c>
      <c r="W373" s="5">
        <f t="shared" si="516"/>
        <v>4.4136614500178112E-2</v>
      </c>
      <c r="X373" s="5">
        <f t="shared" si="517"/>
        <v>3.5605865547678237E-2</v>
      </c>
      <c r="Y373" s="5">
        <f t="shared" si="518"/>
        <v>1.4361972205573493E-2</v>
      </c>
      <c r="Z373" s="5">
        <f t="shared" si="519"/>
        <v>1.0717190063727506E-2</v>
      </c>
      <c r="AA373" s="5">
        <f t="shared" si="520"/>
        <v>1.3858285081340554E-2</v>
      </c>
      <c r="AB373" s="5">
        <f t="shared" si="521"/>
        <v>8.9600009075937442E-3</v>
      </c>
      <c r="AC373" s="5">
        <f t="shared" si="522"/>
        <v>2.5179462949888217E-4</v>
      </c>
      <c r="AD373" s="5">
        <f t="shared" si="523"/>
        <v>1.4268147308940212E-2</v>
      </c>
      <c r="AE373" s="5">
        <f t="shared" si="524"/>
        <v>1.1510392005588515E-2</v>
      </c>
      <c r="AF373" s="5">
        <f t="shared" si="525"/>
        <v>4.6428285766050457E-3</v>
      </c>
      <c r="AG373" s="5">
        <f t="shared" si="526"/>
        <v>1.248486711328607E-3</v>
      </c>
      <c r="AH373" s="5">
        <f t="shared" si="527"/>
        <v>2.1614414289549489E-3</v>
      </c>
      <c r="AI373" s="5">
        <f t="shared" si="528"/>
        <v>2.7949370432887176E-3</v>
      </c>
      <c r="AJ373" s="5">
        <f t="shared" si="529"/>
        <v>1.8070517598351955E-3</v>
      </c>
      <c r="AK373" s="5">
        <f t="shared" si="530"/>
        <v>7.7889317055507745E-4</v>
      </c>
      <c r="AL373" s="5">
        <f t="shared" si="531"/>
        <v>1.050648736249532E-5</v>
      </c>
      <c r="AM373" s="5">
        <f t="shared" si="532"/>
        <v>3.689998065054061E-3</v>
      </c>
      <c r="AN373" s="5">
        <f t="shared" si="533"/>
        <v>2.9767932240244107E-3</v>
      </c>
      <c r="AO373" s="5">
        <f t="shared" si="534"/>
        <v>1.2007185020661822E-3</v>
      </c>
      <c r="AP373" s="5">
        <f t="shared" si="535"/>
        <v>3.2288099143479147E-4</v>
      </c>
      <c r="AQ373" s="5">
        <f t="shared" si="536"/>
        <v>6.511859427325266E-5</v>
      </c>
      <c r="AR373" s="5">
        <f t="shared" si="537"/>
        <v>3.4873536985144561E-4</v>
      </c>
      <c r="AS373" s="5">
        <f t="shared" si="538"/>
        <v>4.509460170632791E-4</v>
      </c>
      <c r="AT373" s="5">
        <f t="shared" si="539"/>
        <v>2.9155676178166173E-4</v>
      </c>
      <c r="AU373" s="5">
        <f t="shared" si="540"/>
        <v>1.2566965464320783E-4</v>
      </c>
      <c r="AV373" s="5">
        <f t="shared" si="541"/>
        <v>4.0625525202112992E-5</v>
      </c>
      <c r="AW373" s="5">
        <f t="shared" si="542"/>
        <v>3.0444309613983942E-7</v>
      </c>
      <c r="AX373" s="5">
        <f t="shared" si="543"/>
        <v>7.9524957616437645E-4</v>
      </c>
      <c r="AY373" s="5">
        <f t="shared" si="544"/>
        <v>6.415433038173471E-4</v>
      </c>
      <c r="AZ373" s="5">
        <f t="shared" si="545"/>
        <v>2.5877273186235853E-4</v>
      </c>
      <c r="BA373" s="5">
        <f t="shared" si="546"/>
        <v>6.9585665646220251E-5</v>
      </c>
      <c r="BB373" s="5">
        <f t="shared" si="547"/>
        <v>1.4034027547780158E-5</v>
      </c>
      <c r="BC373" s="5">
        <f t="shared" si="548"/>
        <v>2.2643046079424893E-6</v>
      </c>
      <c r="BD373" s="5">
        <f t="shared" si="549"/>
        <v>4.6888601188476987E-5</v>
      </c>
      <c r="BE373" s="5">
        <f t="shared" si="550"/>
        <v>6.0631154105817418E-5</v>
      </c>
      <c r="BF373" s="5">
        <f t="shared" si="551"/>
        <v>3.9200751942103172E-5</v>
      </c>
      <c r="BG373" s="5">
        <f t="shared" si="552"/>
        <v>1.6896692528116906E-5</v>
      </c>
      <c r="BH373" s="5">
        <f t="shared" si="553"/>
        <v>5.4622335844102526E-6</v>
      </c>
      <c r="BI373" s="5">
        <f t="shared" si="554"/>
        <v>1.4126312912902095E-6</v>
      </c>
      <c r="BJ373" s="8">
        <f t="shared" si="555"/>
        <v>0.47919320555743544</v>
      </c>
      <c r="BK373" s="8">
        <f t="shared" si="556"/>
        <v>0.28833195666498806</v>
      </c>
      <c r="BL373" s="8">
        <f t="shared" si="557"/>
        <v>0.22198591519182262</v>
      </c>
      <c r="BM373" s="8">
        <f t="shared" si="558"/>
        <v>0.34990406926580325</v>
      </c>
      <c r="BN373" s="8">
        <f t="shared" si="559"/>
        <v>0.64968295935144915</v>
      </c>
    </row>
    <row r="374" spans="1:66" x14ac:dyDescent="0.25">
      <c r="A374" t="s">
        <v>145</v>
      </c>
      <c r="B374" t="s">
        <v>146</v>
      </c>
      <c r="C374" t="s">
        <v>366</v>
      </c>
      <c r="D374" t="s">
        <v>493</v>
      </c>
      <c r="E374">
        <f>VLOOKUP(A374,home!$A$2:$E$405,3,FALSE)</f>
        <v>1.42662116040956</v>
      </c>
      <c r="F374">
        <f>VLOOKUP(B374,home!$B$2:$E$405,3,FALSE)</f>
        <v>1.34</v>
      </c>
      <c r="G374">
        <f>VLOOKUP(C374,away!$B$2:$E$405,4,FALSE)</f>
        <v>0.99</v>
      </c>
      <c r="H374">
        <f>VLOOKUP(A374,away!$A$2:$E$405,3,FALSE)</f>
        <v>1.2047781569965901</v>
      </c>
      <c r="I374">
        <f>VLOOKUP(C374,away!$B$2:$E$405,3,FALSE)</f>
        <v>0.76</v>
      </c>
      <c r="J374">
        <f>VLOOKUP(B374,home!$B$2:$E$405,4,FALSE)</f>
        <v>1.36</v>
      </c>
      <c r="K374" s="3">
        <f t="shared" si="504"/>
        <v>1.8925556313993226</v>
      </c>
      <c r="L374" s="3">
        <f t="shared" si="505"/>
        <v>1.2452587030716755</v>
      </c>
      <c r="M374" s="5">
        <f t="shared" si="506"/>
        <v>4.3377503080559515E-2</v>
      </c>
      <c r="N374" s="5">
        <f t="shared" si="507"/>
        <v>8.2094337731154363E-2</v>
      </c>
      <c r="O374" s="5">
        <f t="shared" si="508"/>
        <v>5.4016213228585144E-2</v>
      </c>
      <c r="P374" s="5">
        <f t="shared" si="509"/>
        <v>0.10222868853262539</v>
      </c>
      <c r="Q374" s="5">
        <f t="shared" si="510"/>
        <v>7.7684050589547055E-2</v>
      </c>
      <c r="R374" s="5">
        <f t="shared" si="511"/>
        <v>3.3632079814935517E-2</v>
      </c>
      <c r="S374" s="5">
        <f t="shared" si="512"/>
        <v>6.0231133749744523E-2</v>
      </c>
      <c r="T374" s="5">
        <f t="shared" si="513"/>
        <v>9.6736740086493786E-2</v>
      </c>
      <c r="U374" s="5">
        <f t="shared" si="514"/>
        <v>6.3650582049427681E-2</v>
      </c>
      <c r="V374" s="5">
        <f t="shared" si="515"/>
        <v>1.5772000012270249E-2</v>
      </c>
      <c r="W374" s="5">
        <f t="shared" si="516"/>
        <v>4.9007129137719069E-2</v>
      </c>
      <c r="X374" s="5">
        <f t="shared" si="517"/>
        <v>6.1026554071302162E-2</v>
      </c>
      <c r="Y374" s="5">
        <f t="shared" si="518"/>
        <v>3.7996923787881609E-2</v>
      </c>
      <c r="Z374" s="5">
        <f t="shared" si="519"/>
        <v>1.3960213363983225E-2</v>
      </c>
      <c r="AA374" s="5">
        <f t="shared" si="520"/>
        <v>2.6420480417542531E-2</v>
      </c>
      <c r="AB374" s="5">
        <f t="shared" si="521"/>
        <v>2.5001114499247828E-2</v>
      </c>
      <c r="AC374" s="5">
        <f t="shared" si="522"/>
        <v>2.3231380933172396E-3</v>
      </c>
      <c r="AD374" s="5">
        <f t="shared" si="523"/>
        <v>2.3187179557076006E-2</v>
      </c>
      <c r="AE374" s="5">
        <f t="shared" si="524"/>
        <v>2.8874037143134534E-2</v>
      </c>
      <c r="AF374" s="5">
        <f t="shared" si="525"/>
        <v>1.7977823022651551E-2</v>
      </c>
      <c r="AG374" s="5">
        <f t="shared" si="526"/>
        <v>7.4623468604130593E-3</v>
      </c>
      <c r="AH374" s="5">
        <f t="shared" si="527"/>
        <v>4.3460192970594062E-3</v>
      </c>
      <c r="AI374" s="5">
        <f t="shared" si="528"/>
        <v>8.225083294819904E-3</v>
      </c>
      <c r="AJ374" s="5">
        <f t="shared" si="529"/>
        <v>7.7832138541699541E-3</v>
      </c>
      <c r="AK374" s="5">
        <f t="shared" si="530"/>
        <v>4.9100550700315257E-3</v>
      </c>
      <c r="AL374" s="5">
        <f t="shared" si="531"/>
        <v>2.1899956769659407E-4</v>
      </c>
      <c r="AM374" s="5">
        <f t="shared" si="532"/>
        <v>8.776605449402293E-3</v>
      </c>
      <c r="AN374" s="5">
        <f t="shared" si="533"/>
        <v>1.0929144319294499E-2</v>
      </c>
      <c r="AO374" s="5">
        <f t="shared" si="534"/>
        <v>6.8048060403639197E-3</v>
      </c>
      <c r="AP374" s="5">
        <f t="shared" si="535"/>
        <v>2.8245813148259592E-3</v>
      </c>
      <c r="AQ374" s="5">
        <f t="shared" si="536"/>
        <v>8.7933361620516561E-4</v>
      </c>
      <c r="AR374" s="5">
        <f t="shared" si="537"/>
        <v>1.0823836706761337E-3</v>
      </c>
      <c r="AS374" s="5">
        <f t="shared" si="538"/>
        <v>2.0484713112727863E-3</v>
      </c>
      <c r="AT374" s="5">
        <f t="shared" si="539"/>
        <v>1.9384229579546338E-3</v>
      </c>
      <c r="AU374" s="5">
        <f t="shared" si="540"/>
        <v>1.2228577617035918E-3</v>
      </c>
      <c r="AV374" s="5">
        <f t="shared" si="541"/>
        <v>5.7858158582812581E-4</v>
      </c>
      <c r="AW374" s="5">
        <f t="shared" si="542"/>
        <v>1.4336693373352396E-5</v>
      </c>
      <c r="AX374" s="5">
        <f t="shared" si="543"/>
        <v>2.7683690113060491E-3</v>
      </c>
      <c r="AY374" s="5">
        <f t="shared" si="544"/>
        <v>3.4473356046427869E-3</v>
      </c>
      <c r="AZ374" s="5">
        <f t="shared" si="545"/>
        <v>2.1464123320451439E-3</v>
      </c>
      <c r="BA374" s="5">
        <f t="shared" si="546"/>
        <v>8.9094621228652873E-4</v>
      </c>
      <c r="BB374" s="5">
        <f t="shared" si="547"/>
        <v>2.7736463120463614E-4</v>
      </c>
      <c r="BC374" s="5">
        <f t="shared" si="548"/>
        <v>6.9078144186367725E-5</v>
      </c>
      <c r="BD374" s="5">
        <f t="shared" si="549"/>
        <v>2.2464128099535338E-4</v>
      </c>
      <c r="BE374" s="5">
        <f t="shared" si="550"/>
        <v>4.2514612139251361E-4</v>
      </c>
      <c r="BF374" s="5">
        <f t="shared" si="551"/>
        <v>4.023063431044909E-4</v>
      </c>
      <c r="BG374" s="5">
        <f t="shared" si="552"/>
        <v>2.5379571173002417E-4</v>
      </c>
      <c r="BH374" s="5">
        <f t="shared" si="553"/>
        <v>1.2008062586491407E-4</v>
      </c>
      <c r="BI374" s="5">
        <f t="shared" si="554"/>
        <v>4.5451852940519675E-5</v>
      </c>
      <c r="BJ374" s="8">
        <f t="shared" si="555"/>
        <v>0.52186109866313668</v>
      </c>
      <c r="BK374" s="8">
        <f t="shared" si="556"/>
        <v>0.22759879864085628</v>
      </c>
      <c r="BL374" s="8">
        <f t="shared" si="557"/>
        <v>0.23632698074928263</v>
      </c>
      <c r="BM374" s="8">
        <f t="shared" si="558"/>
        <v>0.60328121952858205</v>
      </c>
      <c r="BN374" s="8">
        <f t="shared" si="559"/>
        <v>0.39303287297740697</v>
      </c>
    </row>
    <row r="375" spans="1:66" x14ac:dyDescent="0.25">
      <c r="A375" t="s">
        <v>145</v>
      </c>
      <c r="B375" t="s">
        <v>423</v>
      </c>
      <c r="C375" t="s">
        <v>371</v>
      </c>
      <c r="D375" t="s">
        <v>493</v>
      </c>
      <c r="E375">
        <f>VLOOKUP(A375,home!$A$2:$E$405,3,FALSE)</f>
        <v>1.42662116040956</v>
      </c>
      <c r="F375">
        <f>VLOOKUP(B375,home!$B$2:$E$405,3,FALSE)</f>
        <v>0.82</v>
      </c>
      <c r="G375">
        <f>VLOOKUP(C375,away!$B$2:$E$405,4,FALSE)</f>
        <v>1</v>
      </c>
      <c r="H375">
        <f>VLOOKUP(A375,away!$A$2:$E$405,3,FALSE)</f>
        <v>1.2047781569965901</v>
      </c>
      <c r="I375">
        <f>VLOOKUP(C375,away!$B$2:$E$405,3,FALSE)</f>
        <v>0.65</v>
      </c>
      <c r="J375">
        <f>VLOOKUP(B375,home!$B$2:$E$405,4,FALSE)</f>
        <v>0.55000000000000004</v>
      </c>
      <c r="K375" s="3">
        <f t="shared" si="504"/>
        <v>1.1698293515358391</v>
      </c>
      <c r="L375" s="3">
        <f t="shared" si="505"/>
        <v>0.430708191126281</v>
      </c>
      <c r="M375" s="5">
        <f t="shared" si="506"/>
        <v>0.20178801916688671</v>
      </c>
      <c r="N375" s="5">
        <f t="shared" si="507"/>
        <v>0.23605754760970055</v>
      </c>
      <c r="O375" s="5">
        <f t="shared" si="508"/>
        <v>8.6911752726325092E-2</v>
      </c>
      <c r="P375" s="5">
        <f t="shared" si="509"/>
        <v>0.10167191933268008</v>
      </c>
      <c r="Q375" s="5">
        <f t="shared" si="510"/>
        <v>0.13807352392269825</v>
      </c>
      <c r="R375" s="5">
        <f t="shared" si="511"/>
        <v>1.8716801902185047E-2</v>
      </c>
      <c r="S375" s="5">
        <f t="shared" si="512"/>
        <v>1.2806978362082225E-2</v>
      </c>
      <c r="T375" s="5">
        <f t="shared" si="513"/>
        <v>5.9469397731176647E-2</v>
      </c>
      <c r="U375" s="5">
        <f t="shared" si="514"/>
        <v>2.1895464232057894E-2</v>
      </c>
      <c r="V375" s="5">
        <f t="shared" si="515"/>
        <v>7.1698457305232569E-4</v>
      </c>
      <c r="W375" s="5">
        <f t="shared" si="516"/>
        <v>5.3840820318252734E-2</v>
      </c>
      <c r="X375" s="5">
        <f t="shared" si="517"/>
        <v>2.3189682328029749E-2</v>
      </c>
      <c r="Y375" s="5">
        <f t="shared" si="518"/>
        <v>4.9939930641493884E-3</v>
      </c>
      <c r="Z375" s="5">
        <f t="shared" si="519"/>
        <v>2.6871599636530195E-3</v>
      </c>
      <c r="AA375" s="5">
        <f t="shared" si="520"/>
        <v>3.143518597753281E-3</v>
      </c>
      <c r="AB375" s="5">
        <f t="shared" si="521"/>
        <v>1.8386901613752856E-3</v>
      </c>
      <c r="AC375" s="5">
        <f t="shared" si="522"/>
        <v>2.2578520139327256E-5</v>
      </c>
      <c r="AD375" s="5">
        <f t="shared" si="523"/>
        <v>1.5746142979764805E-2</v>
      </c>
      <c r="AE375" s="5">
        <f t="shared" si="524"/>
        <v>6.7819927600302875E-3</v>
      </c>
      <c r="AF375" s="5">
        <f t="shared" si="525"/>
        <v>1.4605299169520895E-3</v>
      </c>
      <c r="AG375" s="5">
        <f t="shared" si="526"/>
        <v>2.0968739953875065E-4</v>
      </c>
      <c r="AH375" s="5">
        <f t="shared" si="527"/>
        <v>2.8934545180298862E-4</v>
      </c>
      <c r="AI375" s="5">
        <f t="shared" si="528"/>
        <v>3.3848480225253459E-4</v>
      </c>
      <c r="AJ375" s="5">
        <f t="shared" si="529"/>
        <v>1.9798472836190967E-4</v>
      </c>
      <c r="AK375" s="5">
        <f t="shared" si="530"/>
        <v>7.7202782131203984E-5</v>
      </c>
      <c r="AL375" s="5">
        <f t="shared" si="531"/>
        <v>4.5505208638941497E-7</v>
      </c>
      <c r="AM375" s="5">
        <f t="shared" si="532"/>
        <v>3.6840600462417781E-3</v>
      </c>
      <c r="AN375" s="5">
        <f t="shared" si="533"/>
        <v>1.5867548385173991E-3</v>
      </c>
      <c r="AO375" s="5">
        <f t="shared" si="534"/>
        <v>3.417141531293515E-4</v>
      </c>
      <c r="AP375" s="5">
        <f t="shared" si="535"/>
        <v>4.9059694925530666E-5</v>
      </c>
      <c r="AQ375" s="5">
        <f t="shared" si="536"/>
        <v>5.282603114645623E-6</v>
      </c>
      <c r="AR375" s="5">
        <f t="shared" si="537"/>
        <v>2.4924691231336357E-5</v>
      </c>
      <c r="AS375" s="5">
        <f t="shared" si="538"/>
        <v>2.9157635380385223E-5</v>
      </c>
      <c r="AT375" s="5">
        <f t="shared" si="539"/>
        <v>1.7054728844677245E-5</v>
      </c>
      <c r="AU375" s="5">
        <f t="shared" si="540"/>
        <v>6.6503741283294484E-6</v>
      </c>
      <c r="AV375" s="5">
        <f t="shared" si="541"/>
        <v>1.9449507135035902E-6</v>
      </c>
      <c r="AW375" s="5">
        <f t="shared" si="542"/>
        <v>6.3688974216287772E-9</v>
      </c>
      <c r="AX375" s="5">
        <f t="shared" si="543"/>
        <v>7.1828692915235071E-4</v>
      </c>
      <c r="AY375" s="5">
        <f t="shared" si="544"/>
        <v>3.0937206396486008E-4</v>
      </c>
      <c r="AZ375" s="5">
        <f t="shared" si="545"/>
        <v>6.6624541027654485E-5</v>
      </c>
      <c r="BA375" s="5">
        <f t="shared" si="546"/>
        <v>9.5652451835465874E-6</v>
      </c>
      <c r="BB375" s="5">
        <f t="shared" si="547"/>
        <v>1.0299573626711802E-6</v>
      </c>
      <c r="BC375" s="5">
        <f t="shared" si="548"/>
        <v>8.8722214522659815E-8</v>
      </c>
      <c r="BD375" s="5">
        <f t="shared" si="549"/>
        <v>1.7892114457716598E-6</v>
      </c>
      <c r="BE375" s="5">
        <f t="shared" si="550"/>
        <v>2.093072065367562E-6</v>
      </c>
      <c r="BF375" s="5">
        <f t="shared" si="551"/>
        <v>1.2242685684733574E-6</v>
      </c>
      <c r="BG375" s="5">
        <f t="shared" si="552"/>
        <v>4.77395101854299E-7</v>
      </c>
      <c r="BH375" s="5">
        <f t="shared" si="553"/>
        <v>1.3961770060715012E-7</v>
      </c>
      <c r="BI375" s="5">
        <f t="shared" si="554"/>
        <v>3.2665776832837506E-8</v>
      </c>
      <c r="BJ375" s="8">
        <f t="shared" si="555"/>
        <v>0.5465951568251276</v>
      </c>
      <c r="BK375" s="8">
        <f t="shared" si="556"/>
        <v>0.31731630707089187</v>
      </c>
      <c r="BL375" s="8">
        <f t="shared" si="557"/>
        <v>0.13349473399520237</v>
      </c>
      <c r="BM375" s="8">
        <f t="shared" si="558"/>
        <v>0.21656442749933166</v>
      </c>
      <c r="BN375" s="8">
        <f t="shared" si="559"/>
        <v>0.78321956466047571</v>
      </c>
    </row>
    <row r="376" spans="1:66" x14ac:dyDescent="0.25">
      <c r="A376" t="s">
        <v>145</v>
      </c>
      <c r="B376" t="s">
        <v>148</v>
      </c>
      <c r="C376" t="s">
        <v>433</v>
      </c>
      <c r="D376" t="s">
        <v>493</v>
      </c>
      <c r="E376">
        <f>VLOOKUP(A376,home!$A$2:$E$405,3,FALSE)</f>
        <v>1.42662116040956</v>
      </c>
      <c r="F376">
        <f>VLOOKUP(B376,home!$B$2:$E$405,3,FALSE)</f>
        <v>1.08</v>
      </c>
      <c r="G376">
        <f>VLOOKUP(C376,away!$B$2:$E$405,4,FALSE)</f>
        <v>0.96</v>
      </c>
      <c r="H376">
        <f>VLOOKUP(A376,away!$A$2:$E$405,3,FALSE)</f>
        <v>1.2047781569965901</v>
      </c>
      <c r="I376">
        <f>VLOOKUP(C376,away!$B$2:$E$405,3,FALSE)</f>
        <v>0.64</v>
      </c>
      <c r="J376">
        <f>VLOOKUP(B376,home!$B$2:$E$405,4,FALSE)</f>
        <v>0.45</v>
      </c>
      <c r="K376" s="3">
        <f t="shared" si="504"/>
        <v>1.4791208191126317</v>
      </c>
      <c r="L376" s="3">
        <f t="shared" si="505"/>
        <v>0.34697610921501798</v>
      </c>
      <c r="M376" s="5">
        <f t="shared" si="506"/>
        <v>0.16104089688626558</v>
      </c>
      <c r="N376" s="5">
        <f t="shared" si="507"/>
        <v>0.238198943313046</v>
      </c>
      <c r="O376" s="5">
        <f t="shared" si="508"/>
        <v>5.5877343826093349E-2</v>
      </c>
      <c r="P376" s="5">
        <f t="shared" si="509"/>
        <v>8.2649342569889345E-2</v>
      </c>
      <c r="Q376" s="5">
        <f t="shared" si="510"/>
        <v>0.17616250807247799</v>
      </c>
      <c r="R376" s="5">
        <f t="shared" si="511"/>
        <v>9.6940516770238367E-3</v>
      </c>
      <c r="S376" s="5">
        <f t="shared" si="512"/>
        <v>1.0604315362294624E-2</v>
      </c>
      <c r="T376" s="5">
        <f t="shared" si="513"/>
        <v>6.1124181640547628E-2</v>
      </c>
      <c r="U376" s="5">
        <f t="shared" si="514"/>
        <v>1.4338673657039679E-2</v>
      </c>
      <c r="V376" s="5">
        <f t="shared" si="515"/>
        <v>6.0470470548057279E-4</v>
      </c>
      <c r="W376" s="5">
        <f t="shared" si="516"/>
        <v>8.6855211079033059E-2</v>
      </c>
      <c r="X376" s="5">
        <f t="shared" si="517"/>
        <v>3.0136683205252021E-2</v>
      </c>
      <c r="Y376" s="5">
        <f t="shared" si="518"/>
        <v>5.2283545416019614E-3</v>
      </c>
      <c r="Z376" s="5">
        <f t="shared" si="519"/>
        <v>1.1212014444743508E-3</v>
      </c>
      <c r="AA376" s="5">
        <f t="shared" si="520"/>
        <v>1.6583923989411677E-3</v>
      </c>
      <c r="AB376" s="5">
        <f t="shared" si="521"/>
        <v>1.2264813617660114E-3</v>
      </c>
      <c r="AC376" s="5">
        <f t="shared" si="522"/>
        <v>1.9396643695492821E-5</v>
      </c>
      <c r="AD376" s="5">
        <f t="shared" si="523"/>
        <v>3.2117337738854994E-2</v>
      </c>
      <c r="AE376" s="5">
        <f t="shared" si="524"/>
        <v>1.1143948886972571E-2</v>
      </c>
      <c r="AF376" s="5">
        <f t="shared" si="525"/>
        <v>1.933342013046386E-3</v>
      </c>
      <c r="AG376" s="5">
        <f t="shared" si="526"/>
        <v>2.2360782982292198E-4</v>
      </c>
      <c r="AH376" s="5">
        <f t="shared" si="527"/>
        <v>9.7257528712492035E-5</v>
      </c>
      <c r="AI376" s="5">
        <f t="shared" si="528"/>
        <v>1.438556355340915E-4</v>
      </c>
      <c r="AJ376" s="5">
        <f t="shared" si="529"/>
        <v>1.0638993273257684E-4</v>
      </c>
      <c r="AK376" s="5">
        <f t="shared" si="530"/>
        <v>5.2454521482915596E-5</v>
      </c>
      <c r="AL376" s="5">
        <f t="shared" si="531"/>
        <v>3.9818949856620968E-7</v>
      </c>
      <c r="AM376" s="5">
        <f t="shared" si="532"/>
        <v>9.501084580802439E-3</v>
      </c>
      <c r="AN376" s="5">
        <f t="shared" si="533"/>
        <v>3.2966493611696311E-3</v>
      </c>
      <c r="AO376" s="5">
        <f t="shared" si="534"/>
        <v>5.7192928439240653E-4</v>
      </c>
      <c r="AP376" s="5">
        <f t="shared" si="535"/>
        <v>6.6148599281535614E-5</v>
      </c>
      <c r="AQ376" s="5">
        <f t="shared" si="536"/>
        <v>5.7379959021826369E-6</v>
      </c>
      <c r="AR376" s="5">
        <f t="shared" si="537"/>
        <v>6.7492077809056768E-6</v>
      </c>
      <c r="AS376" s="5">
        <f t="shared" si="538"/>
        <v>9.9828937412545527E-6</v>
      </c>
      <c r="AT376" s="5">
        <f t="shared" si="539"/>
        <v>7.3829529838394E-6</v>
      </c>
      <c r="AU376" s="5">
        <f t="shared" si="540"/>
        <v>3.6400931549755262E-6</v>
      </c>
      <c r="AV376" s="5">
        <f t="shared" si="541"/>
        <v>1.3460343922584216E-6</v>
      </c>
      <c r="AW376" s="5">
        <f t="shared" si="542"/>
        <v>5.6766291653324182E-9</v>
      </c>
      <c r="AX376" s="5">
        <f t="shared" si="543"/>
        <v>2.3422086679358188E-3</v>
      </c>
      <c r="AY376" s="5">
        <f t="shared" si="544"/>
        <v>8.1269045057006056E-4</v>
      </c>
      <c r="AZ376" s="5">
        <f t="shared" si="545"/>
        <v>1.4099208526749973E-4</v>
      </c>
      <c r="BA376" s="5">
        <f t="shared" si="546"/>
        <v>1.6306961725409714E-5</v>
      </c>
      <c r="BB376" s="5">
        <f t="shared" si="547"/>
        <v>1.4145315331502191E-6</v>
      </c>
      <c r="BC376" s="5">
        <f t="shared" si="548"/>
        <v>9.816172954688346E-8</v>
      </c>
      <c r="BD376" s="5">
        <f t="shared" si="549"/>
        <v>3.9030230935039641E-7</v>
      </c>
      <c r="BE376" s="5">
        <f t="shared" si="550"/>
        <v>5.7730427150791007E-7</v>
      </c>
      <c r="BF376" s="5">
        <f t="shared" si="551"/>
        <v>4.269513834750006E-7</v>
      </c>
      <c r="BG376" s="5">
        <f t="shared" si="552"/>
        <v>2.1050422668227134E-7</v>
      </c>
      <c r="BH376" s="5">
        <f t="shared" si="553"/>
        <v>7.7840296049238107E-8</v>
      </c>
      <c r="BI376" s="5">
        <f t="shared" si="554"/>
        <v>2.3027040490463749E-8</v>
      </c>
      <c r="BJ376" s="8">
        <f t="shared" si="555"/>
        <v>0.65987937900096505</v>
      </c>
      <c r="BK376" s="8">
        <f t="shared" si="556"/>
        <v>0.25573174480769423</v>
      </c>
      <c r="BL376" s="8">
        <f t="shared" si="557"/>
        <v>8.3225707650906922E-2</v>
      </c>
      <c r="BM376" s="8">
        <f t="shared" si="558"/>
        <v>0.27552226178530387</v>
      </c>
      <c r="BN376" s="8">
        <f t="shared" si="559"/>
        <v>0.72362308634479611</v>
      </c>
    </row>
    <row r="377" spans="1:66" x14ac:dyDescent="0.25">
      <c r="A377" t="s">
        <v>145</v>
      </c>
      <c r="B377" t="s">
        <v>147</v>
      </c>
      <c r="C377" t="s">
        <v>434</v>
      </c>
      <c r="D377" t="s">
        <v>493</v>
      </c>
      <c r="E377">
        <f>VLOOKUP(A377,home!$A$2:$E$405,3,FALSE)</f>
        <v>1.42662116040956</v>
      </c>
      <c r="F377">
        <f>VLOOKUP(B377,home!$B$2:$E$405,3,FALSE)</f>
        <v>1.1299999999999999</v>
      </c>
      <c r="G377">
        <f>VLOOKUP(C377,away!$B$2:$E$405,4,FALSE)</f>
        <v>1.17</v>
      </c>
      <c r="H377">
        <f>VLOOKUP(A377,away!$A$2:$E$405,3,FALSE)</f>
        <v>1.2047781569965901</v>
      </c>
      <c r="I377">
        <f>VLOOKUP(C377,away!$B$2:$E$405,3,FALSE)</f>
        <v>0.76</v>
      </c>
      <c r="J377">
        <f>VLOOKUP(B377,home!$B$2:$E$405,4,FALSE)</f>
        <v>1.02</v>
      </c>
      <c r="K377" s="3">
        <f t="shared" si="504"/>
        <v>1.8861358361774789</v>
      </c>
      <c r="L377" s="3">
        <f t="shared" si="505"/>
        <v>0.93394402730375659</v>
      </c>
      <c r="M377" s="5">
        <f t="shared" si="506"/>
        <v>5.9601182560935821E-2</v>
      </c>
      <c r="N377" s="5">
        <f t="shared" si="507"/>
        <v>0.11241592630673725</v>
      </c>
      <c r="O377" s="5">
        <f t="shared" si="508"/>
        <v>5.5664168473026826E-2</v>
      </c>
      <c r="P377" s="5">
        <f t="shared" si="509"/>
        <v>0.10499018294799649</v>
      </c>
      <c r="Q377" s="5">
        <f t="shared" si="510"/>
        <v>0.10601585358211188</v>
      </c>
      <c r="R377" s="5">
        <f t="shared" si="511"/>
        <v>2.5993608840106736E-2</v>
      </c>
      <c r="S377" s="5">
        <f t="shared" si="512"/>
        <v>4.6236240800188844E-2</v>
      </c>
      <c r="T377" s="5">
        <f t="shared" si="513"/>
        <v>9.9012873252522962E-2</v>
      </c>
      <c r="U377" s="5">
        <f t="shared" si="514"/>
        <v>4.9027477144905018E-2</v>
      </c>
      <c r="V377" s="5">
        <f t="shared" si="515"/>
        <v>9.0496925132808013E-3</v>
      </c>
      <c r="W377" s="5">
        <f t="shared" si="516"/>
        <v>6.6653433548055266E-2</v>
      </c>
      <c r="X377" s="5">
        <f t="shared" si="517"/>
        <v>6.2250576161494056E-2</v>
      </c>
      <c r="Y377" s="5">
        <f t="shared" si="518"/>
        <v>2.9069276901122491E-2</v>
      </c>
      <c r="Z377" s="5">
        <f t="shared" si="519"/>
        <v>8.0921919080959373E-3</v>
      </c>
      <c r="AA377" s="5">
        <f t="shared" si="520"/>
        <v>1.5262973151085159E-2</v>
      </c>
      <c r="AB377" s="5">
        <f t="shared" si="521"/>
        <v>1.4394020313438212E-2</v>
      </c>
      <c r="AC377" s="5">
        <f t="shared" si="522"/>
        <v>9.963402064433254E-4</v>
      </c>
      <c r="AD377" s="5">
        <f t="shared" si="523"/>
        <v>3.1429357404815325E-2</v>
      </c>
      <c r="AE377" s="5">
        <f t="shared" si="524"/>
        <v>2.935326063022237E-2</v>
      </c>
      <c r="AF377" s="5">
        <f t="shared" si="525"/>
        <v>1.3707151223743342E-2</v>
      </c>
      <c r="AG377" s="5">
        <f t="shared" si="526"/>
        <v>4.2672373389214908E-3</v>
      </c>
      <c r="AH377" s="5">
        <f t="shared" si="527"/>
        <v>1.8894135750904975E-3</v>
      </c>
      <c r="AI377" s="5">
        <f t="shared" si="528"/>
        <v>3.5636906533383947E-3</v>
      </c>
      <c r="AJ377" s="5">
        <f t="shared" si="529"/>
        <v>3.3608023251561407E-3</v>
      </c>
      <c r="AK377" s="5">
        <f t="shared" si="530"/>
        <v>2.1129765679285314E-3</v>
      </c>
      <c r="AL377" s="5">
        <f t="shared" si="531"/>
        <v>7.0203936269875789E-5</v>
      </c>
      <c r="AM377" s="5">
        <f t="shared" si="532"/>
        <v>1.1856007461850428E-2</v>
      </c>
      <c r="AN377" s="5">
        <f t="shared" si="533"/>
        <v>1.1072847356663978E-2</v>
      </c>
      <c r="AO377" s="5">
        <f t="shared" si="534"/>
        <v>5.1707098270012547E-3</v>
      </c>
      <c r="AP377" s="5">
        <f t="shared" si="535"/>
        <v>1.6097178532828876E-3</v>
      </c>
      <c r="AQ377" s="5">
        <f t="shared" si="536"/>
        <v>3.7584659367944436E-4</v>
      </c>
      <c r="AR377" s="5">
        <f t="shared" si="537"/>
        <v>3.5292130471248166E-4</v>
      </c>
      <c r="AS377" s="5">
        <f t="shared" si="538"/>
        <v>6.6565752016872325E-4</v>
      </c>
      <c r="AT377" s="5">
        <f t="shared" si="539"/>
        <v>6.2776025170563116E-4</v>
      </c>
      <c r="AU377" s="5">
        <f t="shared" si="540"/>
        <v>3.946803690899285E-4</v>
      </c>
      <c r="AV377" s="5">
        <f t="shared" si="541"/>
        <v>1.8610519699406716E-4</v>
      </c>
      <c r="AW377" s="5">
        <f t="shared" si="542"/>
        <v>3.4352059416438458E-6</v>
      </c>
      <c r="AX377" s="5">
        <f t="shared" si="543"/>
        <v>3.7270067579639487E-3</v>
      </c>
      <c r="AY377" s="5">
        <f t="shared" si="544"/>
        <v>3.4808157013211673E-3</v>
      </c>
      <c r="AZ377" s="5">
        <f t="shared" si="545"/>
        <v>1.6254435171970205E-3</v>
      </c>
      <c r="BA377" s="5">
        <f t="shared" si="546"/>
        <v>5.0602442153525613E-4</v>
      </c>
      <c r="BB377" s="5">
        <f t="shared" si="547"/>
        <v>1.181496215406727E-4</v>
      </c>
      <c r="BC377" s="5">
        <f t="shared" si="548"/>
        <v>2.2069026673222108E-5</v>
      </c>
      <c r="BD377" s="5">
        <f t="shared" si="549"/>
        <v>5.4934790774078542E-5</v>
      </c>
      <c r="BE377" s="5">
        <f t="shared" si="550"/>
        <v>1.0361447753190147E-4</v>
      </c>
      <c r="BF377" s="5">
        <f t="shared" si="551"/>
        <v>9.7715489609862821E-5</v>
      </c>
      <c r="BG377" s="5">
        <f t="shared" si="552"/>
        <v>6.1434895567596802E-5</v>
      </c>
      <c r="BH377" s="5">
        <f t="shared" si="553"/>
        <v>2.8968639530466336E-5</v>
      </c>
      <c r="BI377" s="5">
        <f t="shared" si="554"/>
        <v>1.0927757828744006E-5</v>
      </c>
      <c r="BJ377" s="8">
        <f t="shared" si="555"/>
        <v>0.59373958448845587</v>
      </c>
      <c r="BK377" s="8">
        <f t="shared" si="556"/>
        <v>0.22442465866643632</v>
      </c>
      <c r="BL377" s="8">
        <f t="shared" si="557"/>
        <v>0.17385385173758902</v>
      </c>
      <c r="BM377" s="8">
        <f t="shared" si="558"/>
        <v>0.53195198359428264</v>
      </c>
      <c r="BN377" s="8">
        <f t="shared" si="559"/>
        <v>0.46468092271091499</v>
      </c>
    </row>
    <row r="378" spans="1:66" x14ac:dyDescent="0.25">
      <c r="A378" t="s">
        <v>145</v>
      </c>
      <c r="B378" t="s">
        <v>357</v>
      </c>
      <c r="C378" t="s">
        <v>427</v>
      </c>
      <c r="D378" t="s">
        <v>493</v>
      </c>
      <c r="E378">
        <f>VLOOKUP(A378,home!$A$2:$E$405,3,FALSE)</f>
        <v>1.42662116040956</v>
      </c>
      <c r="F378">
        <f>VLOOKUP(B378,home!$B$2:$E$405,3,FALSE)</f>
        <v>0.64</v>
      </c>
      <c r="G378">
        <f>VLOOKUP(C378,away!$B$2:$E$405,4,FALSE)</f>
        <v>0.65</v>
      </c>
      <c r="H378">
        <f>VLOOKUP(A378,away!$A$2:$E$405,3,FALSE)</f>
        <v>1.2047781569965901</v>
      </c>
      <c r="I378">
        <f>VLOOKUP(C378,away!$B$2:$E$405,3,FALSE)</f>
        <v>1.35</v>
      </c>
      <c r="J378">
        <f>VLOOKUP(B378,home!$B$2:$E$405,4,FALSE)</f>
        <v>0.83</v>
      </c>
      <c r="K378" s="3">
        <f t="shared" ref="K378:K441" si="560">E378*F378*G378</f>
        <v>0.59347440273037699</v>
      </c>
      <c r="L378" s="3">
        <f t="shared" ref="L378:L441" si="561">H378*I378*J378</f>
        <v>1.3499539249146792</v>
      </c>
      <c r="M378" s="5">
        <f t="shared" ref="M378:M441" si="562">_xlfn.POISSON.DIST(0,K378,FALSE) * _xlfn.POISSON.DIST(0,L378,FALSE)</f>
        <v>0.14321212909690936</v>
      </c>
      <c r="N378" s="5">
        <f t="shared" ref="N378:N441" si="563">_xlfn.POISSON.DIST(1,K378,FALSE) * _xlfn.POISSON.DIST(0,L378,FALSE)</f>
        <v>8.4992732779533925E-2</v>
      </c>
      <c r="O378" s="5">
        <f t="shared" ref="O378:O441" si="564">_xlfn.POISSON.DIST(0,K378,FALSE) * _xlfn.POISSON.DIST(1,L378,FALSE)</f>
        <v>0.19332977576976054</v>
      </c>
      <c r="P378" s="5">
        <f t="shared" ref="P378:P441" si="565">_xlfn.POISSON.DIST(1,K378,FALSE) * _xlfn.POISSON.DIST(1,L378,FALSE)</f>
        <v>0.11473627320495636</v>
      </c>
      <c r="Q378" s="5">
        <f t="shared" ref="Q378:Q441" si="566">_xlfn.POISSON.DIST(2,K378,FALSE) * _xlfn.POISSON.DIST(0,L378,FALSE)</f>
        <v>2.5220505661378213E-2</v>
      </c>
      <c r="R378" s="5">
        <f t="shared" ref="R378:R441" si="567">_xlfn.POISSON.DIST(0,K378,FALSE) * _xlfn.POISSON.DIST(2,L378,FALSE)</f>
        <v>0.13049314480163157</v>
      </c>
      <c r="S378" s="5">
        <f t="shared" ref="S378:S441" si="568">_xlfn.POISSON.DIST(2,K378,FALSE) * _xlfn.POISSON.DIST(2,L378,FALSE)</f>
        <v>2.2980617060818633E-2</v>
      </c>
      <c r="T378" s="5">
        <f t="shared" ref="T378:T441" si="569">_xlfn.POISSON.DIST(2,K378,FALSE) * _xlfn.POISSON.DIST(1,L378,FALSE)</f>
        <v>3.4046520605910409E-2</v>
      </c>
      <c r="U378" s="5">
        <f t="shared" ref="U378:U441" si="570">_xlfn.POISSON.DIST(1,K378,FALSE) * _xlfn.POISSON.DIST(2,L378,FALSE)</f>
        <v>7.7444341171556894E-2</v>
      </c>
      <c r="V378" s="5">
        <f t="shared" ref="V378:V441" si="571">_xlfn.POISSON.DIST(3,K378,FALSE) * _xlfn.POISSON.DIST(3,L378,FALSE)</f>
        <v>2.0456913764804472E-3</v>
      </c>
      <c r="W378" s="5">
        <f t="shared" ref="W378:W441" si="572">_xlfn.POISSON.DIST(3,K378,FALSE) * _xlfn.POISSON.DIST(0,L378,FALSE)</f>
        <v>4.9892415113148431E-3</v>
      </c>
      <c r="X378" s="5">
        <f t="shared" ref="X378:X441" si="573">_xlfn.POISSON.DIST(3,K378,FALSE) * _xlfn.POISSON.DIST(1,L378,FALSE)</f>
        <v>6.7352461605467186E-3</v>
      </c>
      <c r="Y378" s="5">
        <f t="shared" ref="Y378:Y441" si="574">_xlfn.POISSON.DIST(3,K378,FALSE) * _xlfn.POISSON.DIST(2,L378,FALSE)</f>
        <v>4.5461359948482834E-3</v>
      </c>
      <c r="Z378" s="5">
        <f t="shared" ref="Z378:Z441" si="575">_xlfn.POISSON.DIST(0,K378,FALSE) * _xlfn.POISSON.DIST(3,L378,FALSE)</f>
        <v>5.8719910999807376E-2</v>
      </c>
      <c r="AA378" s="5">
        <f t="shared" ref="AA378:AA441" si="576">_xlfn.POISSON.DIST(1,K378,FALSE) * _xlfn.POISSON.DIST(3,L378,FALSE)</f>
        <v>3.4848764108991577E-2</v>
      </c>
      <c r="AB378" s="5">
        <f t="shared" ref="AB378:AB441" si="577">_xlfn.POISSON.DIST(2,K378,FALSE) * _xlfn.POISSON.DIST(3,L378,FALSE)</f>
        <v>1.0340924732737785E-2</v>
      </c>
      <c r="AC378" s="5">
        <f t="shared" ref="AC378:AC441" si="578">_xlfn.POISSON.DIST(4,K378,FALSE) * _xlfn.POISSON.DIST(4,L378,FALSE)</f>
        <v>1.0243327771231231E-4</v>
      </c>
      <c r="AD378" s="5">
        <f t="shared" ref="AD378:AD441" si="579">_xlfn.POISSON.DIST(4,K378,FALSE) * _xlfn.POISSON.DIST(0,L378,FALSE)</f>
        <v>7.4024678150129484E-4</v>
      </c>
      <c r="AE378" s="5">
        <f t="shared" ref="AE378:AE441" si="580">_xlfn.POISSON.DIST(4,K378,FALSE) * _xlfn.POISSON.DIST(1,L378,FALSE)</f>
        <v>9.9929904809313206E-4</v>
      </c>
      <c r="AF378" s="5">
        <f t="shared" ref="AF378:AF441" si="581">_xlfn.POISSON.DIST(4,K378,FALSE) * _xlfn.POISSON.DIST(2,L378,FALSE)</f>
        <v>6.7450383606841319E-4</v>
      </c>
      <c r="AG378" s="5">
        <f t="shared" ref="AG378:AG441" si="582">_xlfn.POISSON.DIST(4,K378,FALSE) * _xlfn.POISSON.DIST(3,L378,FALSE)</f>
        <v>3.0351636695685399E-4</v>
      </c>
      <c r="AH378" s="5">
        <f t="shared" ref="AH378:AH441" si="583">_xlfn.POISSON.DIST(0,K378,FALSE) * _xlfn.POISSON.DIST(4,L378,FALSE)</f>
        <v>1.9817293581207662E-2</v>
      </c>
      <c r="AI378" s="5">
        <f t="shared" ref="AI378:AI441" si="584">_xlfn.POISSON.DIST(1,K378,FALSE) * _xlfn.POISSON.DIST(4,L378,FALSE)</f>
        <v>1.176105647183975E-2</v>
      </c>
      <c r="AJ378" s="5">
        <f t="shared" ref="AJ378:AJ441" si="585">_xlfn.POISSON.DIST(2,K378,FALSE) * _xlfn.POISSON.DIST(4,L378,FALSE)</f>
        <v>3.4899429825516648E-3</v>
      </c>
      <c r="AK378" s="5">
        <f t="shared" ref="AK378:AK441" si="586">_xlfn.POISSON.DIST(3,K378,FALSE) * _xlfn.POISSON.DIST(4,L378,FALSE)</f>
        <v>6.903972757109734E-4</v>
      </c>
      <c r="AL378" s="5">
        <f t="shared" ref="AL378:AL441" si="587">_xlfn.POISSON.DIST(5,K378,FALSE) * _xlfn.POISSON.DIST(5,L378,FALSE)</f>
        <v>3.2826304897474368E-6</v>
      </c>
      <c r="AM378" s="5">
        <f t="shared" ref="AM378:AM441" si="588">_xlfn.POISSON.DIST(5,K378,FALSE) * _xlfn.POISSON.DIST(0,L378,FALSE)</f>
        <v>8.7863503304912974E-5</v>
      </c>
      <c r="AN378" s="5">
        <f t="shared" ref="AN378:AN441" si="589">_xlfn.POISSON.DIST(5,K378,FALSE) * _xlfn.POISSON.DIST(1,L378,FALSE)</f>
        <v>1.1861168114322118E-4</v>
      </c>
      <c r="AO378" s="5">
        <f t="shared" ref="AO378:AO441" si="590">_xlfn.POISSON.DIST(5,K378,FALSE) * _xlfn.POISSON.DIST(2,L378,FALSE)</f>
        <v>8.0060152250009938E-5</v>
      </c>
      <c r="AP378" s="5">
        <f t="shared" ref="AP378:AP441" si="591">_xlfn.POISSON.DIST(5,K378,FALSE) * _xlfn.POISSON.DIST(3,L378,FALSE)</f>
        <v>3.6025838919722578E-5</v>
      </c>
      <c r="AQ378" s="5">
        <f t="shared" ref="AQ378:AQ441" si="592">_xlfn.POISSON.DIST(5,K378,FALSE) * _xlfn.POISSON.DIST(4,L378,FALSE)</f>
        <v>1.215830566200588E-5</v>
      </c>
      <c r="AR378" s="5">
        <f t="shared" ref="AR378:AR441" si="593">_xlfn.POISSON.DIST(0,K378,FALSE) * _xlfn.POISSON.DIST(5,L378,FALSE)</f>
        <v>5.3504866502275461E-3</v>
      </c>
      <c r="AS378" s="5">
        <f t="shared" ref="AS378:AS441" si="594">_xlfn.POISSON.DIST(1,K378,FALSE) * _xlfn.POISSON.DIST(5,L378,FALSE)</f>
        <v>3.1753768690606483E-3</v>
      </c>
      <c r="AT378" s="5">
        <f t="shared" ref="AT378:AT441" si="595">_xlfn.POISSON.DIST(2,K378,FALSE) * _xlfn.POISSON.DIST(5,L378,FALSE)</f>
        <v>9.4225244540481121E-4</v>
      </c>
      <c r="AU378" s="5">
        <f t="shared" ref="AU378:AU441" si="596">_xlfn.POISSON.DIST(3,K378,FALSE) * _xlfn.POISSON.DIST(5,L378,FALSE)</f>
        <v>1.8640090241928587E-4</v>
      </c>
      <c r="AV378" s="5">
        <f t="shared" ref="AV378:AV441" si="597">_xlfn.POISSON.DIST(4,K378,FALSE) * _xlfn.POISSON.DIST(5,L378,FALSE)</f>
        <v>2.7656041057922237E-5</v>
      </c>
      <c r="AW378" s="5">
        <f t="shared" ref="AW378:AW441" si="598">_xlfn.POISSON.DIST(6,K378,FALSE) * _xlfn.POISSON.DIST(6,L378,FALSE)</f>
        <v>7.3053400473060444E-8</v>
      </c>
      <c r="AX378" s="5">
        <f t="shared" ref="AX378:AX441" si="599">_xlfn.POISSON.DIST(6,K378,FALSE) * _xlfn.POISSON.DIST(0,L378,FALSE)</f>
        <v>8.6907900242802884E-6</v>
      </c>
      <c r="AY378" s="5">
        <f t="shared" ref="AY378:AY441" si="600">_xlfn.POISSON.DIST(6,K378,FALSE) * _xlfn.POISSON.DIST(1,L378,FALSE)</f>
        <v>1.1732166103886517E-5</v>
      </c>
      <c r="AZ378" s="5">
        <f t="shared" ref="AZ378:AZ441" si="601">_xlfn.POISSON.DIST(6,K378,FALSE) * _xlfn.POISSON.DIST(2,L378,FALSE)</f>
        <v>7.9189418398462828E-6</v>
      </c>
      <c r="BA378" s="5">
        <f t="shared" ref="BA378:BA441" si="602">_xlfn.POISSON.DIST(6,K378,FALSE) * _xlfn.POISSON.DIST(3,L378,FALSE)</f>
        <v>3.5634022059571874E-6</v>
      </c>
      <c r="BB378" s="5">
        <f t="shared" ref="BB378:BB441" si="603">_xlfn.POISSON.DIST(6,K378,FALSE) * _xlfn.POISSON.DIST(4,L378,FALSE)</f>
        <v>1.2026071984953832E-6</v>
      </c>
      <c r="BC378" s="5">
        <f t="shared" ref="BC378:BC441" si="604">_xlfn.POISSON.DIST(6,K378,FALSE) * _xlfn.POISSON.DIST(5,L378,FALSE)</f>
        <v>3.2469286154789747E-7</v>
      </c>
      <c r="BD378" s="5">
        <f t="shared" ref="BD378:BD441" si="605">_xlfn.POISSON.DIST(0,K378,FALSE) * _xlfn.POISSON.DIST(6,L378,FALSE)</f>
        <v>1.203818408946378E-3</v>
      </c>
      <c r="BE378" s="5">
        <f t="shared" ref="BE378:BE441" si="606">_xlfn.POISSON.DIST(1,K378,FALSE) * _xlfn.POISSON.DIST(6,L378,FALSE)</f>
        <v>7.1443541124528449E-4</v>
      </c>
      <c r="BF378" s="5">
        <f t="shared" ref="BF378:BF441" si="607">_xlfn.POISSON.DIST(2,K378,FALSE) * _xlfn.POISSON.DIST(6,L378,FALSE)</f>
        <v>2.1199956448911321E-4</v>
      </c>
      <c r="BG378" s="5">
        <f t="shared" ref="BG378:BG441" si="608">_xlfn.POISSON.DIST(3,K378,FALSE) * _xlfn.POISSON.DIST(6,L378,FALSE)</f>
        <v>4.1938771638092172E-5</v>
      </c>
      <c r="BH378" s="5">
        <f t="shared" ref="BH378:BH441" si="609">_xlfn.POISSON.DIST(4,K378,FALSE) * _xlfn.POISSON.DIST(6,L378,FALSE)</f>
        <v>6.2223968622906058E-6</v>
      </c>
      <c r="BI378" s="5">
        <f t="shared" ref="BI378:BI441" si="610">_xlfn.POISSON.DIST(5,K378,FALSE) * _xlfn.POISSON.DIST(6,L378,FALSE)</f>
        <v>7.3856665227985795E-7</v>
      </c>
      <c r="BJ378" s="8">
        <f t="shared" ref="BJ378:BJ441" si="611">SUM(N378,Q378,T378,W378,X378,Y378,AD378,AE378,AF378,AG378,AM378,AN378,AO378,AP378,AQ378,AX378,AY378,AZ378,BA378,BB378,BC378)</f>
        <v>0.16361610082766598</v>
      </c>
      <c r="BK378" s="8">
        <f t="shared" ref="BK378:BK441" si="612">SUM(M378,P378,S378,V378,AC378,AL378,AY378)</f>
        <v>0.28309215881347077</v>
      </c>
      <c r="BL378" s="8">
        <f t="shared" ref="BL378:BL441" si="613">SUM(O378,R378,U378,AA378,AB378,AH378,AI378,AJ378,AK378,AR378,AS378,AT378,AU378,AV378,BD378,BE378,BF378,BG378,BH378,BI378)</f>
        <v>0.49407696692399206</v>
      </c>
      <c r="BM378" s="8">
        <f t="shared" ref="BM378:BM441" si="614">SUM(S378:BI378)</f>
        <v>0.30750891713806278</v>
      </c>
      <c r="BN378" s="8">
        <f t="shared" ref="BN378:BN441" si="615">SUM(M378:R378)</f>
        <v>0.69198456131416997</v>
      </c>
    </row>
    <row r="379" spans="1:66" x14ac:dyDescent="0.25">
      <c r="A379" t="s">
        <v>21</v>
      </c>
      <c r="B379" t="s">
        <v>152</v>
      </c>
      <c r="C379" t="s">
        <v>271</v>
      </c>
      <c r="D379" t="s">
        <v>493</v>
      </c>
      <c r="E379">
        <f>VLOOKUP(A379,home!$A$2:$E$405,3,FALSE)</f>
        <v>1.36551724137931</v>
      </c>
      <c r="F379">
        <f>VLOOKUP(B379,home!$B$2:$E$405,3,FALSE)</f>
        <v>0.78</v>
      </c>
      <c r="G379">
        <f>VLOOKUP(C379,away!$B$2:$E$405,4,FALSE)</f>
        <v>1.03</v>
      </c>
      <c r="H379">
        <f>VLOOKUP(A379,away!$A$2:$E$405,3,FALSE)</f>
        <v>1.3172413793103399</v>
      </c>
      <c r="I379">
        <f>VLOOKUP(C379,away!$B$2:$E$405,3,FALSE)</f>
        <v>0.78</v>
      </c>
      <c r="J379">
        <f>VLOOKUP(B379,home!$B$2:$E$405,4,FALSE)</f>
        <v>1.08</v>
      </c>
      <c r="K379" s="3">
        <f t="shared" si="560"/>
        <v>1.0970565517241377</v>
      </c>
      <c r="L379" s="3">
        <f t="shared" si="561"/>
        <v>1.1096441379310304</v>
      </c>
      <c r="M379" s="5">
        <f t="shared" si="562"/>
        <v>0.11006318272756924</v>
      </c>
      <c r="N379" s="5">
        <f t="shared" si="563"/>
        <v>0.12074553571489079</v>
      </c>
      <c r="O379" s="5">
        <f t="shared" si="564"/>
        <v>0.12213096551567905</v>
      </c>
      <c r="P379" s="5">
        <f t="shared" si="565"/>
        <v>0.13398457588737042</v>
      </c>
      <c r="Q379" s="5">
        <f t="shared" si="566"/>
        <v>6.6232340523730893E-2</v>
      </c>
      <c r="R379" s="5">
        <f t="shared" si="567"/>
        <v>6.7760954972165055E-2</v>
      </c>
      <c r="S379" s="5">
        <f t="shared" si="568"/>
        <v>4.0776275342121839E-2</v>
      </c>
      <c r="T379" s="5">
        <f t="shared" si="569"/>
        <v>7.3494328403609824E-2</v>
      </c>
      <c r="U379" s="5">
        <f t="shared" si="570"/>
        <v>7.4337599603297957E-2</v>
      </c>
      <c r="V379" s="5">
        <f t="shared" si="571"/>
        <v>5.5154097477748461E-3</v>
      </c>
      <c r="W379" s="5">
        <f t="shared" si="572"/>
        <v>2.42202077025277E-2</v>
      </c>
      <c r="X379" s="5">
        <f t="shared" si="573"/>
        <v>2.6875811496581855E-2</v>
      </c>
      <c r="Y379" s="5">
        <f t="shared" si="574"/>
        <v>1.4911293339660727E-2</v>
      </c>
      <c r="Z379" s="5">
        <f t="shared" si="575"/>
        <v>2.5063515488490479E-2</v>
      </c>
      <c r="AA379" s="5">
        <f t="shared" si="576"/>
        <v>2.7496093875887882E-2</v>
      </c>
      <c r="AB379" s="5">
        <f t="shared" si="577"/>
        <v>1.5082384966682369E-2</v>
      </c>
      <c r="AC379" s="5">
        <f t="shared" si="578"/>
        <v>4.1963387391870865E-4</v>
      </c>
      <c r="AD379" s="5">
        <f t="shared" si="579"/>
        <v>6.6427343860443596E-3</v>
      </c>
      <c r="AE379" s="5">
        <f t="shared" si="580"/>
        <v>7.3710712713070062E-3</v>
      </c>
      <c r="AF379" s="5">
        <f t="shared" si="581"/>
        <v>4.0896330132388246E-3</v>
      </c>
      <c r="AG379" s="5">
        <f t="shared" si="582"/>
        <v>1.5126790998098922E-3</v>
      </c>
      <c r="AH379" s="5">
        <f t="shared" si="583"/>
        <v>6.9528957594367606E-3</v>
      </c>
      <c r="AI379" s="5">
        <f t="shared" si="584"/>
        <v>7.6277198463450728E-3</v>
      </c>
      <c r="AJ379" s="5">
        <f t="shared" si="585"/>
        <v>4.1840200160745472E-3</v>
      </c>
      <c r="AK379" s="5">
        <f t="shared" si="586"/>
        <v>1.530035523726505E-3</v>
      </c>
      <c r="AL379" s="5">
        <f t="shared" si="587"/>
        <v>2.043352381118778E-5</v>
      </c>
      <c r="AM379" s="5">
        <f t="shared" si="588"/>
        <v>1.4574910559146368E-3</v>
      </c>
      <c r="AN379" s="5">
        <f t="shared" si="589"/>
        <v>1.6172964062825847E-3</v>
      </c>
      <c r="AO379" s="5">
        <f t="shared" si="590"/>
        <v>8.9731173826419622E-4</v>
      </c>
      <c r="AP379" s="5">
        <f t="shared" si="591"/>
        <v>3.318989034205227E-4</v>
      </c>
      <c r="AQ379" s="5">
        <f t="shared" si="592"/>
        <v>9.2072418141580045E-5</v>
      </c>
      <c r="AR379" s="5">
        <f t="shared" si="593"/>
        <v>1.5430480042209033E-3</v>
      </c>
      <c r="AS379" s="5">
        <f t="shared" si="594"/>
        <v>1.6928109226553969E-3</v>
      </c>
      <c r="AT379" s="5">
        <f t="shared" si="595"/>
        <v>9.2855465676464272E-4</v>
      </c>
      <c r="AU379" s="5">
        <f t="shared" si="596"/>
        <v>3.3955898994586986E-4</v>
      </c>
      <c r="AV379" s="5">
        <f t="shared" si="597"/>
        <v>9.3128853654236783E-5</v>
      </c>
      <c r="AW379" s="5">
        <f t="shared" si="598"/>
        <v>6.9096095379018354E-7</v>
      </c>
      <c r="AX379" s="5">
        <f t="shared" si="599"/>
        <v>2.6649168532841386E-4</v>
      </c>
      <c r="AY379" s="5">
        <f t="shared" si="600"/>
        <v>2.9571093643203529E-4</v>
      </c>
      <c r="AZ379" s="5">
        <f t="shared" si="601"/>
        <v>1.6406695356695178E-4</v>
      </c>
      <c r="BA379" s="5">
        <f t="shared" si="602"/>
        <v>6.0685311084590182E-5</v>
      </c>
      <c r="BB379" s="5">
        <f t="shared" si="603"/>
        <v>1.6834774925884117E-5</v>
      </c>
      <c r="BC379" s="5">
        <f t="shared" si="604"/>
        <v>3.7361218619791194E-6</v>
      </c>
      <c r="BD379" s="5">
        <f t="shared" si="605"/>
        <v>2.8537236207165059E-4</v>
      </c>
      <c r="BE379" s="5">
        <f t="shared" si="606"/>
        <v>3.1306961949169706E-4</v>
      </c>
      <c r="BF379" s="5">
        <f t="shared" si="607"/>
        <v>1.7172753860457453E-4</v>
      </c>
      <c r="BG379" s="5">
        <f t="shared" si="608"/>
        <v>6.2798273779202777E-5</v>
      </c>
      <c r="BH379" s="5">
        <f t="shared" si="609"/>
        <v>1.7223314421610131E-5</v>
      </c>
      <c r="BI379" s="5">
        <f t="shared" si="610"/>
        <v>3.7789899857264457E-6</v>
      </c>
      <c r="BJ379" s="8">
        <f t="shared" si="611"/>
        <v>0.35129923125662527</v>
      </c>
      <c r="BK379" s="8">
        <f t="shared" si="612"/>
        <v>0.29107522203899833</v>
      </c>
      <c r="BL379" s="8">
        <f t="shared" si="613"/>
        <v>0.3325537416048906</v>
      </c>
      <c r="BM379" s="8">
        <f t="shared" si="614"/>
        <v>0.37877913507212096</v>
      </c>
      <c r="BN379" s="8">
        <f t="shared" si="615"/>
        <v>0.62091755534140536</v>
      </c>
    </row>
    <row r="380" spans="1:66" x14ac:dyDescent="0.25">
      <c r="A380" t="s">
        <v>21</v>
      </c>
      <c r="B380" t="s">
        <v>150</v>
      </c>
      <c r="C380" t="s">
        <v>264</v>
      </c>
      <c r="D380" t="s">
        <v>493</v>
      </c>
      <c r="E380">
        <f>VLOOKUP(A380,home!$A$2:$E$405,3,FALSE)</f>
        <v>1.36551724137931</v>
      </c>
      <c r="F380">
        <f>VLOOKUP(B380,home!$B$2:$E$405,3,FALSE)</f>
        <v>1.1200000000000001</v>
      </c>
      <c r="G380">
        <f>VLOOKUP(C380,away!$B$2:$E$405,4,FALSE)</f>
        <v>1.37</v>
      </c>
      <c r="H380">
        <f>VLOOKUP(A380,away!$A$2:$E$405,3,FALSE)</f>
        <v>1.3172413793103399</v>
      </c>
      <c r="I380">
        <f>VLOOKUP(C380,away!$B$2:$E$405,3,FALSE)</f>
        <v>0.68</v>
      </c>
      <c r="J380">
        <f>VLOOKUP(B380,home!$B$2:$E$405,4,FALSE)</f>
        <v>0.91</v>
      </c>
      <c r="K380" s="3">
        <f t="shared" si="560"/>
        <v>2.0952496551724136</v>
      </c>
      <c r="L380" s="3">
        <f t="shared" si="561"/>
        <v>0.81510896551723844</v>
      </c>
      <c r="M380" s="5">
        <f t="shared" si="562"/>
        <v>5.4456197247985269E-2</v>
      </c>
      <c r="N380" s="5">
        <f t="shared" si="563"/>
        <v>0.11409932850584208</v>
      </c>
      <c r="O380" s="5">
        <f t="shared" si="564"/>
        <v>4.4387734604807952E-2</v>
      </c>
      <c r="P380" s="5">
        <f t="shared" si="565"/>
        <v>9.3003385624608484E-2</v>
      </c>
      <c r="Q380" s="5">
        <f t="shared" si="566"/>
        <v>0.11953328935363479</v>
      </c>
      <c r="R380" s="5">
        <f t="shared" si="567"/>
        <v>1.8090420217689366E-2</v>
      </c>
      <c r="S380" s="5">
        <f t="shared" si="568"/>
        <v>3.9709115650559151E-2</v>
      </c>
      <c r="T380" s="5">
        <f t="shared" si="569"/>
        <v>9.7432655829913978E-2</v>
      </c>
      <c r="U380" s="5">
        <f t="shared" si="570"/>
        <v>3.7903946723037707E-2</v>
      </c>
      <c r="V380" s="5">
        <f t="shared" si="571"/>
        <v>7.5352758165600974E-3</v>
      </c>
      <c r="W380" s="5">
        <f t="shared" si="572"/>
        <v>8.3484027766609209E-2</v>
      </c>
      <c r="X380" s="5">
        <f t="shared" si="573"/>
        <v>6.8048579510053234E-2</v>
      </c>
      <c r="Y380" s="5">
        <f t="shared" si="574"/>
        <v>2.7733503624678513E-2</v>
      </c>
      <c r="Z380" s="5">
        <f t="shared" si="575"/>
        <v>4.915221236470973E-3</v>
      </c>
      <c r="AA380" s="5">
        <f t="shared" si="576"/>
        <v>1.029861560081193E-2</v>
      </c>
      <c r="AB380" s="5">
        <f t="shared" si="577"/>
        <v>1.0789085393177219E-2</v>
      </c>
      <c r="AC380" s="5">
        <f t="shared" si="578"/>
        <v>8.0432324277524437E-4</v>
      </c>
      <c r="AD380" s="5">
        <f t="shared" si="579"/>
        <v>4.3729970097598055E-2</v>
      </c>
      <c r="AE380" s="5">
        <f t="shared" si="580"/>
        <v>3.5644690688352916E-2</v>
      </c>
      <c r="AF380" s="5">
        <f t="shared" si="581"/>
        <v>1.4527153476582642E-2</v>
      </c>
      <c r="AG380" s="5">
        <f t="shared" si="582"/>
        <v>3.9470710140691451E-3</v>
      </c>
      <c r="AH380" s="5">
        <f t="shared" si="583"/>
        <v>1.0016102243370539E-3</v>
      </c>
      <c r="AI380" s="5">
        <f t="shared" si="584"/>
        <v>2.0986234771593762E-3</v>
      </c>
      <c r="AJ380" s="5">
        <f t="shared" si="585"/>
        <v>2.1985700584274577E-3</v>
      </c>
      <c r="AK380" s="5">
        <f t="shared" si="586"/>
        <v>1.535517718930841E-3</v>
      </c>
      <c r="AL380" s="5">
        <f t="shared" si="587"/>
        <v>5.4946756104920013E-5</v>
      </c>
      <c r="AM380" s="5">
        <f t="shared" si="588"/>
        <v>1.832504095353844E-2</v>
      </c>
      <c r="AN380" s="5">
        <f t="shared" si="589"/>
        <v>1.4936905174699745E-2</v>
      </c>
      <c r="AO380" s="5">
        <f t="shared" si="590"/>
        <v>6.0876026624892962E-3</v>
      </c>
      <c r="AP380" s="5">
        <f t="shared" si="591"/>
        <v>1.6540198362338793E-3</v>
      </c>
      <c r="AQ380" s="5">
        <f t="shared" si="592"/>
        <v>3.3705159941439734E-4</v>
      </c>
      <c r="AR380" s="5">
        <f t="shared" si="593"/>
        <v>1.6328429476217303E-4</v>
      </c>
      <c r="AS380" s="5">
        <f t="shared" si="594"/>
        <v>3.4212136229551382E-4</v>
      </c>
      <c r="AT380" s="5">
        <f t="shared" si="595"/>
        <v>3.5841483318839587E-4</v>
      </c>
      <c r="AU380" s="5">
        <f t="shared" si="596"/>
        <v>2.5032285188222154E-4</v>
      </c>
      <c r="AV380" s="5">
        <f t="shared" si="597"/>
        <v>1.3112221727200002E-4</v>
      </c>
      <c r="AW380" s="5">
        <f t="shared" si="598"/>
        <v>2.6066997192746554E-6</v>
      </c>
      <c r="AX380" s="5">
        <f t="shared" si="599"/>
        <v>6.3992559564869612E-3</v>
      </c>
      <c r="AY380" s="5">
        <f t="shared" si="600"/>
        <v>5.2160909027721128E-3</v>
      </c>
      <c r="AZ380" s="5">
        <f t="shared" si="601"/>
        <v>2.1258412299012272E-3</v>
      </c>
      <c r="BA380" s="5">
        <f t="shared" si="602"/>
        <v>5.7759741525289458E-4</v>
      </c>
      <c r="BB380" s="5">
        <f t="shared" si="603"/>
        <v>1.1770120790805441E-4</v>
      </c>
      <c r="BC380" s="5">
        <f t="shared" si="604"/>
        <v>1.9187861963612727E-5</v>
      </c>
      <c r="BD380" s="5">
        <f t="shared" si="605"/>
        <v>2.2182415431467776E-5</v>
      </c>
      <c r="BE380" s="5">
        <f t="shared" si="606"/>
        <v>4.647769828367409E-5</v>
      </c>
      <c r="BF380" s="5">
        <f t="shared" si="607"/>
        <v>4.8691190651037809E-5</v>
      </c>
      <c r="BG380" s="5">
        <f t="shared" si="608"/>
        <v>3.4006733473840406E-5</v>
      </c>
      <c r="BH380" s="5">
        <f t="shared" si="609"/>
        <v>1.7813149146151081E-5</v>
      </c>
      <c r="BI380" s="5">
        <f t="shared" si="610"/>
        <v>7.4645989212015577E-6</v>
      </c>
      <c r="BJ380" s="8">
        <f t="shared" si="611"/>
        <v>0.66397656466799526</v>
      </c>
      <c r="BK380" s="8">
        <f t="shared" si="612"/>
        <v>0.20077933524136529</v>
      </c>
      <c r="BL380" s="8">
        <f t="shared" si="613"/>
        <v>0.12972602536368658</v>
      </c>
      <c r="BM380" s="8">
        <f t="shared" si="614"/>
        <v>0.55061330675189735</v>
      </c>
      <c r="BN380" s="8">
        <f t="shared" si="615"/>
        <v>0.44357035555456792</v>
      </c>
    </row>
    <row r="381" spans="1:66" x14ac:dyDescent="0.25">
      <c r="A381" t="s">
        <v>154</v>
      </c>
      <c r="B381" t="s">
        <v>163</v>
      </c>
      <c r="C381" t="s">
        <v>174</v>
      </c>
      <c r="D381" t="s">
        <v>493</v>
      </c>
      <c r="E381">
        <f>VLOOKUP(A381,home!$A$2:$E$405,3,FALSE)</f>
        <v>1.2951388888888899</v>
      </c>
      <c r="F381">
        <f>VLOOKUP(B381,home!$B$2:$E$405,3,FALSE)</f>
        <v>1.6</v>
      </c>
      <c r="G381">
        <f>VLOOKUP(C381,away!$B$2:$E$405,4,FALSE)</f>
        <v>0.77</v>
      </c>
      <c r="H381">
        <f>VLOOKUP(A381,away!$A$2:$E$405,3,FALSE)</f>
        <v>1.03125</v>
      </c>
      <c r="I381">
        <f>VLOOKUP(C381,away!$B$2:$E$405,3,FALSE)</f>
        <v>0.88</v>
      </c>
      <c r="J381">
        <f>VLOOKUP(B381,home!$B$2:$E$405,4,FALSE)</f>
        <v>0.84</v>
      </c>
      <c r="K381" s="3">
        <f t="shared" si="560"/>
        <v>1.5956111111111126</v>
      </c>
      <c r="L381" s="3">
        <f t="shared" si="561"/>
        <v>0.76229999999999998</v>
      </c>
      <c r="M381" s="5">
        <f t="shared" si="562"/>
        <v>9.4617662694216856E-2</v>
      </c>
      <c r="N381" s="5">
        <f t="shared" si="563"/>
        <v>0.1509729939022558</v>
      </c>
      <c r="O381" s="5">
        <f t="shared" si="564"/>
        <v>7.2127044271801513E-2</v>
      </c>
      <c r="P381" s="5">
        <f t="shared" si="565"/>
        <v>0.11508671325168961</v>
      </c>
      <c r="Q381" s="5">
        <f t="shared" si="566"/>
        <v>0.12044709327407484</v>
      </c>
      <c r="R381" s="5">
        <f t="shared" si="567"/>
        <v>2.7491222924197138E-2</v>
      </c>
      <c r="S381" s="5">
        <f t="shared" si="568"/>
        <v>3.4995980639157598E-2</v>
      </c>
      <c r="T381" s="5">
        <f t="shared" si="569"/>
        <v>9.1816819202827249E-2</v>
      </c>
      <c r="U381" s="5">
        <f t="shared" si="570"/>
        <v>4.3865300755881478E-2</v>
      </c>
      <c r="V381" s="5">
        <f t="shared" si="571"/>
        <v>4.7296459292602653E-3</v>
      </c>
      <c r="W381" s="5">
        <f t="shared" si="572"/>
        <v>6.4062240109716784E-2</v>
      </c>
      <c r="X381" s="5">
        <f t="shared" si="573"/>
        <v>4.8834645635637101E-2</v>
      </c>
      <c r="Y381" s="5">
        <f t="shared" si="574"/>
        <v>1.8613325184023078E-2</v>
      </c>
      <c r="Z381" s="5">
        <f t="shared" si="575"/>
        <v>6.9855197450384952E-3</v>
      </c>
      <c r="AA381" s="5">
        <f t="shared" si="576"/>
        <v>1.1146172922069488E-2</v>
      </c>
      <c r="AB381" s="5">
        <f t="shared" si="577"/>
        <v>8.8924786804099494E-3</v>
      </c>
      <c r="AC381" s="5">
        <f t="shared" si="578"/>
        <v>3.5955192544355859E-4</v>
      </c>
      <c r="AD381" s="5">
        <f t="shared" si="579"/>
        <v>2.5554605530433032E-2</v>
      </c>
      <c r="AE381" s="5">
        <f t="shared" si="580"/>
        <v>1.94802757958491E-2</v>
      </c>
      <c r="AF381" s="5">
        <f t="shared" si="581"/>
        <v>7.4249071195878836E-3</v>
      </c>
      <c r="AG381" s="5">
        <f t="shared" si="582"/>
        <v>1.8866688990872818E-3</v>
      </c>
      <c r="AH381" s="5">
        <f t="shared" si="583"/>
        <v>1.3312654254107109E-3</v>
      </c>
      <c r="AI381" s="5">
        <f t="shared" si="584"/>
        <v>2.124181904623392E-3</v>
      </c>
      <c r="AJ381" s="5">
        <f t="shared" si="585"/>
        <v>1.6946841245191256E-3</v>
      </c>
      <c r="AK381" s="5">
        <f t="shared" si="586"/>
        <v>9.0135227296877477E-4</v>
      </c>
      <c r="AL381" s="5">
        <f t="shared" si="587"/>
        <v>1.7493414301025581E-5</v>
      </c>
      <c r="AM381" s="5">
        <f t="shared" si="588"/>
        <v>8.155042504884082E-3</v>
      </c>
      <c r="AN381" s="5">
        <f t="shared" si="589"/>
        <v>6.2165889014731352E-3</v>
      </c>
      <c r="AO381" s="5">
        <f t="shared" si="590"/>
        <v>2.3694528597964851E-3</v>
      </c>
      <c r="AP381" s="5">
        <f t="shared" si="591"/>
        <v>6.0207797167428705E-4</v>
      </c>
      <c r="AQ381" s="5">
        <f t="shared" si="592"/>
        <v>1.1474100945182722E-4</v>
      </c>
      <c r="AR381" s="5">
        <f t="shared" si="593"/>
        <v>2.0296472675811701E-4</v>
      </c>
      <c r="AS381" s="5">
        <f t="shared" si="594"/>
        <v>3.2385277317888242E-4</v>
      </c>
      <c r="AT381" s="5">
        <f t="shared" si="595"/>
        <v>2.583715416241859E-4</v>
      </c>
      <c r="AU381" s="5">
        <f t="shared" si="596"/>
        <v>1.3742016753681943E-4</v>
      </c>
      <c r="AV381" s="5">
        <f t="shared" si="597"/>
        <v>5.4817286553124959E-5</v>
      </c>
      <c r="AW381" s="5">
        <f t="shared" si="598"/>
        <v>5.9105113091996302E-7</v>
      </c>
      <c r="AX381" s="5">
        <f t="shared" si="599"/>
        <v>2.1687127387294064E-3</v>
      </c>
      <c r="AY381" s="5">
        <f t="shared" si="600"/>
        <v>1.6532097207334266E-3</v>
      </c>
      <c r="AZ381" s="5">
        <f t="shared" si="601"/>
        <v>6.3012088505754545E-4</v>
      </c>
      <c r="BA381" s="5">
        <f t="shared" si="602"/>
        <v>1.6011371689312234E-4</v>
      </c>
      <c r="BB381" s="5">
        <f t="shared" si="603"/>
        <v>3.0513671596906781E-5</v>
      </c>
      <c r="BC381" s="5">
        <f t="shared" si="604"/>
        <v>4.6521143716644089E-6</v>
      </c>
      <c r="BD381" s="5">
        <f t="shared" si="605"/>
        <v>2.578666853461876E-5</v>
      </c>
      <c r="BE381" s="5">
        <f t="shared" si="606"/>
        <v>4.1145494832377005E-5</v>
      </c>
      <c r="BF381" s="5">
        <f t="shared" si="607"/>
        <v>3.2826104363352819E-5</v>
      </c>
      <c r="BG381" s="5">
        <f t="shared" si="608"/>
        <v>1.7459232285552907E-5</v>
      </c>
      <c r="BH381" s="5">
        <f t="shared" si="609"/>
        <v>6.9645362565745249E-6</v>
      </c>
      <c r="BI381" s="5">
        <f t="shared" si="610"/>
        <v>2.2225382869452999E-6</v>
      </c>
      <c r="BJ381" s="8">
        <f t="shared" si="611"/>
        <v>0.57119880074815421</v>
      </c>
      <c r="BK381" s="8">
        <f t="shared" si="612"/>
        <v>0.25146025757480234</v>
      </c>
      <c r="BL381" s="8">
        <f t="shared" si="613"/>
        <v>0.17067753435209213</v>
      </c>
      <c r="BM381" s="8">
        <f t="shared" si="614"/>
        <v>0.41792676343224866</v>
      </c>
      <c r="BN381" s="8">
        <f t="shared" si="615"/>
        <v>0.58074273031823576</v>
      </c>
    </row>
    <row r="382" spans="1:66" x14ac:dyDescent="0.25">
      <c r="A382" t="s">
        <v>154</v>
      </c>
      <c r="B382" t="s">
        <v>159</v>
      </c>
      <c r="C382" t="s">
        <v>169</v>
      </c>
      <c r="D382" t="s">
        <v>493</v>
      </c>
      <c r="E382">
        <f>VLOOKUP(A382,home!$A$2:$E$405,3,FALSE)</f>
        <v>1.2951388888888899</v>
      </c>
      <c r="F382">
        <f>VLOOKUP(B382,home!$B$2:$E$405,3,FALSE)</f>
        <v>0.62</v>
      </c>
      <c r="G382">
        <f>VLOOKUP(C382,away!$B$2:$E$405,4,FALSE)</f>
        <v>0.98</v>
      </c>
      <c r="H382">
        <f>VLOOKUP(A382,away!$A$2:$E$405,3,FALSE)</f>
        <v>1.03125</v>
      </c>
      <c r="I382">
        <f>VLOOKUP(C382,away!$B$2:$E$405,3,FALSE)</f>
        <v>0.82</v>
      </c>
      <c r="J382">
        <f>VLOOKUP(B382,home!$B$2:$E$405,4,FALSE)</f>
        <v>0.91</v>
      </c>
      <c r="K382" s="3">
        <f t="shared" si="560"/>
        <v>0.78692638888888944</v>
      </c>
      <c r="L382" s="3">
        <f t="shared" si="561"/>
        <v>0.76951875000000003</v>
      </c>
      <c r="M382" s="5">
        <f t="shared" si="562"/>
        <v>0.21088440507174583</v>
      </c>
      <c r="N382" s="5">
        <f t="shared" si="563"/>
        <v>0.16595050335609071</v>
      </c>
      <c r="O382" s="5">
        <f t="shared" si="564"/>
        <v>0.16227950378530351</v>
      </c>
      <c r="P382" s="5">
        <f t="shared" si="565"/>
        <v>0.12770202390444974</v>
      </c>
      <c r="Q382" s="5">
        <f t="shared" si="566"/>
        <v>6.5295415170151E-2</v>
      </c>
      <c r="R382" s="5">
        <f t="shared" si="567"/>
        <v>6.2438560451743515E-2</v>
      </c>
      <c r="S382" s="5">
        <f t="shared" si="568"/>
        <v>1.9332637356167363E-2</v>
      </c>
      <c r="T382" s="5">
        <f t="shared" si="569"/>
        <v>5.0246046262465635E-2</v>
      </c>
      <c r="U382" s="5">
        <f t="shared" si="570"/>
        <v>4.913455090371114E-2</v>
      </c>
      <c r="V382" s="5">
        <f t="shared" si="571"/>
        <v>1.3007741884593217E-3</v>
      </c>
      <c r="W382" s="5">
        <f t="shared" si="572"/>
        <v>1.7127561756949246E-2</v>
      </c>
      <c r="X382" s="5">
        <f t="shared" si="573"/>
        <v>1.3179979913755389E-2</v>
      </c>
      <c r="Y382" s="5">
        <f t="shared" si="574"/>
        <v>5.0711208341290767E-3</v>
      </c>
      <c r="Z382" s="5">
        <f t="shared" si="575"/>
        <v>1.6015880996875037E-2</v>
      </c>
      <c r="AA382" s="5">
        <f t="shared" si="576"/>
        <v>1.2603319397745057E-2</v>
      </c>
      <c r="AB382" s="5">
        <f t="shared" si="577"/>
        <v>4.9589423108404047E-3</v>
      </c>
      <c r="AC382" s="5">
        <f t="shared" si="578"/>
        <v>4.923061299044672E-5</v>
      </c>
      <c r="AD382" s="5">
        <f t="shared" si="579"/>
        <v>3.3695325809668781E-3</v>
      </c>
      <c r="AE382" s="5">
        <f t="shared" si="580"/>
        <v>2.5929184997899057E-3</v>
      </c>
      <c r="AF382" s="5">
        <f t="shared" si="581"/>
        <v>9.9764970140510173E-4</v>
      </c>
      <c r="AG382" s="5">
        <f t="shared" si="582"/>
        <v>2.5590338372104239E-4</v>
      </c>
      <c r="AH382" s="5">
        <f t="shared" si="583"/>
        <v>3.0811301812160075E-3</v>
      </c>
      <c r="AI382" s="5">
        <f t="shared" si="584"/>
        <v>2.4246226472008818E-3</v>
      </c>
      <c r="AJ382" s="5">
        <f t="shared" si="585"/>
        <v>9.5399977209000486E-4</v>
      </c>
      <c r="AK382" s="5">
        <f t="shared" si="586"/>
        <v>2.5024253188387036E-4</v>
      </c>
      <c r="AL382" s="5">
        <f t="shared" si="587"/>
        <v>1.1924729881847587E-6</v>
      </c>
      <c r="AM382" s="5">
        <f t="shared" si="588"/>
        <v>5.303148212367451E-4</v>
      </c>
      <c r="AN382" s="5">
        <f t="shared" si="589"/>
        <v>4.0808719834457358E-4</v>
      </c>
      <c r="AO382" s="5">
        <f t="shared" si="590"/>
        <v>1.5701537538055914E-4</v>
      </c>
      <c r="AP382" s="5">
        <f t="shared" si="591"/>
        <v>4.0275425131209556E-5</v>
      </c>
      <c r="AQ382" s="5">
        <f t="shared" si="592"/>
        <v>7.74817370067174E-6</v>
      </c>
      <c r="AR382" s="5">
        <f t="shared" si="593"/>
        <v>4.7419748912732327E-4</v>
      </c>
      <c r="AS382" s="5">
        <f t="shared" si="594"/>
        <v>3.7315851773914285E-4</v>
      </c>
      <c r="AT382" s="5">
        <f t="shared" si="595"/>
        <v>1.4682414242379714E-4</v>
      </c>
      <c r="AU382" s="5">
        <f t="shared" si="596"/>
        <v>3.8513264066422227E-5</v>
      </c>
      <c r="AV382" s="5">
        <f t="shared" si="597"/>
        <v>7.5767759540284669E-6</v>
      </c>
      <c r="AW382" s="5">
        <f t="shared" si="598"/>
        <v>2.0058542128641038E-8</v>
      </c>
      <c r="AX382" s="5">
        <f t="shared" si="599"/>
        <v>6.955312120834809E-5</v>
      </c>
      <c r="AY382" s="5">
        <f t="shared" si="600"/>
        <v>5.3522430890846509E-5</v>
      </c>
      <c r="AZ382" s="5">
        <f t="shared" si="601"/>
        <v>2.0593257058042794E-5</v>
      </c>
      <c r="BA382" s="5">
        <f t="shared" si="602"/>
        <v>5.2822991432445903E-6</v>
      </c>
      <c r="BB382" s="5">
        <f t="shared" si="603"/>
        <v>1.016207058458912E-6</v>
      </c>
      <c r="BC382" s="5">
        <f t="shared" si="604"/>
        <v>1.5639807707329581E-7</v>
      </c>
      <c r="BD382" s="5">
        <f t="shared" si="605"/>
        <v>6.0817309847732721E-5</v>
      </c>
      <c r="BE382" s="5">
        <f t="shared" si="606"/>
        <v>4.7858746020413002E-5</v>
      </c>
      <c r="BF382" s="5">
        <f t="shared" si="607"/>
        <v>1.8830655091297053E-5</v>
      </c>
      <c r="BG382" s="5">
        <f t="shared" si="608"/>
        <v>4.9394464704688572E-6</v>
      </c>
      <c r="BH382" s="5">
        <f t="shared" si="609"/>
        <v>9.717451935290071E-7</v>
      </c>
      <c r="BI382" s="5">
        <f t="shared" si="610"/>
        <v>1.5293838721278335E-7</v>
      </c>
      <c r="BJ382" s="8">
        <f t="shared" si="611"/>
        <v>0.32538019616665381</v>
      </c>
      <c r="BK382" s="8">
        <f t="shared" si="612"/>
        <v>0.35932378603769172</v>
      </c>
      <c r="BL382" s="8">
        <f t="shared" si="613"/>
        <v>0.29929871301205579</v>
      </c>
      <c r="BM382" s="8">
        <f t="shared" si="614"/>
        <v>0.20541466210144327</v>
      </c>
      <c r="BN382" s="8">
        <f t="shared" si="615"/>
        <v>0.79455041173948437</v>
      </c>
    </row>
    <row r="383" spans="1:66" x14ac:dyDescent="0.25">
      <c r="A383" t="s">
        <v>154</v>
      </c>
      <c r="B383" t="s">
        <v>168</v>
      </c>
      <c r="C383" t="s">
        <v>166</v>
      </c>
      <c r="D383" t="s">
        <v>493</v>
      </c>
      <c r="E383">
        <f>VLOOKUP(A383,home!$A$2:$E$405,3,FALSE)</f>
        <v>1.2951388888888899</v>
      </c>
      <c r="F383">
        <f>VLOOKUP(B383,home!$B$2:$E$405,3,FALSE)</f>
        <v>0.82</v>
      </c>
      <c r="G383">
        <f>VLOOKUP(C383,away!$B$2:$E$405,4,FALSE)</f>
        <v>1.49</v>
      </c>
      <c r="H383">
        <f>VLOOKUP(A383,away!$A$2:$E$405,3,FALSE)</f>
        <v>1.03125</v>
      </c>
      <c r="I383">
        <f>VLOOKUP(C383,away!$B$2:$E$405,3,FALSE)</f>
        <v>0.82</v>
      </c>
      <c r="J383">
        <f>VLOOKUP(B383,home!$B$2:$E$405,4,FALSE)</f>
        <v>0.84</v>
      </c>
      <c r="K383" s="3">
        <f t="shared" si="560"/>
        <v>1.5824006944444458</v>
      </c>
      <c r="L383" s="3">
        <f t="shared" si="561"/>
        <v>0.71032499999999998</v>
      </c>
      <c r="M383" s="5">
        <f t="shared" si="562"/>
        <v>0.1009908162548955</v>
      </c>
      <c r="N383" s="5">
        <f t="shared" si="563"/>
        <v>0.15980793777425806</v>
      </c>
      <c r="O383" s="5">
        <f t="shared" si="564"/>
        <v>7.1736301556258639E-2</v>
      </c>
      <c r="P383" s="5">
        <f t="shared" si="565"/>
        <v>0.11351557339949983</v>
      </c>
      <c r="Q383" s="5">
        <f t="shared" si="566"/>
        <v>0.12644009585586038</v>
      </c>
      <c r="R383" s="5">
        <f t="shared" si="567"/>
        <v>2.5478044201474707E-2</v>
      </c>
      <c r="S383" s="5">
        <f t="shared" si="568"/>
        <v>3.1898408890205905E-2</v>
      </c>
      <c r="T383" s="5">
        <f t="shared" si="569"/>
        <v>8.9813561088814012E-2</v>
      </c>
      <c r="U383" s="5">
        <f t="shared" si="570"/>
        <v>4.0316474837499859E-2</v>
      </c>
      <c r="V383" s="5">
        <f t="shared" si="571"/>
        <v>3.9838233811547771E-3</v>
      </c>
      <c r="W383" s="5">
        <f t="shared" si="572"/>
        <v>6.6692965162645251E-2</v>
      </c>
      <c r="X383" s="5">
        <f t="shared" si="573"/>
        <v>4.7373680479155973E-2</v>
      </c>
      <c r="Y383" s="5">
        <f t="shared" si="574"/>
        <v>1.6825354793178236E-2</v>
      </c>
      <c r="Z383" s="5">
        <f t="shared" si="575"/>
        <v>6.0325639158041741E-3</v>
      </c>
      <c r="AA383" s="5">
        <f t="shared" si="576"/>
        <v>9.5459333296490298E-3</v>
      </c>
      <c r="AB383" s="5">
        <f t="shared" si="577"/>
        <v>7.5527457649785046E-3</v>
      </c>
      <c r="AC383" s="5">
        <f t="shared" si="578"/>
        <v>2.7986826686592244E-4</v>
      </c>
      <c r="AD383" s="5">
        <f t="shared" si="579"/>
        <v>2.6383748596982275E-2</v>
      </c>
      <c r="AE383" s="5">
        <f t="shared" si="580"/>
        <v>1.8741036222151432E-2</v>
      </c>
      <c r="AF383" s="5">
        <f t="shared" si="581"/>
        <v>6.6561132772498576E-3</v>
      </c>
      <c r="AG383" s="5">
        <f t="shared" si="582"/>
        <v>1.5760012212208351E-3</v>
      </c>
      <c r="AH383" s="5">
        <f t="shared" si="583"/>
        <v>1.0712702408734E-3</v>
      </c>
      <c r="AI383" s="5">
        <f t="shared" si="584"/>
        <v>1.6951787730957366E-3</v>
      </c>
      <c r="AJ383" s="5">
        <f t="shared" si="585"/>
        <v>1.3412260338770891E-3</v>
      </c>
      <c r="AK383" s="5">
        <f t="shared" si="586"/>
        <v>7.0745233580469169E-4</v>
      </c>
      <c r="AL383" s="5">
        <f t="shared" si="587"/>
        <v>1.2583087440119345E-5</v>
      </c>
      <c r="AM383" s="5">
        <f t="shared" si="588"/>
        <v>8.3499324203824762E-3</v>
      </c>
      <c r="AN383" s="5">
        <f t="shared" si="589"/>
        <v>5.9311657465081821E-3</v>
      </c>
      <c r="AO383" s="5">
        <f t="shared" si="590"/>
        <v>2.1065276544442119E-3</v>
      </c>
      <c r="AP383" s="5">
        <f t="shared" si="591"/>
        <v>4.9877308538102841E-4</v>
      </c>
      <c r="AQ383" s="5">
        <f t="shared" si="592"/>
        <v>8.8572747968319746E-5</v>
      </c>
      <c r="AR383" s="5">
        <f t="shared" si="593"/>
        <v>1.5219000676967959E-4</v>
      </c>
      <c r="AS383" s="5">
        <f t="shared" si="594"/>
        <v>2.4082557239984585E-4</v>
      </c>
      <c r="AT383" s="5">
        <f t="shared" si="595"/>
        <v>1.9054127650274869E-4</v>
      </c>
      <c r="AU383" s="5">
        <f t="shared" si="596"/>
        <v>1.0050421608609354E-4</v>
      </c>
      <c r="AV383" s="5">
        <f t="shared" si="597"/>
        <v>3.9759485332307271E-5</v>
      </c>
      <c r="AW383" s="5">
        <f t="shared" si="598"/>
        <v>3.9287851412593492E-7</v>
      </c>
      <c r="AX383" s="5">
        <f t="shared" si="599"/>
        <v>2.2021564767629037E-3</v>
      </c>
      <c r="AY383" s="5">
        <f t="shared" si="600"/>
        <v>1.5642467993566092E-3</v>
      </c>
      <c r="AZ383" s="5">
        <f t="shared" si="601"/>
        <v>5.5556180387649173E-4</v>
      </c>
      <c r="BA383" s="5">
        <f t="shared" si="602"/>
        <v>1.3154314611285632E-4</v>
      </c>
      <c r="BB383" s="5">
        <f t="shared" si="603"/>
        <v>2.3359596315653667E-5</v>
      </c>
      <c r="BC383" s="5">
        <f t="shared" si="604"/>
        <v>3.3185810505833388E-6</v>
      </c>
      <c r="BD383" s="5">
        <f t="shared" si="605"/>
        <v>1.8017394426445437E-5</v>
      </c>
      <c r="BE383" s="5">
        <f t="shared" si="606"/>
        <v>2.8510737452486744E-5</v>
      </c>
      <c r="BF383" s="5">
        <f t="shared" si="607"/>
        <v>2.2557705371969155E-5</v>
      </c>
      <c r="BG383" s="5">
        <f t="shared" si="608"/>
        <v>1.1898442881892396E-5</v>
      </c>
      <c r="BH383" s="5">
        <f t="shared" si="609"/>
        <v>4.7070260697785262E-6</v>
      </c>
      <c r="BI383" s="5">
        <f t="shared" si="610"/>
        <v>1.4896802643171286E-6</v>
      </c>
      <c r="BJ383" s="8">
        <f t="shared" si="611"/>
        <v>0.5817656525296756</v>
      </c>
      <c r="BK383" s="8">
        <f t="shared" si="612"/>
        <v>0.25224532007941869</v>
      </c>
      <c r="BL383" s="8">
        <f t="shared" si="613"/>
        <v>0.16025562861706921</v>
      </c>
      <c r="BM383" s="8">
        <f t="shared" si="614"/>
        <v>0.40076654217887825</v>
      </c>
      <c r="BN383" s="8">
        <f t="shared" si="615"/>
        <v>0.59796876904224705</v>
      </c>
    </row>
    <row r="384" spans="1:66" x14ac:dyDescent="0.25">
      <c r="A384" t="s">
        <v>154</v>
      </c>
      <c r="B384" t="s">
        <v>156</v>
      </c>
      <c r="C384" t="s">
        <v>172</v>
      </c>
      <c r="D384" t="s">
        <v>493</v>
      </c>
      <c r="E384">
        <f>VLOOKUP(A384,home!$A$2:$E$405,3,FALSE)</f>
        <v>1.2951388888888899</v>
      </c>
      <c r="F384">
        <f>VLOOKUP(B384,home!$B$2:$E$405,3,FALSE)</f>
        <v>1.43</v>
      </c>
      <c r="G384">
        <f>VLOOKUP(C384,away!$B$2:$E$405,4,FALSE)</f>
        <v>1.29</v>
      </c>
      <c r="H384">
        <f>VLOOKUP(A384,away!$A$2:$E$405,3,FALSE)</f>
        <v>1.03125</v>
      </c>
      <c r="I384">
        <f>VLOOKUP(C384,away!$B$2:$E$405,3,FALSE)</f>
        <v>0.62</v>
      </c>
      <c r="J384">
        <f>VLOOKUP(B384,home!$B$2:$E$405,4,FALSE)</f>
        <v>0.62</v>
      </c>
      <c r="K384" s="3">
        <f t="shared" si="560"/>
        <v>2.3891427083333352</v>
      </c>
      <c r="L384" s="3">
        <f t="shared" si="561"/>
        <v>0.3964125</v>
      </c>
      <c r="M384" s="5">
        <f t="shared" si="562"/>
        <v>6.1694826038749165E-2</v>
      </c>
      <c r="N384" s="5">
        <f t="shared" si="563"/>
        <v>0.14739774377237114</v>
      </c>
      <c r="O384" s="5">
        <f t="shared" si="564"/>
        <v>2.4456600227085658E-2</v>
      </c>
      <c r="P384" s="5">
        <f t="shared" si="565"/>
        <v>5.8430308103165081E-2</v>
      </c>
      <c r="Q384" s="5">
        <f t="shared" si="566"/>
        <v>0.17607712237927295</v>
      </c>
      <c r="R384" s="5">
        <f t="shared" si="567"/>
        <v>4.8474510187597949E-3</v>
      </c>
      <c r="S384" s="5">
        <f t="shared" si="568"/>
        <v>1.3834632189766112E-2</v>
      </c>
      <c r="T384" s="5">
        <f t="shared" si="569"/>
        <v>6.9799172275173543E-2</v>
      </c>
      <c r="U384" s="5">
        <f t="shared" si="570"/>
        <v>1.1581252255472961E-2</v>
      </c>
      <c r="V384" s="5">
        <f t="shared" si="571"/>
        <v>1.455842992290769E-3</v>
      </c>
      <c r="W384" s="5">
        <f t="shared" si="572"/>
        <v>0.14022445767891875</v>
      </c>
      <c r="X384" s="5">
        <f t="shared" si="573"/>
        <v>5.5586727829644383E-2</v>
      </c>
      <c r="Y384" s="5">
        <f t="shared" si="574"/>
        <v>1.101763687288445E-2</v>
      </c>
      <c r="Z384" s="5">
        <f t="shared" si="575"/>
        <v>6.4053005899137249E-4</v>
      </c>
      <c r="AA384" s="5">
        <f t="shared" si="576"/>
        <v>1.5303177199075583E-3</v>
      </c>
      <c r="AB384" s="5">
        <f t="shared" si="577"/>
        <v>1.8280737109752196E-3</v>
      </c>
      <c r="AC384" s="5">
        <f t="shared" si="578"/>
        <v>8.6175535343875208E-5</v>
      </c>
      <c r="AD384" s="5">
        <f t="shared" si="579"/>
        <v>8.3754060148396231E-2</v>
      </c>
      <c r="AE384" s="5">
        <f t="shared" si="580"/>
        <v>3.3201156368576124E-2</v>
      </c>
      <c r="AF384" s="5">
        <f t="shared" si="581"/>
        <v>6.5806766994790898E-3</v>
      </c>
      <c r="AG384" s="5">
        <f t="shared" si="582"/>
        <v>8.6955416737741827E-4</v>
      </c>
      <c r="AH384" s="5">
        <f t="shared" si="583"/>
        <v>6.3478530502479366E-5</v>
      </c>
      <c r="AI384" s="5">
        <f t="shared" si="584"/>
        <v>1.5165926828571375E-4</v>
      </c>
      <c r="AJ384" s="5">
        <f t="shared" si="585"/>
        <v>1.8116781748799107E-4</v>
      </c>
      <c r="AK384" s="5">
        <f t="shared" si="586"/>
        <v>1.4427859004536613E-4</v>
      </c>
      <c r="AL384" s="5">
        <f t="shared" si="587"/>
        <v>3.264625839408501E-6</v>
      </c>
      <c r="AM384" s="5">
        <f t="shared" si="588"/>
        <v>4.0020080419370489E-2</v>
      </c>
      <c r="AN384" s="5">
        <f t="shared" si="589"/>
        <v>1.5864460129243703E-2</v>
      </c>
      <c r="AO384" s="5">
        <f t="shared" si="590"/>
        <v>3.144435150491909E-3</v>
      </c>
      <c r="AP384" s="5">
        <f t="shared" si="591"/>
        <v>4.1549779969812464E-4</v>
      </c>
      <c r="AQ384" s="5">
        <f t="shared" si="592"/>
        <v>4.1177130380708212E-5</v>
      </c>
      <c r="AR384" s="5">
        <f t="shared" si="593"/>
        <v>5.0327365945628234E-6</v>
      </c>
      <c r="AS384" s="5">
        <f t="shared" si="594"/>
        <v>1.2023925937862108E-5</v>
      </c>
      <c r="AT384" s="5">
        <f t="shared" si="595"/>
        <v>1.4363437489991662E-5</v>
      </c>
      <c r="AU384" s="5">
        <f t="shared" si="596"/>
        <v>1.1438767315271747E-5</v>
      </c>
      <c r="AV384" s="5">
        <f t="shared" si="597"/>
        <v>6.8322118809007902E-6</v>
      </c>
      <c r="AW384" s="5">
        <f t="shared" si="598"/>
        <v>8.5885598286270445E-8</v>
      </c>
      <c r="AX384" s="5">
        <f t="shared" si="599"/>
        <v>1.5935613886808791E-2</v>
      </c>
      <c r="AY384" s="5">
        <f t="shared" si="600"/>
        <v>6.3170765399045902E-3</v>
      </c>
      <c r="AZ384" s="5">
        <f t="shared" si="601"/>
        <v>1.2520840519374638E-3</v>
      </c>
      <c r="BA384" s="5">
        <f t="shared" si="602"/>
        <v>1.6544725641288663E-4</v>
      </c>
      <c r="BB384" s="5">
        <f t="shared" si="603"/>
        <v>1.6396340133193356E-5</v>
      </c>
      <c r="BC384" s="5">
        <f t="shared" si="604"/>
        <v>1.2999428366099031E-6</v>
      </c>
      <c r="BD384" s="5">
        <f t="shared" si="605"/>
        <v>3.3250661588202219E-7</v>
      </c>
      <c r="BE384" s="5">
        <f t="shared" si="606"/>
        <v>7.9440575680712635E-7</v>
      </c>
      <c r="BF384" s="5">
        <f t="shared" si="607"/>
        <v>9.4897436066688566E-7</v>
      </c>
      <c r="BG384" s="5">
        <f t="shared" si="608"/>
        <v>7.5574505806085942E-7</v>
      </c>
      <c r="BH384" s="5">
        <f t="shared" si="609"/>
        <v>4.5139569870626363E-7</v>
      </c>
      <c r="BI384" s="5">
        <f t="shared" si="610"/>
        <v>2.1568974842742016E-7</v>
      </c>
      <c r="BJ384" s="8">
        <f t="shared" si="611"/>
        <v>0.80768187683931225</v>
      </c>
      <c r="BK384" s="8">
        <f t="shared" si="612"/>
        <v>0.141822126025059</v>
      </c>
      <c r="BL384" s="8">
        <f t="shared" si="613"/>
        <v>4.4837468934979891E-2</v>
      </c>
      <c r="BM384" s="8">
        <f t="shared" si="614"/>
        <v>0.51576095966463265</v>
      </c>
      <c r="BN384" s="8">
        <f t="shared" si="615"/>
        <v>0.47290405153940379</v>
      </c>
    </row>
    <row r="385" spans="1:66" x14ac:dyDescent="0.25">
      <c r="A385" t="s">
        <v>154</v>
      </c>
      <c r="B385" t="s">
        <v>171</v>
      </c>
      <c r="C385" t="s">
        <v>173</v>
      </c>
      <c r="D385" t="s">
        <v>493</v>
      </c>
      <c r="E385">
        <f>VLOOKUP(A385,home!$A$2:$E$405,3,FALSE)</f>
        <v>1.2951388888888899</v>
      </c>
      <c r="F385">
        <f>VLOOKUP(B385,home!$B$2:$E$405,3,FALSE)</f>
        <v>0.88</v>
      </c>
      <c r="G385">
        <f>VLOOKUP(C385,away!$B$2:$E$405,4,FALSE)</f>
        <v>1.38</v>
      </c>
      <c r="H385">
        <f>VLOOKUP(A385,away!$A$2:$E$405,3,FALSE)</f>
        <v>1.03125</v>
      </c>
      <c r="I385">
        <f>VLOOKUP(C385,away!$B$2:$E$405,3,FALSE)</f>
        <v>0.88</v>
      </c>
      <c r="J385">
        <f>VLOOKUP(B385,home!$B$2:$E$405,4,FALSE)</f>
        <v>0.91</v>
      </c>
      <c r="K385" s="3">
        <f t="shared" si="560"/>
        <v>1.5728166666666679</v>
      </c>
      <c r="L385" s="3">
        <f t="shared" si="561"/>
        <v>0.82582500000000003</v>
      </c>
      <c r="M385" s="5">
        <f t="shared" si="562"/>
        <v>9.0841262237665074E-2</v>
      </c>
      <c r="N385" s="5">
        <f t="shared" si="563"/>
        <v>0.14287665126843702</v>
      </c>
      <c r="O385" s="5">
        <f t="shared" si="564"/>
        <v>7.5018985387419745E-2</v>
      </c>
      <c r="P385" s="5">
        <f t="shared" si="565"/>
        <v>0.11799111053375699</v>
      </c>
      <c r="Q385" s="5">
        <f t="shared" si="566"/>
        <v>0.11235938919625955</v>
      </c>
      <c r="R385" s="5">
        <f t="shared" si="567"/>
        <v>3.0976276803782957E-2</v>
      </c>
      <c r="S385" s="5">
        <f t="shared" si="568"/>
        <v>3.8313817482428417E-2</v>
      </c>
      <c r="T385" s="5">
        <f t="shared" si="569"/>
        <v>9.2789192583001043E-2</v>
      </c>
      <c r="U385" s="5">
        <f t="shared" si="570"/>
        <v>4.8720004428269931E-2</v>
      </c>
      <c r="V385" s="5">
        <f t="shared" si="571"/>
        <v>5.5294132034797465E-3</v>
      </c>
      <c r="W385" s="5">
        <f t="shared" si="572"/>
        <v>5.8906906661454574E-2</v>
      </c>
      <c r="X385" s="5">
        <f t="shared" si="573"/>
        <v>4.8646796193695718E-2</v>
      </c>
      <c r="Y385" s="5">
        <f t="shared" si="574"/>
        <v>2.008687023332938E-2</v>
      </c>
      <c r="Z385" s="5">
        <f t="shared" si="575"/>
        <v>8.5269945971613564E-3</v>
      </c>
      <c r="AA385" s="5">
        <f t="shared" si="576"/>
        <v>1.3411399218992009E-2</v>
      </c>
      <c r="AB385" s="5">
        <f t="shared" si="577"/>
        <v>1.0546836107475484E-2</v>
      </c>
      <c r="AC385" s="5">
        <f t="shared" si="578"/>
        <v>4.4887476544777958E-4</v>
      </c>
      <c r="AD385" s="5">
        <f t="shared" si="579"/>
        <v>2.3162441144728384E-2</v>
      </c>
      <c r="AE385" s="5">
        <f t="shared" si="580"/>
        <v>1.9128122958345317E-2</v>
      </c>
      <c r="AF385" s="5">
        <f t="shared" si="581"/>
        <v>7.898241071037761E-3</v>
      </c>
      <c r="AG385" s="5">
        <f t="shared" si="582"/>
        <v>2.17418831082992E-3</v>
      </c>
      <c r="AH385" s="5">
        <f t="shared" si="583"/>
        <v>1.7604513283001938E-3</v>
      </c>
      <c r="AI385" s="5">
        <f t="shared" si="584"/>
        <v>2.7688671900060182E-3</v>
      </c>
      <c r="AJ385" s="5">
        <f t="shared" si="585"/>
        <v>2.1774602321139851E-3</v>
      </c>
      <c r="AK385" s="5">
        <f t="shared" si="586"/>
        <v>1.1415819146909153E-3</v>
      </c>
      <c r="AL385" s="5">
        <f t="shared" si="587"/>
        <v>2.3321222431805155E-5</v>
      </c>
      <c r="AM385" s="5">
        <f t="shared" si="588"/>
        <v>7.2860546946229158E-3</v>
      </c>
      <c r="AN385" s="5">
        <f t="shared" si="589"/>
        <v>6.017006118186969E-3</v>
      </c>
      <c r="AO385" s="5">
        <f t="shared" si="590"/>
        <v>2.4844970387758766E-3</v>
      </c>
      <c r="AP385" s="5">
        <f t="shared" si="591"/>
        <v>6.8391992234902957E-4</v>
      </c>
      <c r="AQ385" s="5">
        <f t="shared" si="592"/>
        <v>1.4119954246847181E-4</v>
      </c>
      <c r="AR385" s="5">
        <f t="shared" si="593"/>
        <v>2.9076494363870163E-4</v>
      </c>
      <c r="AS385" s="5">
        <f t="shared" si="594"/>
        <v>4.573199494373442E-4</v>
      </c>
      <c r="AT385" s="5">
        <f t="shared" si="595"/>
        <v>3.5964021923710649E-4</v>
      </c>
      <c r="AU385" s="5">
        <f t="shared" si="596"/>
        <v>1.8854937693992509E-4</v>
      </c>
      <c r="AV385" s="5">
        <f t="shared" si="597"/>
        <v>7.4138400635182541E-5</v>
      </c>
      <c r="AW385" s="5">
        <f t="shared" si="598"/>
        <v>8.4142408476297183E-7</v>
      </c>
      <c r="AX385" s="5">
        <f t="shared" si="599"/>
        <v>1.9099380429913075E-3</v>
      </c>
      <c r="AY385" s="5">
        <f t="shared" si="600"/>
        <v>1.5772745843532965E-3</v>
      </c>
      <c r="AZ385" s="5">
        <f t="shared" si="601"/>
        <v>6.512763918117804E-4</v>
      </c>
      <c r="BA385" s="5">
        <f t="shared" si="602"/>
        <v>1.7928010875598792E-4</v>
      </c>
      <c r="BB385" s="5">
        <f t="shared" si="603"/>
        <v>3.7013498953353419E-5</v>
      </c>
      <c r="BC385" s="5">
        <f t="shared" si="604"/>
        <v>6.1133345546306204E-6</v>
      </c>
      <c r="BD385" s="5">
        <f t="shared" si="605"/>
        <v>4.0020159930071783E-5</v>
      </c>
      <c r="BE385" s="5">
        <f t="shared" si="606"/>
        <v>6.2944374540682457E-5</v>
      </c>
      <c r="BF385" s="5">
        <f t="shared" si="607"/>
        <v>4.9499980675247234E-5</v>
      </c>
      <c r="BG385" s="5">
        <f t="shared" si="608"/>
        <v>2.5951464868568935E-5</v>
      </c>
      <c r="BH385" s="5">
        <f t="shared" si="609"/>
        <v>1.0204224117424935E-5</v>
      </c>
      <c r="BI385" s="5">
        <f t="shared" si="610"/>
        <v>3.2098747524575815E-6</v>
      </c>
      <c r="BJ385" s="8">
        <f t="shared" si="611"/>
        <v>0.54900237289894238</v>
      </c>
      <c r="BK385" s="8">
        <f t="shared" si="612"/>
        <v>0.25472507402956318</v>
      </c>
      <c r="BL385" s="8">
        <f t="shared" si="613"/>
        <v>0.18808410557982394</v>
      </c>
      <c r="BM385" s="8">
        <f t="shared" si="614"/>
        <v>0.42869843851790085</v>
      </c>
      <c r="BN385" s="8">
        <f t="shared" si="615"/>
        <v>0.57006367542732139</v>
      </c>
    </row>
    <row r="386" spans="1:66" x14ac:dyDescent="0.25">
      <c r="A386" t="s">
        <v>154</v>
      </c>
      <c r="B386" t="s">
        <v>158</v>
      </c>
      <c r="C386" t="s">
        <v>164</v>
      </c>
      <c r="D386" t="s">
        <v>493</v>
      </c>
      <c r="E386">
        <f>VLOOKUP(A386,home!$A$2:$E$405,3,FALSE)</f>
        <v>1.2951388888888899</v>
      </c>
      <c r="F386">
        <f>VLOOKUP(B386,home!$B$2:$E$405,3,FALSE)</f>
        <v>0.98</v>
      </c>
      <c r="G386">
        <f>VLOOKUP(C386,away!$B$2:$E$405,4,FALSE)</f>
        <v>1.03</v>
      </c>
      <c r="H386">
        <f>VLOOKUP(A386,away!$A$2:$E$405,3,FALSE)</f>
        <v>1.03125</v>
      </c>
      <c r="I386">
        <f>VLOOKUP(C386,away!$B$2:$E$405,3,FALSE)</f>
        <v>0.41</v>
      </c>
      <c r="J386">
        <f>VLOOKUP(B386,home!$B$2:$E$405,4,FALSE)</f>
        <v>1.03</v>
      </c>
      <c r="K386" s="3">
        <f t="shared" si="560"/>
        <v>1.3073131944444456</v>
      </c>
      <c r="L386" s="3">
        <f t="shared" si="561"/>
        <v>0.43549687500000001</v>
      </c>
      <c r="M386" s="5">
        <f t="shared" si="562"/>
        <v>0.17502786845124713</v>
      </c>
      <c r="N386" s="5">
        <f t="shared" si="563"/>
        <v>0.2288162418218021</v>
      </c>
      <c r="O386" s="5">
        <f t="shared" si="564"/>
        <v>7.6224089748429202E-2</v>
      </c>
      <c r="P386" s="5">
        <f t="shared" si="565"/>
        <v>9.9648758262639095E-2</v>
      </c>
      <c r="Q386" s="5">
        <f t="shared" si="566"/>
        <v>0.14956724601841642</v>
      </c>
      <c r="R386" s="5">
        <f t="shared" si="567"/>
        <v>1.6597676442580225E-2</v>
      </c>
      <c r="S386" s="5">
        <f t="shared" si="568"/>
        <v>1.4183277084888609E-2</v>
      </c>
      <c r="T386" s="5">
        <f t="shared" si="569"/>
        <v>6.5136068243376533E-2</v>
      </c>
      <c r="U386" s="5">
        <f t="shared" si="570"/>
        <v>2.1698361410504879E-2</v>
      </c>
      <c r="V386" s="5">
        <f t="shared" si="571"/>
        <v>8.9721962699123735E-4</v>
      </c>
      <c r="W386" s="5">
        <f t="shared" si="572"/>
        <v>6.5177078058864746E-2</v>
      </c>
      <c r="X386" s="5">
        <f t="shared" si="573"/>
        <v>2.8384413816266659E-2</v>
      </c>
      <c r="Y386" s="5">
        <f t="shared" si="574"/>
        <v>6.180661757845477E-3</v>
      </c>
      <c r="Z386" s="5">
        <f t="shared" si="575"/>
        <v>2.4094120743349354E-3</v>
      </c>
      <c r="AA386" s="5">
        <f t="shared" si="576"/>
        <v>3.1498561956318223E-3</v>
      </c>
      <c r="AB386" s="5">
        <f t="shared" si="577"/>
        <v>2.0589242825760335E-3</v>
      </c>
      <c r="AC386" s="5">
        <f t="shared" si="578"/>
        <v>3.1925923607791353E-5</v>
      </c>
      <c r="AD386" s="5">
        <f t="shared" si="579"/>
        <v>2.1301713530422383E-2</v>
      </c>
      <c r="AE386" s="5">
        <f t="shared" si="580"/>
        <v>9.2768296746441638E-3</v>
      </c>
      <c r="AF386" s="5">
        <f t="shared" si="581"/>
        <v>2.0200151666073998E-3</v>
      </c>
      <c r="AG386" s="5">
        <f t="shared" si="582"/>
        <v>2.9323676417004234E-4</v>
      </c>
      <c r="AH386" s="5">
        <f t="shared" si="583"/>
        <v>2.6232285724003303E-4</v>
      </c>
      <c r="AI386" s="5">
        <f t="shared" si="584"/>
        <v>3.429381324742618E-4</v>
      </c>
      <c r="AJ386" s="5">
        <f t="shared" si="585"/>
        <v>2.2416377273086987E-4</v>
      </c>
      <c r="AK386" s="5">
        <f t="shared" si="586"/>
        <v>9.768408593583738E-5</v>
      </c>
      <c r="AL386" s="5">
        <f t="shared" si="587"/>
        <v>7.2705647896076235E-7</v>
      </c>
      <c r="AM386" s="5">
        <f t="shared" si="588"/>
        <v>5.569602232519383E-3</v>
      </c>
      <c r="AN386" s="5">
        <f t="shared" si="589"/>
        <v>2.4255443672552141E-3</v>
      </c>
      <c r="AO386" s="5">
        <f t="shared" si="590"/>
        <v>5.2815849605674899E-4</v>
      </c>
      <c r="AP386" s="5">
        <f t="shared" si="591"/>
        <v>7.6670458179138018E-5</v>
      </c>
      <c r="AQ386" s="5">
        <f t="shared" si="592"/>
        <v>8.3474362354581992E-6</v>
      </c>
      <c r="AR386" s="5">
        <f t="shared" si="593"/>
        <v>2.2848156913821111E-5</v>
      </c>
      <c r="AS386" s="5">
        <f t="shared" si="594"/>
        <v>2.9869697002175423E-5</v>
      </c>
      <c r="AT386" s="5">
        <f t="shared" si="595"/>
        <v>1.9524524502500817E-5</v>
      </c>
      <c r="AU386" s="5">
        <f t="shared" si="596"/>
        <v>8.5082228324577306E-6</v>
      </c>
      <c r="AV386" s="5">
        <f t="shared" si="597"/>
        <v>2.7807279925363733E-6</v>
      </c>
      <c r="AW386" s="5">
        <f t="shared" si="598"/>
        <v>1.1498212630100723E-8</v>
      </c>
      <c r="AX386" s="5">
        <f t="shared" si="599"/>
        <v>1.2135357477299725E-3</v>
      </c>
      <c r="AY386" s="5">
        <f t="shared" si="600"/>
        <v>5.2849102583719129E-4</v>
      </c>
      <c r="AZ386" s="5">
        <f t="shared" si="601"/>
        <v>1.1507809510882054E-4</v>
      </c>
      <c r="BA386" s="5">
        <f t="shared" si="602"/>
        <v>1.6705383600281378E-5</v>
      </c>
      <c r="BB386" s="5">
        <f t="shared" si="603"/>
        <v>1.8187855883996974E-6</v>
      </c>
      <c r="BC386" s="5">
        <f t="shared" si="604"/>
        <v>1.5841508800862095E-7</v>
      </c>
      <c r="BD386" s="5">
        <f t="shared" si="605"/>
        <v>1.6583834892464548E-6</v>
      </c>
      <c r="BE386" s="5">
        <f t="shared" si="606"/>
        <v>2.1680266169407087E-6</v>
      </c>
      <c r="BF386" s="5">
        <f t="shared" si="607"/>
        <v>1.4171449011166713E-6</v>
      </c>
      <c r="BG386" s="5">
        <f t="shared" si="608"/>
        <v>6.1755074255649775E-7</v>
      </c>
      <c r="BH386" s="5">
        <f t="shared" si="609"/>
        <v>2.0183305849576881E-7</v>
      </c>
      <c r="BI386" s="5">
        <f t="shared" si="610"/>
        <v>5.2771804089319156E-8</v>
      </c>
      <c r="BJ386" s="8">
        <f t="shared" si="611"/>
        <v>0.58663761529561453</v>
      </c>
      <c r="BK386" s="8">
        <f t="shared" si="612"/>
        <v>0.29031826743168998</v>
      </c>
      <c r="BL386" s="8">
        <f t="shared" si="613"/>
        <v>0.12074566396795913</v>
      </c>
      <c r="BM386" s="8">
        <f t="shared" si="614"/>
        <v>0.25370059849685983</v>
      </c>
      <c r="BN386" s="8">
        <f t="shared" si="615"/>
        <v>0.74588188074511419</v>
      </c>
    </row>
    <row r="387" spans="1:66" x14ac:dyDescent="0.25">
      <c r="A387" t="s">
        <v>154</v>
      </c>
      <c r="B387" t="s">
        <v>155</v>
      </c>
      <c r="C387" t="s">
        <v>165</v>
      </c>
      <c r="D387" t="s">
        <v>493</v>
      </c>
      <c r="E387">
        <f>VLOOKUP(A387,home!$A$2:$E$405,3,FALSE)</f>
        <v>1.2951388888888899</v>
      </c>
      <c r="F387">
        <f>VLOOKUP(B387,home!$B$2:$E$405,3,FALSE)</f>
        <v>1.75</v>
      </c>
      <c r="G387">
        <f>VLOOKUP(C387,away!$B$2:$E$405,4,FALSE)</f>
        <v>1.49</v>
      </c>
      <c r="H387">
        <f>VLOOKUP(A387,away!$A$2:$E$405,3,FALSE)</f>
        <v>1.03125</v>
      </c>
      <c r="I387">
        <f>VLOOKUP(C387,away!$B$2:$E$405,3,FALSE)</f>
        <v>0.72</v>
      </c>
      <c r="J387">
        <f>VLOOKUP(B387,home!$B$2:$E$405,4,FALSE)</f>
        <v>0.97</v>
      </c>
      <c r="K387" s="3">
        <f t="shared" si="560"/>
        <v>3.3770746527777806</v>
      </c>
      <c r="L387" s="3">
        <f t="shared" si="561"/>
        <v>0.72022499999999989</v>
      </c>
      <c r="M387" s="5">
        <f t="shared" si="562"/>
        <v>1.6617487857111233E-2</v>
      </c>
      <c r="N387" s="5">
        <f t="shared" si="563"/>
        <v>5.6118497035092911E-2</v>
      </c>
      <c r="O387" s="5">
        <f t="shared" si="564"/>
        <v>1.1968330191887937E-2</v>
      </c>
      <c r="P387" s="5">
        <f t="shared" si="565"/>
        <v>4.0417944527099792E-2</v>
      </c>
      <c r="Q387" s="5">
        <f t="shared" si="566"/>
        <v>9.4758176944598677E-2</v>
      </c>
      <c r="R387" s="5">
        <f t="shared" si="567"/>
        <v>4.3099453062262439E-3</v>
      </c>
      <c r="S387" s="5">
        <f t="shared" si="568"/>
        <v>2.4576672687271348E-2</v>
      </c>
      <c r="T387" s="5">
        <f t="shared" si="569"/>
        <v>6.8247207989923578E-2</v>
      </c>
      <c r="U387" s="5">
        <f t="shared" si="570"/>
        <v>1.4555007048515218E-2</v>
      </c>
      <c r="V387" s="5">
        <f t="shared" si="571"/>
        <v>6.6418556020035489E-3</v>
      </c>
      <c r="W387" s="5">
        <f t="shared" si="572"/>
        <v>0.10666847916767869</v>
      </c>
      <c r="X387" s="5">
        <f t="shared" si="573"/>
        <v>7.6825305408541378E-2</v>
      </c>
      <c r="Y387" s="5">
        <f t="shared" si="574"/>
        <v>2.7665752793933348E-2</v>
      </c>
      <c r="Z387" s="5">
        <f t="shared" si="575"/>
        <v>1.0347101193922655E-3</v>
      </c>
      <c r="AA387" s="5">
        <f t="shared" si="576"/>
        <v>3.4942933171722913E-3</v>
      </c>
      <c r="AB387" s="5">
        <f t="shared" si="577"/>
        <v>5.9002446953966697E-3</v>
      </c>
      <c r="AC387" s="5">
        <f t="shared" si="578"/>
        <v>1.0096673215105832E-3</v>
      </c>
      <c r="AD387" s="5">
        <f t="shared" si="579"/>
        <v>9.0056854311880596E-2</v>
      </c>
      <c r="AE387" s="5">
        <f t="shared" si="580"/>
        <v>6.4861197896774192E-2</v>
      </c>
      <c r="AF387" s="5">
        <f t="shared" si="581"/>
        <v>2.3357328127602089E-2</v>
      </c>
      <c r="AG387" s="5">
        <f t="shared" si="582"/>
        <v>5.6075105502340723E-3</v>
      </c>
      <c r="AH387" s="5">
        <f t="shared" si="583"/>
        <v>1.8630602393482354E-4</v>
      </c>
      <c r="AI387" s="5">
        <f t="shared" si="584"/>
        <v>6.2916935109010323E-4</v>
      </c>
      <c r="AJ387" s="5">
        <f t="shared" si="585"/>
        <v>1.0623759339355161E-3</v>
      </c>
      <c r="AK387" s="5">
        <f t="shared" si="586"/>
        <v>1.1959076127382512E-3</v>
      </c>
      <c r="AL387" s="5">
        <f t="shared" si="587"/>
        <v>9.8230678770561946E-5</v>
      </c>
      <c r="AM387" s="5">
        <f t="shared" si="588"/>
        <v>6.0825744001110661E-2</v>
      </c>
      <c r="AN387" s="5">
        <f t="shared" si="589"/>
        <v>4.3808221473199925E-2</v>
      </c>
      <c r="AO387" s="5">
        <f t="shared" si="590"/>
        <v>1.5775888155267703E-2</v>
      </c>
      <c r="AP387" s="5">
        <f t="shared" si="591"/>
        <v>3.7873963488758941E-3</v>
      </c>
      <c r="AQ387" s="5">
        <f t="shared" si="592"/>
        <v>6.8194438384228497E-4</v>
      </c>
      <c r="AR387" s="5">
        <f t="shared" si="593"/>
        <v>2.6836451217691661E-5</v>
      </c>
      <c r="AS387" s="5">
        <f t="shared" si="594"/>
        <v>9.0628699177773919E-5</v>
      </c>
      <c r="AT387" s="5">
        <f t="shared" si="595"/>
        <v>1.5302994140374145E-4</v>
      </c>
      <c r="AU387" s="5">
        <f t="shared" si="596"/>
        <v>1.722645120768814E-4</v>
      </c>
      <c r="AV387" s="5">
        <f t="shared" si="597"/>
        <v>1.4543752932699198E-4</v>
      </c>
      <c r="AW387" s="5">
        <f t="shared" si="598"/>
        <v>6.6367200351206805E-6</v>
      </c>
      <c r="AX387" s="5">
        <f t="shared" si="599"/>
        <v>3.4235513050416833E-2</v>
      </c>
      <c r="AY387" s="5">
        <f t="shared" si="600"/>
        <v>2.4657272386736463E-2</v>
      </c>
      <c r="AZ387" s="5">
        <f t="shared" si="601"/>
        <v>8.8793920023686312E-3</v>
      </c>
      <c r="BA387" s="5">
        <f t="shared" si="602"/>
        <v>2.1317200349686496E-3</v>
      </c>
      <c r="BB387" s="5">
        <f t="shared" si="603"/>
        <v>3.8382951554632376E-4</v>
      </c>
      <c r="BC387" s="5">
        <f t="shared" si="604"/>
        <v>5.5288722566870212E-5</v>
      </c>
      <c r="BD387" s="5">
        <f t="shared" si="605"/>
        <v>3.2213805130436613E-6</v>
      </c>
      <c r="BE387" s="5">
        <f t="shared" si="606"/>
        <v>1.0878842477552032E-5</v>
      </c>
      <c r="BF387" s="5">
        <f t="shared" si="607"/>
        <v>1.8369331591251605E-5</v>
      </c>
      <c r="BG387" s="5">
        <f t="shared" si="608"/>
        <v>2.0678201368428643E-5</v>
      </c>
      <c r="BH387" s="5">
        <f t="shared" si="609"/>
        <v>1.7457957426588795E-5</v>
      </c>
      <c r="BI387" s="5">
        <f t="shared" si="610"/>
        <v>1.1791365102921325E-5</v>
      </c>
      <c r="BJ387" s="8">
        <f t="shared" si="611"/>
        <v>0.8093885203011596</v>
      </c>
      <c r="BK387" s="8">
        <f t="shared" si="612"/>
        <v>0.11401913106050351</v>
      </c>
      <c r="BL387" s="8">
        <f t="shared" si="613"/>
        <v>4.3972173692579913E-2</v>
      </c>
      <c r="BM387" s="8">
        <f t="shared" si="614"/>
        <v>0.71957351764491728</v>
      </c>
      <c r="BN387" s="8">
        <f t="shared" si="615"/>
        <v>0.22419038186201681</v>
      </c>
    </row>
    <row r="388" spans="1:66" x14ac:dyDescent="0.25">
      <c r="A388" t="s">
        <v>154</v>
      </c>
      <c r="B388" t="s">
        <v>157</v>
      </c>
      <c r="C388" t="s">
        <v>170</v>
      </c>
      <c r="D388" t="s">
        <v>493</v>
      </c>
      <c r="E388">
        <f>VLOOKUP(A388,home!$A$2:$E$405,3,FALSE)</f>
        <v>1.2951388888888899</v>
      </c>
      <c r="F388">
        <f>VLOOKUP(B388,home!$B$2:$E$405,3,FALSE)</f>
        <v>1.29</v>
      </c>
      <c r="G388">
        <f>VLOOKUP(C388,away!$B$2:$E$405,4,FALSE)</f>
        <v>0.82</v>
      </c>
      <c r="H388">
        <f>VLOOKUP(A388,away!$A$2:$E$405,3,FALSE)</f>
        <v>1.03125</v>
      </c>
      <c r="I388">
        <f>VLOOKUP(C388,away!$B$2:$E$405,3,FALSE)</f>
        <v>1.03</v>
      </c>
      <c r="J388">
        <f>VLOOKUP(B388,home!$B$2:$E$405,4,FALSE)</f>
        <v>0.91</v>
      </c>
      <c r="K388" s="3">
        <f t="shared" si="560"/>
        <v>1.3699979166666678</v>
      </c>
      <c r="L388" s="3">
        <f t="shared" si="561"/>
        <v>0.96659062500000004</v>
      </c>
      <c r="M388" s="5">
        <f t="shared" si="562"/>
        <v>9.6656817125456901E-2</v>
      </c>
      <c r="N388" s="5">
        <f t="shared" si="563"/>
        <v>0.13241963809350707</v>
      </c>
      <c r="O388" s="5">
        <f t="shared" si="564"/>
        <v>9.34275732758061E-2</v>
      </c>
      <c r="P388" s="5">
        <f t="shared" si="565"/>
        <v>0.12799558074707681</v>
      </c>
      <c r="Q388" s="5">
        <f t="shared" si="566"/>
        <v>9.0707314156929411E-2</v>
      </c>
      <c r="R388" s="5">
        <f t="shared" si="567"/>
        <v>4.5153108222447357E-2</v>
      </c>
      <c r="S388" s="5">
        <f t="shared" si="568"/>
        <v>4.2373805536957403E-2</v>
      </c>
      <c r="T388" s="5">
        <f t="shared" si="569"/>
        <v>8.7676839483017757E-2</v>
      </c>
      <c r="U388" s="5">
        <f t="shared" si="570"/>
        <v>6.1859664195777465E-2</v>
      </c>
      <c r="V388" s="5">
        <f t="shared" si="571"/>
        <v>6.2347270470981585E-3</v>
      </c>
      <c r="W388" s="5">
        <f t="shared" si="572"/>
        <v>4.1422943807140733E-2</v>
      </c>
      <c r="X388" s="5">
        <f t="shared" si="573"/>
        <v>4.003902914388404E-2</v>
      </c>
      <c r="Y388" s="5">
        <f t="shared" si="574"/>
        <v>1.9350675102290046E-2</v>
      </c>
      <c r="Z388" s="5">
        <f t="shared" si="575"/>
        <v>1.4548190365809344E-2</v>
      </c>
      <c r="AA388" s="5">
        <f t="shared" si="576"/>
        <v>1.9930990492428888E-2</v>
      </c>
      <c r="AB388" s="5">
        <f t="shared" si="577"/>
        <v>1.3652707725865373E-2</v>
      </c>
      <c r="AC388" s="5">
        <f t="shared" si="578"/>
        <v>5.1601217387300241E-4</v>
      </c>
      <c r="AD388" s="5">
        <f t="shared" si="579"/>
        <v>1.4187336679495819E-2</v>
      </c>
      <c r="AE388" s="5">
        <f t="shared" si="580"/>
        <v>1.3713346628119289E-2</v>
      </c>
      <c r="AF388" s="5">
        <f t="shared" si="581"/>
        <v>6.6275961440577322E-3</v>
      </c>
      <c r="AG388" s="5">
        <f t="shared" si="582"/>
        <v>2.1353907663774515E-3</v>
      </c>
      <c r="AH388" s="5">
        <f t="shared" si="583"/>
        <v>3.5155361045766578E-3</v>
      </c>
      <c r="AI388" s="5">
        <f t="shared" si="584"/>
        <v>4.8162771392364738E-3</v>
      </c>
      <c r="AJ388" s="5">
        <f t="shared" si="585"/>
        <v>3.2991448234216346E-3</v>
      </c>
      <c r="AK388" s="5">
        <f t="shared" si="586"/>
        <v>1.5066071782897531E-3</v>
      </c>
      <c r="AL388" s="5">
        <f t="shared" si="587"/>
        <v>2.7332693060525536E-5</v>
      </c>
      <c r="AM388" s="5">
        <f t="shared" si="588"/>
        <v>3.8873243387915753E-3</v>
      </c>
      <c r="AN388" s="5">
        <f t="shared" si="589"/>
        <v>3.7574512622102606E-3</v>
      </c>
      <c r="AO388" s="5">
        <f t="shared" si="590"/>
        <v>1.8159585819734272E-3</v>
      </c>
      <c r="AP388" s="5">
        <f t="shared" si="591"/>
        <v>5.8509618024126962E-4</v>
      </c>
      <c r="AQ388" s="5">
        <f t="shared" si="592"/>
        <v>1.4138712063613035E-4</v>
      </c>
      <c r="AR388" s="5">
        <f t="shared" si="593"/>
        <v>6.7961684810656368E-4</v>
      </c>
      <c r="AS388" s="5">
        <f t="shared" si="594"/>
        <v>9.3107366603755945E-4</v>
      </c>
      <c r="AT388" s="5">
        <f t="shared" si="595"/>
        <v>6.3778449136732667E-4</v>
      </c>
      <c r="AU388" s="5">
        <f t="shared" si="596"/>
        <v>2.912544748185159E-4</v>
      </c>
      <c r="AV388" s="5">
        <f t="shared" si="597"/>
        <v>9.9754505930302854E-5</v>
      </c>
      <c r="AW388" s="5">
        <f t="shared" si="598"/>
        <v>1.0054081674695318E-6</v>
      </c>
      <c r="AX388" s="5">
        <f t="shared" si="599"/>
        <v>8.8760437425868097E-4</v>
      </c>
      <c r="AY388" s="5">
        <f t="shared" si="600"/>
        <v>8.5795006686743239E-4</v>
      </c>
      <c r="AZ388" s="5">
        <f t="shared" si="601"/>
        <v>4.1464324567609163E-4</v>
      </c>
      <c r="BA388" s="5">
        <f t="shared" si="602"/>
        <v>1.3359675799669399E-4</v>
      </c>
      <c r="BB388" s="5">
        <f t="shared" si="603"/>
        <v>3.2283343452499543E-5</v>
      </c>
      <c r="BC388" s="5">
        <f t="shared" si="604"/>
        <v>6.240955424968241E-6</v>
      </c>
      <c r="BD388" s="5">
        <f t="shared" si="605"/>
        <v>1.0948521232864219E-4</v>
      </c>
      <c r="BE388" s="5">
        <f t="shared" si="606"/>
        <v>1.4999451279604757E-4</v>
      </c>
      <c r="BF388" s="5">
        <f t="shared" si="607"/>
        <v>1.0274608502100853E-4</v>
      </c>
      <c r="BG388" s="5">
        <f t="shared" si="608"/>
        <v>4.6920640808145985E-5</v>
      </c>
      <c r="BH388" s="5">
        <f t="shared" si="609"/>
        <v>1.6070295038956266E-5</v>
      </c>
      <c r="BI388" s="5">
        <f t="shared" si="610"/>
        <v>4.4032541447177549E-6</v>
      </c>
      <c r="BJ388" s="8">
        <f t="shared" si="611"/>
        <v>0.46079964623234837</v>
      </c>
      <c r="BK388" s="8">
        <f t="shared" si="612"/>
        <v>0.27466222539039026</v>
      </c>
      <c r="BL388" s="8">
        <f t="shared" si="613"/>
        <v>0.2502307131442475</v>
      </c>
      <c r="BM388" s="8">
        <f t="shared" si="614"/>
        <v>0.41302379885287188</v>
      </c>
      <c r="BN388" s="8">
        <f t="shared" si="615"/>
        <v>0.58636003162122363</v>
      </c>
    </row>
    <row r="389" spans="1:66" x14ac:dyDescent="0.25">
      <c r="A389" t="s">
        <v>24</v>
      </c>
      <c r="B389" t="s">
        <v>290</v>
      </c>
      <c r="C389" t="s">
        <v>181</v>
      </c>
      <c r="D389" t="s">
        <v>493</v>
      </c>
      <c r="E389">
        <f>VLOOKUP(A389,home!$A$2:$E$405,3,FALSE)</f>
        <v>1.6104868913857699</v>
      </c>
      <c r="F389">
        <f>VLOOKUP(B389,home!$B$2:$E$405,3,FALSE)</f>
        <v>1</v>
      </c>
      <c r="G389">
        <f>VLOOKUP(C389,away!$B$2:$E$405,4,FALSE)</f>
        <v>0.8</v>
      </c>
      <c r="H389">
        <f>VLOOKUP(A389,away!$A$2:$E$405,3,FALSE)</f>
        <v>1.3970037453183499</v>
      </c>
      <c r="I389">
        <f>VLOOKUP(C389,away!$B$2:$E$405,3,FALSE)</f>
        <v>0.8</v>
      </c>
      <c r="J389">
        <f>VLOOKUP(B389,home!$B$2:$E$405,4,FALSE)</f>
        <v>1.1000000000000001</v>
      </c>
      <c r="K389" s="3">
        <f t="shared" si="560"/>
        <v>1.288389513108616</v>
      </c>
      <c r="L389" s="3">
        <f t="shared" si="561"/>
        <v>1.2293632958801481</v>
      </c>
      <c r="M389" s="5">
        <f t="shared" si="562"/>
        <v>8.0640618162023461E-2</v>
      </c>
      <c r="N389" s="5">
        <f t="shared" si="563"/>
        <v>0.10389652677054724</v>
      </c>
      <c r="O389" s="5">
        <f t="shared" si="564"/>
        <v>9.9136616125477695E-2</v>
      </c>
      <c r="P389" s="5">
        <f t="shared" si="565"/>
        <v>0.12772657658113998</v>
      </c>
      <c r="Q389" s="5">
        <f t="shared" si="566"/>
        <v>6.6929597769790836E-2</v>
      </c>
      <c r="R389" s="5">
        <f t="shared" si="567"/>
        <v>6.0937458571211162E-2</v>
      </c>
      <c r="S389" s="5">
        <f t="shared" si="568"/>
        <v>5.0576492148037326E-2</v>
      </c>
      <c r="T389" s="5">
        <f t="shared" si="569"/>
        <v>8.2280790906202675E-2</v>
      </c>
      <c r="U389" s="5">
        <f t="shared" si="570"/>
        <v>7.8511182578639205E-2</v>
      </c>
      <c r="V389" s="5">
        <f t="shared" si="571"/>
        <v>8.9008937910618723E-3</v>
      </c>
      <c r="W389" s="5">
        <f t="shared" si="572"/>
        <v>2.8743797294392109E-2</v>
      </c>
      <c r="X389" s="5">
        <f t="shared" si="573"/>
        <v>3.5336569377944764E-2</v>
      </c>
      <c r="Y389" s="5">
        <f t="shared" si="574"/>
        <v>2.172074069778385E-2</v>
      </c>
      <c r="Z389" s="5">
        <f t="shared" si="575"/>
        <v>2.4971424970554705E-2</v>
      </c>
      <c r="AA389" s="5">
        <f t="shared" si="576"/>
        <v>3.2172922059441313E-2</v>
      </c>
      <c r="AB389" s="5">
        <f t="shared" si="577"/>
        <v>2.0725627693722527E-2</v>
      </c>
      <c r="AC389" s="5">
        <f t="shared" si="578"/>
        <v>8.8113217504145406E-4</v>
      </c>
      <c r="AD389" s="5">
        <f t="shared" si="579"/>
        <v>9.2583017502536457E-3</v>
      </c>
      <c r="AE389" s="5">
        <f t="shared" si="580"/>
        <v>1.1381816353944767E-2</v>
      </c>
      <c r="AF389" s="5">
        <f t="shared" si="581"/>
        <v>6.9961936329940551E-3</v>
      </c>
      <c r="AG389" s="5">
        <f t="shared" si="582"/>
        <v>2.8669545544244258E-3</v>
      </c>
      <c r="AH389" s="5">
        <f t="shared" si="583"/>
        <v>7.6747383261562465E-3</v>
      </c>
      <c r="AI389" s="5">
        <f t="shared" si="584"/>
        <v>9.8880523752724811E-3</v>
      </c>
      <c r="AJ389" s="5">
        <f t="shared" si="585"/>
        <v>6.3698314926849044E-3</v>
      </c>
      <c r="AK389" s="5">
        <f t="shared" si="586"/>
        <v>2.735608031814744E-3</v>
      </c>
      <c r="AL389" s="5">
        <f t="shared" si="587"/>
        <v>5.5824967019679758E-5</v>
      </c>
      <c r="AM389" s="5">
        <f t="shared" si="588"/>
        <v>2.3856597768443879E-3</v>
      </c>
      <c r="AN389" s="5">
        <f t="shared" si="589"/>
        <v>2.9328425661101151E-3</v>
      </c>
      <c r="AO389" s="5">
        <f t="shared" si="590"/>
        <v>1.8027645016853615E-3</v>
      </c>
      <c r="AP389" s="5">
        <f t="shared" si="591"/>
        <v>7.3875083649588269E-4</v>
      </c>
      <c r="AQ389" s="5">
        <f t="shared" si="592"/>
        <v>2.2704829079719886E-4</v>
      </c>
      <c r="AR389" s="5">
        <f t="shared" si="593"/>
        <v>1.8870083207322274E-3</v>
      </c>
      <c r="AS389" s="5">
        <f t="shared" si="594"/>
        <v>2.4312017315801016E-3</v>
      </c>
      <c r="AT389" s="5">
        <f t="shared" si="595"/>
        <v>1.5661674076096561E-3</v>
      </c>
      <c r="AU389" s="5">
        <f t="shared" si="596"/>
        <v>6.72611221245596E-4</v>
      </c>
      <c r="AV389" s="5">
        <f t="shared" si="597"/>
        <v>2.1664631096300117E-4</v>
      </c>
      <c r="AW389" s="5">
        <f t="shared" si="598"/>
        <v>2.4561415848952992E-6</v>
      </c>
      <c r="AX389" s="5">
        <f t="shared" si="599"/>
        <v>5.1227650638855857E-4</v>
      </c>
      <c r="AY389" s="5">
        <f t="shared" si="600"/>
        <v>6.2977393429580612E-4</v>
      </c>
      <c r="AZ389" s="5">
        <f t="shared" si="601"/>
        <v>3.8711047976265004E-4</v>
      </c>
      <c r="BA389" s="5">
        <f t="shared" si="602"/>
        <v>1.5863313842358559E-4</v>
      </c>
      <c r="BB389" s="5">
        <f t="shared" si="603"/>
        <v>4.8754439472057772E-5</v>
      </c>
      <c r="BC389" s="5">
        <f t="shared" si="604"/>
        <v>1.1987383679631629E-5</v>
      </c>
      <c r="BD389" s="5">
        <f t="shared" si="605"/>
        <v>3.8663646142143799E-4</v>
      </c>
      <c r="BE389" s="5">
        <f t="shared" si="606"/>
        <v>4.9813836228080471E-4</v>
      </c>
      <c r="BF389" s="5">
        <f t="shared" si="607"/>
        <v>3.2089812101984477E-4</v>
      </c>
      <c r="BG389" s="5">
        <f t="shared" si="608"/>
        <v>1.378139246327425E-4</v>
      </c>
      <c r="BH389" s="5">
        <f t="shared" si="609"/>
        <v>4.4389503814291635E-5</v>
      </c>
      <c r="BI389" s="5">
        <f t="shared" si="610"/>
        <v>1.1438194241285646E-5</v>
      </c>
      <c r="BJ389" s="8">
        <f t="shared" si="611"/>
        <v>0.37924689096223357</v>
      </c>
      <c r="BK389" s="8">
        <f t="shared" si="612"/>
        <v>0.26941131175861954</v>
      </c>
      <c r="BL389" s="8">
        <f t="shared" si="613"/>
        <v>0.32632498681396127</v>
      </c>
      <c r="BM389" s="8">
        <f t="shared" si="614"/>
        <v>0.46005990273246783</v>
      </c>
      <c r="BN389" s="8">
        <f t="shared" si="615"/>
        <v>0.53926739398019041</v>
      </c>
    </row>
    <row r="390" spans="1:66" x14ac:dyDescent="0.25">
      <c r="A390" t="s">
        <v>24</v>
      </c>
      <c r="B390" t="s">
        <v>289</v>
      </c>
      <c r="C390" t="s">
        <v>287</v>
      </c>
      <c r="D390" t="s">
        <v>493</v>
      </c>
      <c r="E390">
        <f>VLOOKUP(A390,home!$A$2:$E$405,3,FALSE)</f>
        <v>1.6104868913857699</v>
      </c>
      <c r="F390">
        <f>VLOOKUP(B390,home!$B$2:$E$405,3,FALSE)</f>
        <v>0.57999999999999996</v>
      </c>
      <c r="G390">
        <f>VLOOKUP(C390,away!$B$2:$E$405,4,FALSE)</f>
        <v>1.24</v>
      </c>
      <c r="H390">
        <f>VLOOKUP(A390,away!$A$2:$E$405,3,FALSE)</f>
        <v>1.3970037453183499</v>
      </c>
      <c r="I390">
        <f>VLOOKUP(C390,away!$B$2:$E$405,3,FALSE)</f>
        <v>0.72</v>
      </c>
      <c r="J390">
        <f>VLOOKUP(B390,home!$B$2:$E$405,4,FALSE)</f>
        <v>1.43</v>
      </c>
      <c r="K390" s="3">
        <f t="shared" si="560"/>
        <v>1.1582621722846456</v>
      </c>
      <c r="L390" s="3">
        <f t="shared" si="561"/>
        <v>1.4383550561797731</v>
      </c>
      <c r="M390" s="5">
        <f t="shared" si="562"/>
        <v>7.4525254201749325E-2</v>
      </c>
      <c r="N390" s="5">
        <f t="shared" si="563"/>
        <v>8.6319782821783583E-2</v>
      </c>
      <c r="O390" s="5">
        <f t="shared" si="564"/>
        <v>0.107193776194169</v>
      </c>
      <c r="P390" s="5">
        <f t="shared" si="565"/>
        <v>0.12415849607005232</v>
      </c>
      <c r="Q390" s="5">
        <f t="shared" si="566"/>
        <v>4.9990469581148951E-2</v>
      </c>
      <c r="R390" s="5">
        <f t="shared" si="567"/>
        <v>7.7091354989943017E-2</v>
      </c>
      <c r="S390" s="5">
        <f t="shared" si="568"/>
        <v>5.1711773114674481E-2</v>
      </c>
      <c r="T390" s="5">
        <f t="shared" si="569"/>
        <v>7.1904044682846724E-2</v>
      </c>
      <c r="U390" s="5">
        <f t="shared" si="570"/>
        <v>8.9292000295018145E-2</v>
      </c>
      <c r="V390" s="5">
        <f t="shared" si="571"/>
        <v>9.5723792600451319E-3</v>
      </c>
      <c r="W390" s="5">
        <f t="shared" si="572"/>
        <v>1.9300689963530359E-2</v>
      </c>
      <c r="X390" s="5">
        <f t="shared" si="573"/>
        <v>2.776124499680209E-2</v>
      </c>
      <c r="Y390" s="5">
        <f t="shared" si="574"/>
        <v>1.9965263553497863E-2</v>
      </c>
      <c r="Z390" s="5">
        <f t="shared" si="575"/>
        <v>3.6961580079178102E-2</v>
      </c>
      <c r="AA390" s="5">
        <f t="shared" si="576"/>
        <v>4.2811200033581714E-2</v>
      </c>
      <c r="AB390" s="5">
        <f t="shared" si="577"/>
        <v>2.4793296774504429E-2</v>
      </c>
      <c r="AC390" s="5">
        <f t="shared" si="578"/>
        <v>9.9671935496016941E-4</v>
      </c>
      <c r="AD390" s="5">
        <f t="shared" si="579"/>
        <v>5.5888147709377825E-3</v>
      </c>
      <c r="AE390" s="5">
        <f t="shared" si="580"/>
        <v>8.0386999838305585E-3</v>
      </c>
      <c r="AF390" s="5">
        <f t="shared" si="581"/>
        <v>5.7812523834274744E-3</v>
      </c>
      <c r="AG390" s="5">
        <f t="shared" si="582"/>
        <v>2.7718311989180905E-3</v>
      </c>
      <c r="AH390" s="5">
        <f t="shared" si="583"/>
        <v>1.329096889781985E-2</v>
      </c>
      <c r="AI390" s="5">
        <f t="shared" si="584"/>
        <v>1.5394426507356481E-2</v>
      </c>
      <c r="AJ390" s="5">
        <f t="shared" si="585"/>
        <v>8.9153909437435248E-3</v>
      </c>
      <c r="AK390" s="5">
        <f t="shared" si="586"/>
        <v>3.442120027089077E-3</v>
      </c>
      <c r="AL390" s="5">
        <f t="shared" si="587"/>
        <v>6.6421068906793472E-5</v>
      </c>
      <c r="AM390" s="5">
        <f t="shared" si="588"/>
        <v>1.2946625474165817E-3</v>
      </c>
      <c r="AN390" s="5">
        <f t="shared" si="589"/>
        <v>1.8621844211232253E-3</v>
      </c>
      <c r="AO390" s="5">
        <f t="shared" si="590"/>
        <v>1.3392411888308979E-3</v>
      </c>
      <c r="AP390" s="5">
        <f t="shared" si="591"/>
        <v>6.4210144513304399E-4</v>
      </c>
      <c r="AQ390" s="5">
        <f t="shared" si="592"/>
        <v>2.3089246504686325E-4</v>
      </c>
      <c r="AR390" s="5">
        <f t="shared" si="593"/>
        <v>3.8234264631414579E-3</v>
      </c>
      <c r="AS390" s="5">
        <f t="shared" si="594"/>
        <v>4.428530240768825E-3</v>
      </c>
      <c r="AT390" s="5">
        <f t="shared" si="595"/>
        <v>2.5646995283505722E-3</v>
      </c>
      <c r="AU390" s="5">
        <f t="shared" si="596"/>
        <v>9.9019814898824651E-4</v>
      </c>
      <c r="AV390" s="5">
        <f t="shared" si="597"/>
        <v>2.8672726475984037E-4</v>
      </c>
      <c r="AW390" s="5">
        <f t="shared" si="598"/>
        <v>3.0738051711332234E-6</v>
      </c>
      <c r="AX390" s="5">
        <f t="shared" si="599"/>
        <v>2.4992644242438384E-4</v>
      </c>
      <c r="AY390" s="5">
        <f t="shared" si="600"/>
        <v>3.5948296213413538E-4</v>
      </c>
      <c r="AZ390" s="5">
        <f t="shared" si="601"/>
        <v>2.5853206809805786E-4</v>
      </c>
      <c r="BA390" s="5">
        <f t="shared" si="602"/>
        <v>1.239536357778183E-4</v>
      </c>
      <c r="BB390" s="5">
        <f t="shared" si="603"/>
        <v>4.457233468822274E-5</v>
      </c>
      <c r="BC390" s="5">
        <f t="shared" si="604"/>
        <v>1.2822168592908457E-5</v>
      </c>
      <c r="BD390" s="5">
        <f t="shared" si="605"/>
        <v>9.1657413086517598E-4</v>
      </c>
      <c r="BE390" s="5">
        <f t="shared" si="606"/>
        <v>1.0616331438758097E-3</v>
      </c>
      <c r="BF390" s="5">
        <f t="shared" si="607"/>
        <v>6.1482475569748661E-4</v>
      </c>
      <c r="BG390" s="5">
        <f t="shared" si="608"/>
        <v>2.3737608570284911E-4</v>
      </c>
      <c r="BH390" s="5">
        <f t="shared" si="609"/>
        <v>6.8735935168652055E-5</v>
      </c>
      <c r="BI390" s="5">
        <f t="shared" si="610"/>
        <v>1.5922846716491894E-5</v>
      </c>
      <c r="BJ390" s="8">
        <f t="shared" si="611"/>
        <v>0.3038404656159896</v>
      </c>
      <c r="BK390" s="8">
        <f t="shared" si="612"/>
        <v>0.26139052603252227</v>
      </c>
      <c r="BL390" s="8">
        <f t="shared" si="613"/>
        <v>0.39723318320726064</v>
      </c>
      <c r="BM390" s="8">
        <f t="shared" si="614"/>
        <v>0.47979021191914151</v>
      </c>
      <c r="BN390" s="8">
        <f t="shared" si="615"/>
        <v>0.51927913385884628</v>
      </c>
    </row>
    <row r="391" spans="1:66" x14ac:dyDescent="0.25">
      <c r="A391" t="s">
        <v>24</v>
      </c>
      <c r="B391" t="s">
        <v>293</v>
      </c>
      <c r="C391" t="s">
        <v>185</v>
      </c>
      <c r="D391" t="s">
        <v>493</v>
      </c>
      <c r="E391">
        <f>VLOOKUP(A391,home!$A$2:$E$405,3,FALSE)</f>
        <v>1.6104868913857699</v>
      </c>
      <c r="F391">
        <f>VLOOKUP(B391,home!$B$2:$E$405,3,FALSE)</f>
        <v>0.89</v>
      </c>
      <c r="G391">
        <f>VLOOKUP(C391,away!$B$2:$E$405,4,FALSE)</f>
        <v>1.02</v>
      </c>
      <c r="H391">
        <f>VLOOKUP(A391,away!$A$2:$E$405,3,FALSE)</f>
        <v>1.3970037453183499</v>
      </c>
      <c r="I391">
        <f>VLOOKUP(C391,away!$B$2:$E$405,3,FALSE)</f>
        <v>0.8</v>
      </c>
      <c r="J391">
        <f>VLOOKUP(B391,home!$B$2:$E$405,4,FALSE)</f>
        <v>1.07</v>
      </c>
      <c r="K391" s="3">
        <f t="shared" si="560"/>
        <v>1.4620000000000022</v>
      </c>
      <c r="L391" s="3">
        <f t="shared" si="561"/>
        <v>1.1958352059925077</v>
      </c>
      <c r="M391" s="5">
        <f t="shared" si="562"/>
        <v>7.0099809254590223E-2</v>
      </c>
      <c r="N391" s="5">
        <f t="shared" si="563"/>
        <v>0.10248592113021106</v>
      </c>
      <c r="O391" s="5">
        <f t="shared" si="564"/>
        <v>8.3827819839998388E-2</v>
      </c>
      <c r="P391" s="5">
        <f t="shared" si="565"/>
        <v>0.12255627260607783</v>
      </c>
      <c r="Q391" s="5">
        <f t="shared" si="566"/>
        <v>7.49172083461844E-2</v>
      </c>
      <c r="R391" s="5">
        <f t="shared" si="567"/>
        <v>5.0122129103133663E-2</v>
      </c>
      <c r="S391" s="5">
        <f t="shared" si="568"/>
        <v>5.356662205935938E-2</v>
      </c>
      <c r="T391" s="5">
        <f t="shared" si="569"/>
        <v>8.9588635275043044E-2</v>
      </c>
      <c r="U391" s="5">
        <f t="shared" si="570"/>
        <v>7.327855274878152E-2</v>
      </c>
      <c r="V391" s="5">
        <f t="shared" si="571"/>
        <v>1.0405679821230846E-2</v>
      </c>
      <c r="W391" s="5">
        <f t="shared" si="572"/>
        <v>3.6509652867373912E-2</v>
      </c>
      <c r="X391" s="5">
        <f t="shared" si="573"/>
        <v>4.365952825737103E-2</v>
      </c>
      <c r="Y391" s="5">
        <f t="shared" si="574"/>
        <v>2.6104800483594506E-2</v>
      </c>
      <c r="Z391" s="5">
        <f t="shared" si="575"/>
        <v>1.99792688602763E-2</v>
      </c>
      <c r="AA391" s="5">
        <f t="shared" si="576"/>
        <v>2.9209691073723992E-2</v>
      </c>
      <c r="AB391" s="5">
        <f t="shared" si="577"/>
        <v>2.1352284174892273E-2</v>
      </c>
      <c r="AC391" s="5">
        <f t="shared" si="578"/>
        <v>1.137022827150939E-3</v>
      </c>
      <c r="AD391" s="5">
        <f t="shared" si="579"/>
        <v>1.3344278123025187E-2</v>
      </c>
      <c r="AE391" s="5">
        <f t="shared" si="580"/>
        <v>1.5957557578069138E-2</v>
      </c>
      <c r="AF391" s="5">
        <f t="shared" si="581"/>
        <v>9.5413045767538066E-3</v>
      </c>
      <c r="AG391" s="5">
        <f t="shared" si="582"/>
        <v>3.8032759746598811E-3</v>
      </c>
      <c r="AH391" s="5">
        <f t="shared" si="583"/>
        <v>5.9729782732770523E-3</v>
      </c>
      <c r="AI391" s="5">
        <f t="shared" si="584"/>
        <v>8.7324942355310638E-3</v>
      </c>
      <c r="AJ391" s="5">
        <f t="shared" si="585"/>
        <v>6.3834532861732178E-3</v>
      </c>
      <c r="AK391" s="5">
        <f t="shared" si="586"/>
        <v>3.1108695681284185E-3</v>
      </c>
      <c r="AL391" s="5">
        <f t="shared" si="587"/>
        <v>7.9514783874832853E-5</v>
      </c>
      <c r="AM391" s="5">
        <f t="shared" si="588"/>
        <v>3.90186692317257E-3</v>
      </c>
      <c r="AN391" s="5">
        <f t="shared" si="589"/>
        <v>4.6659898358274226E-3</v>
      </c>
      <c r="AO391" s="5">
        <f t="shared" si="590"/>
        <v>2.789877458242817E-3</v>
      </c>
      <c r="AP391" s="5">
        <f t="shared" si="591"/>
        <v>1.1120778949905508E-3</v>
      </c>
      <c r="AQ391" s="5">
        <f t="shared" si="592"/>
        <v>3.3246547465893498E-4</v>
      </c>
      <c r="AR391" s="5">
        <f t="shared" si="593"/>
        <v>1.4285395407626069E-3</v>
      </c>
      <c r="AS391" s="5">
        <f t="shared" si="594"/>
        <v>2.0885248085949345E-3</v>
      </c>
      <c r="AT391" s="5">
        <f t="shared" si="595"/>
        <v>1.5267116350828997E-3</v>
      </c>
      <c r="AU391" s="5">
        <f t="shared" si="596"/>
        <v>7.4401747016373404E-4</v>
      </c>
      <c r="AV391" s="5">
        <f t="shared" si="597"/>
        <v>2.7193838534484522E-4</v>
      </c>
      <c r="AW391" s="5">
        <f t="shared" si="598"/>
        <v>3.8615715824818974E-6</v>
      </c>
      <c r="AX391" s="5">
        <f t="shared" si="599"/>
        <v>9.5075490694638306E-4</v>
      </c>
      <c r="AY391" s="5">
        <f t="shared" si="600"/>
        <v>1.1369461899966155E-3</v>
      </c>
      <c r="AZ391" s="5">
        <f t="shared" si="601"/>
        <v>6.7980014065849987E-4</v>
      </c>
      <c r="BA391" s="5">
        <f t="shared" si="602"/>
        <v>2.7097631374603092E-4</v>
      </c>
      <c r="BB391" s="5">
        <f t="shared" si="603"/>
        <v>8.1010753991893848E-5</v>
      </c>
      <c r="BC391" s="5">
        <f t="shared" si="604"/>
        <v>1.9375102337500944E-5</v>
      </c>
      <c r="BD391" s="5">
        <f t="shared" si="605"/>
        <v>2.8471631266604937E-4</v>
      </c>
      <c r="BE391" s="5">
        <f t="shared" si="606"/>
        <v>4.1625524911776481E-4</v>
      </c>
      <c r="BF391" s="5">
        <f t="shared" si="607"/>
        <v>3.0428258710508656E-4</v>
      </c>
      <c r="BG391" s="5">
        <f t="shared" si="608"/>
        <v>1.4828704744921238E-4</v>
      </c>
      <c r="BH391" s="5">
        <f t="shared" si="609"/>
        <v>5.4198915842687216E-5</v>
      </c>
      <c r="BI391" s="5">
        <f t="shared" si="610"/>
        <v>1.5847762992401762E-5</v>
      </c>
      <c r="BJ391" s="8">
        <f t="shared" si="611"/>
        <v>0.4318533036068552</v>
      </c>
      <c r="BK391" s="8">
        <f t="shared" si="612"/>
        <v>0.2589818675422807</v>
      </c>
      <c r="BL391" s="8">
        <f t="shared" si="613"/>
        <v>0.28927359201876179</v>
      </c>
      <c r="BM391" s="8">
        <f t="shared" si="614"/>
        <v>0.49494578712956433</v>
      </c>
      <c r="BN391" s="8">
        <f t="shared" si="615"/>
        <v>0.50400916028019549</v>
      </c>
    </row>
    <row r="392" spans="1:66" x14ac:dyDescent="0.25">
      <c r="A392" t="s">
        <v>27</v>
      </c>
      <c r="B392" t="s">
        <v>187</v>
      </c>
      <c r="C392" t="s">
        <v>193</v>
      </c>
      <c r="D392" t="s">
        <v>493</v>
      </c>
      <c r="E392">
        <f>VLOOKUP(A392,home!$A$2:$E$405,3,FALSE)</f>
        <v>1.2562277580071199</v>
      </c>
      <c r="F392">
        <f>VLOOKUP(B392,home!$B$2:$E$405,3,FALSE)</f>
        <v>0.63</v>
      </c>
      <c r="G392">
        <f>VLOOKUP(C392,away!$B$2:$E$405,4,FALSE)</f>
        <v>0.74</v>
      </c>
      <c r="H392">
        <f>VLOOKUP(A392,away!$A$2:$E$405,3,FALSE)</f>
        <v>1.09964412811388</v>
      </c>
      <c r="I392">
        <f>VLOOKUP(C392,away!$B$2:$E$405,3,FALSE)</f>
        <v>0.91</v>
      </c>
      <c r="J392">
        <f>VLOOKUP(B392,home!$B$2:$E$405,4,FALSE)</f>
        <v>1.17</v>
      </c>
      <c r="K392" s="3">
        <f t="shared" si="560"/>
        <v>0.58565338078291929</v>
      </c>
      <c r="L392" s="3">
        <f t="shared" si="561"/>
        <v>1.170791103202848</v>
      </c>
      <c r="M392" s="5">
        <f t="shared" si="562"/>
        <v>0.17265766085079681</v>
      </c>
      <c r="N392" s="5">
        <f t="shared" si="563"/>
        <v>0.10111754279533983</v>
      </c>
      <c r="O392" s="5">
        <f t="shared" si="564"/>
        <v>0.20214605322392754</v>
      </c>
      <c r="P392" s="5">
        <f t="shared" si="565"/>
        <v>0.11838751948251709</v>
      </c>
      <c r="Q392" s="5">
        <f t="shared" si="566"/>
        <v>2.9609915397276136E-2</v>
      </c>
      <c r="R392" s="5">
        <f t="shared" si="567"/>
        <v>0.11833540033107189</v>
      </c>
      <c r="S392" s="5">
        <f t="shared" si="568"/>
        <v>2.0293922522984714E-2</v>
      </c>
      <c r="T392" s="5">
        <f t="shared" si="569"/>
        <v>3.4667025513719925E-2</v>
      </c>
      <c r="U392" s="5">
        <f t="shared" si="570"/>
        <v>6.9303527270192428E-2</v>
      </c>
      <c r="V392" s="5">
        <f t="shared" si="571"/>
        <v>1.5461212772318938E-3</v>
      </c>
      <c r="W392" s="5">
        <f t="shared" si="572"/>
        <v>5.7803823523703305E-3</v>
      </c>
      <c r="X392" s="5">
        <f t="shared" si="573"/>
        <v>6.767620231265932E-3</v>
      </c>
      <c r="Y392" s="5">
        <f t="shared" si="574"/>
        <v>3.9617347783108773E-3</v>
      </c>
      <c r="Z392" s="5">
        <f t="shared" si="575"/>
        <v>4.6182011300522095E-2</v>
      </c>
      <c r="AA392" s="5">
        <f t="shared" si="576"/>
        <v>2.7046651049505748E-2</v>
      </c>
      <c r="AB392" s="5">
        <f t="shared" si="577"/>
        <v>7.9199813129994644E-3</v>
      </c>
      <c r="AC392" s="5">
        <f t="shared" si="578"/>
        <v>6.6258811630722186E-5</v>
      </c>
      <c r="AD392" s="5">
        <f t="shared" si="579"/>
        <v>8.463251167209017E-4</v>
      </c>
      <c r="AE392" s="5">
        <f t="shared" si="580"/>
        <v>9.908699170739436E-4</v>
      </c>
      <c r="AF392" s="5">
        <f t="shared" si="581"/>
        <v>5.8005084167075851E-4</v>
      </c>
      <c r="AG392" s="5">
        <f t="shared" si="582"/>
        <v>2.263727882778159E-4</v>
      </c>
      <c r="AH392" s="5">
        <f t="shared" si="583"/>
        <v>1.3517371989666162E-2</v>
      </c>
      <c r="AI392" s="5">
        <f t="shared" si="584"/>
        <v>7.9164946050483218E-3</v>
      </c>
      <c r="AJ392" s="5">
        <f t="shared" si="585"/>
        <v>2.318160914698145E-3</v>
      </c>
      <c r="AK392" s="5">
        <f t="shared" si="586"/>
        <v>4.525462589639312E-4</v>
      </c>
      <c r="AL392" s="5">
        <f t="shared" si="587"/>
        <v>1.8172877621918392E-6</v>
      </c>
      <c r="AM392" s="5">
        <f t="shared" si="588"/>
        <v>9.9130633169818979E-5</v>
      </c>
      <c r="AN392" s="5">
        <f t="shared" si="589"/>
        <v>1.1606126337008919E-4</v>
      </c>
      <c r="AO392" s="5">
        <f t="shared" si="590"/>
        <v>6.7941747290091507E-5</v>
      </c>
      <c r="AP392" s="5">
        <f t="shared" si="591"/>
        <v>2.651519775443178E-5</v>
      </c>
      <c r="AQ392" s="5">
        <f t="shared" si="592"/>
        <v>7.7609394076382131E-6</v>
      </c>
      <c r="AR392" s="5">
        <f t="shared" si="593"/>
        <v>3.1652037728369027E-3</v>
      </c>
      <c r="AS392" s="5">
        <f t="shared" si="594"/>
        <v>1.8537122904287832E-3</v>
      </c>
      <c r="AT392" s="5">
        <f t="shared" si="595"/>
        <v>5.4281643494423265E-4</v>
      </c>
      <c r="AU392" s="5">
        <f t="shared" si="596"/>
        <v>1.059674267565405E-4</v>
      </c>
      <c r="AV392" s="5">
        <f t="shared" si="597"/>
        <v>1.5515045433208576E-5</v>
      </c>
      <c r="AW392" s="5">
        <f t="shared" si="598"/>
        <v>3.4613161560999809E-8</v>
      </c>
      <c r="AX392" s="5">
        <f t="shared" si="599"/>
        <v>9.6760317425093136E-6</v>
      </c>
      <c r="AY392" s="5">
        <f t="shared" si="600"/>
        <v>1.1328611878438254E-5</v>
      </c>
      <c r="AZ392" s="5">
        <f t="shared" si="601"/>
        <v>6.6317189994568061E-6</v>
      </c>
      <c r="BA392" s="5">
        <f t="shared" si="602"/>
        <v>2.58811920116844E-6</v>
      </c>
      <c r="BB392" s="5">
        <f t="shared" si="603"/>
        <v>7.5753673368911763E-7</v>
      </c>
      <c r="BC392" s="5">
        <f t="shared" si="604"/>
        <v>1.7738345363051274E-7</v>
      </c>
      <c r="BD392" s="5">
        <f t="shared" si="605"/>
        <v>6.1763206951025455E-4</v>
      </c>
      <c r="BE392" s="5">
        <f t="shared" si="606"/>
        <v>3.6171830958863155E-4</v>
      </c>
      <c r="BF392" s="5">
        <f t="shared" si="607"/>
        <v>1.0592077545083233E-4</v>
      </c>
      <c r="BG392" s="5">
        <f t="shared" si="608"/>
        <v>2.0677620079309472E-5</v>
      </c>
      <c r="BH392" s="5">
        <f t="shared" si="609"/>
        <v>3.0274795264980912E-6</v>
      </c>
      <c r="BI392" s="5">
        <f t="shared" si="610"/>
        <v>3.5461072398893574E-7</v>
      </c>
      <c r="BJ392" s="8">
        <f t="shared" si="611"/>
        <v>0.18489640891502734</v>
      </c>
      <c r="BK392" s="8">
        <f t="shared" si="612"/>
        <v>0.31296462884480192</v>
      </c>
      <c r="BL392" s="8">
        <f t="shared" si="613"/>
        <v>0.45574873279135303</v>
      </c>
      <c r="BM392" s="8">
        <f t="shared" si="614"/>
        <v>0.25752639577205805</v>
      </c>
      <c r="BN392" s="8">
        <f t="shared" si="615"/>
        <v>0.7422540920809293</v>
      </c>
    </row>
    <row r="393" spans="1:66" x14ac:dyDescent="0.25">
      <c r="A393" t="s">
        <v>27</v>
      </c>
      <c r="B393" t="s">
        <v>297</v>
      </c>
      <c r="C393" t="s">
        <v>329</v>
      </c>
      <c r="D393" t="s">
        <v>493</v>
      </c>
      <c r="E393">
        <f>VLOOKUP(A393,home!$A$2:$E$405,3,FALSE)</f>
        <v>1.2562277580071199</v>
      </c>
      <c r="F393">
        <f>VLOOKUP(B393,home!$B$2:$E$405,3,FALSE)</f>
        <v>1.01</v>
      </c>
      <c r="G393">
        <f>VLOOKUP(C393,away!$B$2:$E$405,4,FALSE)</f>
        <v>1.54</v>
      </c>
      <c r="H393">
        <f>VLOOKUP(A393,away!$A$2:$E$405,3,FALSE)</f>
        <v>1.09964412811388</v>
      </c>
      <c r="I393">
        <f>VLOOKUP(C393,away!$B$2:$E$405,3,FALSE)</f>
        <v>0.56999999999999995</v>
      </c>
      <c r="J393">
        <f>VLOOKUP(B393,home!$B$2:$E$405,4,FALSE)</f>
        <v>1.0900000000000001</v>
      </c>
      <c r="K393" s="3">
        <f t="shared" si="560"/>
        <v>1.9539366548042743</v>
      </c>
      <c r="L393" s="3">
        <f t="shared" si="561"/>
        <v>0.68320889679715369</v>
      </c>
      <c r="M393" s="5">
        <f t="shared" si="562"/>
        <v>7.1565257616180891E-2</v>
      </c>
      <c r="N393" s="5">
        <f t="shared" si="563"/>
        <v>0.13983398006676659</v>
      </c>
      <c r="O393" s="5">
        <f t="shared" si="564"/>
        <v>4.8894020704955049E-2</v>
      </c>
      <c r="P393" s="5">
        <f t="shared" si="565"/>
        <v>9.5535819256170787E-2</v>
      </c>
      <c r="Q393" s="5">
        <f t="shared" si="566"/>
        <v>0.1366133696198128</v>
      </c>
      <c r="R393" s="5">
        <f t="shared" si="567"/>
        <v>1.6702414972904766E-2</v>
      </c>
      <c r="S393" s="5">
        <f t="shared" si="568"/>
        <v>3.1883811590178994E-2</v>
      </c>
      <c r="T393" s="5">
        <f t="shared" si="569"/>
        <v>9.3335469545694091E-2</v>
      </c>
      <c r="U393" s="5">
        <f t="shared" si="570"/>
        <v>3.2635460839310355E-2</v>
      </c>
      <c r="V393" s="5">
        <f t="shared" si="571"/>
        <v>4.7292439605164461E-3</v>
      </c>
      <c r="W393" s="5">
        <f t="shared" si="572"/>
        <v>8.8977956812158934E-2</v>
      </c>
      <c r="X393" s="5">
        <f t="shared" si="573"/>
        <v>6.0790531712899894E-2</v>
      </c>
      <c r="Y393" s="5">
        <f t="shared" si="574"/>
        <v>2.0766316053641359E-2</v>
      </c>
      <c r="Z393" s="5">
        <f t="shared" si="575"/>
        <v>3.8037461691621758E-3</v>
      </c>
      <c r="AA393" s="5">
        <f t="shared" si="576"/>
        <v>7.4322790654973141E-3</v>
      </c>
      <c r="AB393" s="5">
        <f t="shared" si="577"/>
        <v>7.2611012474048326E-3</v>
      </c>
      <c r="AC393" s="5">
        <f t="shared" si="578"/>
        <v>3.9458059965126317E-4</v>
      </c>
      <c r="AD393" s="5">
        <f t="shared" si="579"/>
        <v>4.3464322821217274E-2</v>
      </c>
      <c r="AE393" s="5">
        <f t="shared" si="580"/>
        <v>2.9695212044719203E-2</v>
      </c>
      <c r="AF393" s="5">
        <f t="shared" si="581"/>
        <v>1.0144016530615078E-2</v>
      </c>
      <c r="AG393" s="5">
        <f t="shared" si="582"/>
        <v>2.3101607809912061E-3</v>
      </c>
      <c r="AH393" s="5">
        <f t="shared" si="583"/>
        <v>6.4968830598242228E-4</v>
      </c>
      <c r="AI393" s="5">
        <f t="shared" si="584"/>
        <v>1.2694497952567497E-3</v>
      </c>
      <c r="AJ393" s="5">
        <f t="shared" si="585"/>
        <v>1.2402122431929728E-3</v>
      </c>
      <c r="AK393" s="5">
        <f t="shared" si="586"/>
        <v>8.077653872372606E-4</v>
      </c>
      <c r="AL393" s="5">
        <f t="shared" si="587"/>
        <v>2.1069766032254953E-5</v>
      </c>
      <c r="AM393" s="5">
        <f t="shared" si="588"/>
        <v>1.6985306707324468E-2</v>
      </c>
      <c r="AN393" s="5">
        <f t="shared" si="589"/>
        <v>1.1604512657272446E-2</v>
      </c>
      <c r="AO393" s="5">
        <f t="shared" si="590"/>
        <v>3.9641531452218569E-3</v>
      </c>
      <c r="AP393" s="5">
        <f t="shared" si="591"/>
        <v>9.0278156569399736E-4</v>
      </c>
      <c r="AQ393" s="5">
        <f t="shared" si="592"/>
        <v>1.5419709938665075E-4</v>
      </c>
      <c r="AR393" s="5">
        <f t="shared" si="593"/>
        <v>8.8774566158452518E-5</v>
      </c>
      <c r="AS393" s="5">
        <f t="shared" si="594"/>
        <v>1.7345987883134742E-4</v>
      </c>
      <c r="AT393" s="5">
        <f t="shared" si="595"/>
        <v>1.6946480769323893E-4</v>
      </c>
      <c r="AU393" s="5">
        <f t="shared" si="596"/>
        <v>1.1037449981705894E-4</v>
      </c>
      <c r="AV393" s="5">
        <f t="shared" si="597"/>
        <v>5.3916195237059799E-5</v>
      </c>
      <c r="AW393" s="5">
        <f t="shared" si="598"/>
        <v>7.8130608283537965E-7</v>
      </c>
      <c r="AX393" s="5">
        <f t="shared" si="599"/>
        <v>5.5313688947556897E-3</v>
      </c>
      <c r="AY393" s="5">
        <f t="shared" si="600"/>
        <v>3.779080440364126E-3</v>
      </c>
      <c r="AZ393" s="5">
        <f t="shared" si="601"/>
        <v>1.290950689284438E-3</v>
      </c>
      <c r="BA393" s="5">
        <f t="shared" si="602"/>
        <v>2.9399633208184871E-4</v>
      </c>
      <c r="BB393" s="5">
        <f t="shared" si="603"/>
        <v>5.0215227426012368E-5</v>
      </c>
      <c r="BC393" s="5">
        <f t="shared" si="604"/>
        <v>6.8614980264288203E-6</v>
      </c>
      <c r="BD393" s="5">
        <f t="shared" si="605"/>
        <v>1.0108595568127039E-5</v>
      </c>
      <c r="BE393" s="5">
        <f t="shared" si="606"/>
        <v>1.9751555409155456E-5</v>
      </c>
      <c r="BF393" s="5">
        <f t="shared" si="607"/>
        <v>1.9296644051673246E-5</v>
      </c>
      <c r="BG393" s="5">
        <f t="shared" si="608"/>
        <v>1.2568140042425072E-5</v>
      </c>
      <c r="BH393" s="5">
        <f t="shared" si="609"/>
        <v>6.1393373779019251E-6</v>
      </c>
      <c r="BI393" s="5">
        <f t="shared" si="610"/>
        <v>2.3991752677785063E-6</v>
      </c>
      <c r="BJ393" s="8">
        <f t="shared" si="611"/>
        <v>0.67049476024535426</v>
      </c>
      <c r="BK393" s="8">
        <f t="shared" si="612"/>
        <v>0.20790886322909474</v>
      </c>
      <c r="BL393" s="8">
        <f t="shared" si="613"/>
        <v>0.11755864595719596</v>
      </c>
      <c r="BM393" s="8">
        <f t="shared" si="614"/>
        <v>0.486842854229735</v>
      </c>
      <c r="BN393" s="8">
        <f t="shared" si="615"/>
        <v>0.5091448622367909</v>
      </c>
    </row>
    <row r="394" spans="1:66" s="10" customFormat="1" x14ac:dyDescent="0.25">
      <c r="A394" t="s">
        <v>27</v>
      </c>
      <c r="B394" t="s">
        <v>31</v>
      </c>
      <c r="C394" t="s">
        <v>191</v>
      </c>
      <c r="D394" t="s">
        <v>493</v>
      </c>
      <c r="E394">
        <f>VLOOKUP(A394,home!$A$2:$E$405,3,FALSE)</f>
        <v>1.2562277580071199</v>
      </c>
      <c r="F394">
        <f>VLOOKUP(B394,home!$B$2:$E$405,3,FALSE)</f>
        <v>0.63</v>
      </c>
      <c r="G394">
        <f>VLOOKUP(C394,away!$B$2:$E$405,4,FALSE)</f>
        <v>1.08</v>
      </c>
      <c r="H394">
        <f>VLOOKUP(A394,away!$A$2:$E$405,3,FALSE)</f>
        <v>1.09964412811388</v>
      </c>
      <c r="I394">
        <f>VLOOKUP(C394,away!$B$2:$E$405,3,FALSE)</f>
        <v>0.91</v>
      </c>
      <c r="J394">
        <f>VLOOKUP(B394,home!$B$2:$E$405,4,FALSE)</f>
        <v>0.97</v>
      </c>
      <c r="K394" s="3">
        <f t="shared" si="560"/>
        <v>0.85473736654804444</v>
      </c>
      <c r="L394" s="3">
        <f t="shared" si="561"/>
        <v>0.9706558718861219</v>
      </c>
      <c r="M394" s="5">
        <f t="shared" si="562"/>
        <v>0.16115425961926882</v>
      </c>
      <c r="N394" s="5">
        <f t="shared" si="563"/>
        <v>0.13774456747497368</v>
      </c>
      <c r="O394" s="5">
        <f t="shared" si="564"/>
        <v>0.15642532837890383</v>
      </c>
      <c r="P394" s="5">
        <f t="shared" si="565"/>
        <v>0.13370257323999732</v>
      </c>
      <c r="Q394" s="5">
        <f t="shared" si="566"/>
        <v>5.8867714429929205E-2</v>
      </c>
      <c r="R394" s="5">
        <f t="shared" si="567"/>
        <v>7.5917581751348884E-2</v>
      </c>
      <c r="S394" s="5">
        <f t="shared" si="568"/>
        <v>2.7731780303589647E-2</v>
      </c>
      <c r="T394" s="5">
        <f t="shared" si="569"/>
        <v>5.7140292675926171E-2</v>
      </c>
      <c r="U394" s="5">
        <f t="shared" si="570"/>
        <v>6.4889593900843826E-2</v>
      </c>
      <c r="V394" s="5">
        <f t="shared" si="571"/>
        <v>2.5564259540834496E-3</v>
      </c>
      <c r="W394" s="5">
        <f t="shared" si="572"/>
        <v>1.677214506884667E-2</v>
      </c>
      <c r="X394" s="5">
        <f t="shared" si="573"/>
        <v>1.6279981095201883E-2</v>
      </c>
      <c r="Y394" s="5">
        <f t="shared" si="574"/>
        <v>7.9011296221263815E-3</v>
      </c>
      <c r="Z394" s="5">
        <f t="shared" si="575"/>
        <v>2.4563282168780502E-2</v>
      </c>
      <c r="AA394" s="5">
        <f t="shared" si="576"/>
        <v>2.0995155114719985E-2</v>
      </c>
      <c r="AB394" s="5">
        <f t="shared" si="577"/>
        <v>8.9726717965117313E-3</v>
      </c>
      <c r="AC394" s="5">
        <f t="shared" si="578"/>
        <v>1.3255960824662096E-4</v>
      </c>
      <c r="AD394" s="5">
        <f t="shared" si="579"/>
        <v>3.583944776876942E-3</v>
      </c>
      <c r="AE394" s="5">
        <f t="shared" si="580"/>
        <v>3.4787770421912008E-3</v>
      </c>
      <c r="AF394" s="5">
        <f t="shared" si="581"/>
        <v>1.6883476814927617E-3</v>
      </c>
      <c r="AG394" s="5">
        <f t="shared" si="582"/>
        <v>5.4626819694208984E-4</v>
      </c>
      <c r="AH394" s="5">
        <f t="shared" si="583"/>
        <v>5.9606235174806165E-3</v>
      </c>
      <c r="AI394" s="5">
        <f t="shared" si="584"/>
        <v>5.0947676483157241E-3</v>
      </c>
      <c r="AJ394" s="5">
        <f t="shared" si="585"/>
        <v>2.1773441414477774E-3</v>
      </c>
      <c r="AK394" s="5">
        <f t="shared" si="586"/>
        <v>6.2035246584329548E-4</v>
      </c>
      <c r="AL394" s="5">
        <f t="shared" si="587"/>
        <v>4.3991541451356203E-6</v>
      </c>
      <c r="AM394" s="5">
        <f t="shared" si="588"/>
        <v>6.1266630408828352E-4</v>
      </c>
      <c r="AN394" s="5">
        <f t="shared" si="589"/>
        <v>5.9468814557006068E-4</v>
      </c>
      <c r="AO394" s="5">
        <f t="shared" si="590"/>
        <v>2.8861877021932406E-4</v>
      </c>
      <c r="AP394" s="5">
        <f t="shared" si="591"/>
        <v>9.3383168016646111E-5</v>
      </c>
      <c r="AQ394" s="5">
        <f t="shared" si="592"/>
        <v>2.2660730092671459E-5</v>
      </c>
      <c r="AR394" s="5">
        <f t="shared" si="593"/>
        <v>1.1571428434690144E-3</v>
      </c>
      <c r="AS394" s="5">
        <f t="shared" si="594"/>
        <v>9.8905322674662142E-4</v>
      </c>
      <c r="AT394" s="5">
        <f t="shared" si="595"/>
        <v>4.2269037520262649E-4</v>
      </c>
      <c r="AU394" s="5">
        <f t="shared" si="596"/>
        <v>1.2042975272196594E-4</v>
      </c>
      <c r="AV394" s="5">
        <f t="shared" si="597"/>
        <v>2.5733952423901331E-5</v>
      </c>
      <c r="AW394" s="5">
        <f t="shared" si="598"/>
        <v>1.0138288733650797E-7</v>
      </c>
      <c r="AX394" s="5">
        <f t="shared" si="599"/>
        <v>8.7278130554857114E-5</v>
      </c>
      <c r="AY394" s="5">
        <f t="shared" si="600"/>
        <v>8.4717029910315607E-5</v>
      </c>
      <c r="AZ394" s="5">
        <f t="shared" si="601"/>
        <v>4.1115541265600023E-5</v>
      </c>
      <c r="BA394" s="5">
        <f t="shared" si="602"/>
        <v>1.3303013851743606E-5</v>
      </c>
      <c r="BB394" s="5">
        <f t="shared" si="603"/>
        <v>3.2281621272443366E-6</v>
      </c>
      <c r="BC394" s="5">
        <f t="shared" si="604"/>
        <v>6.2668690484202201E-7</v>
      </c>
      <c r="BD394" s="5">
        <f t="shared" si="605"/>
        <v>1.8719791593736703E-4</v>
      </c>
      <c r="BE394" s="5">
        <f t="shared" si="606"/>
        <v>1.6000505369158729E-4</v>
      </c>
      <c r="BF394" s="5">
        <f t="shared" si="607"/>
        <v>6.8381149113362887E-5</v>
      </c>
      <c r="BG394" s="5">
        <f t="shared" si="608"/>
        <v>1.9482641104894979E-5</v>
      </c>
      <c r="BH394" s="5">
        <f t="shared" si="609"/>
        <v>4.1631353378496534E-6</v>
      </c>
      <c r="BI394" s="5">
        <f t="shared" si="610"/>
        <v>7.1167746705134354E-7</v>
      </c>
      <c r="BJ394" s="8">
        <f t="shared" si="611"/>
        <v>0.30584545374710859</v>
      </c>
      <c r="BK394" s="8">
        <f t="shared" si="612"/>
        <v>0.32536671490924124</v>
      </c>
      <c r="BL394" s="8">
        <f t="shared" si="613"/>
        <v>0.34420841043863193</v>
      </c>
      <c r="BM394" s="8">
        <f t="shared" si="614"/>
        <v>0.27608722072231762</v>
      </c>
      <c r="BN394" s="8">
        <f t="shared" si="615"/>
        <v>0.72381202489442176</v>
      </c>
    </row>
    <row r="395" spans="1:66" x14ac:dyDescent="0.25">
      <c r="A395" t="s">
        <v>27</v>
      </c>
      <c r="B395" t="s">
        <v>195</v>
      </c>
      <c r="C395" t="s">
        <v>28</v>
      </c>
      <c r="D395" t="s">
        <v>493</v>
      </c>
      <c r="E395">
        <f>VLOOKUP(A395,home!$A$2:$E$405,3,FALSE)</f>
        <v>1.2562277580071199</v>
      </c>
      <c r="F395">
        <f>VLOOKUP(B395,home!$B$2:$E$405,3,FALSE)</f>
        <v>1.59</v>
      </c>
      <c r="G395">
        <f>VLOOKUP(C395,away!$B$2:$E$405,4,FALSE)</f>
        <v>0.85</v>
      </c>
      <c r="H395">
        <f>VLOOKUP(A395,away!$A$2:$E$405,3,FALSE)</f>
        <v>1.09964412811388</v>
      </c>
      <c r="I395">
        <f>VLOOKUP(C395,away!$B$2:$E$405,3,FALSE)</f>
        <v>0.8</v>
      </c>
      <c r="J395">
        <f>VLOOKUP(B395,home!$B$2:$E$405,4,FALSE)</f>
        <v>1.27</v>
      </c>
      <c r="K395" s="3">
        <f t="shared" si="560"/>
        <v>1.6977918149466225</v>
      </c>
      <c r="L395" s="3">
        <f t="shared" si="561"/>
        <v>1.1172384341637023</v>
      </c>
      <c r="M395" s="5">
        <f t="shared" si="562"/>
        <v>5.9902906703072432E-2</v>
      </c>
      <c r="N395" s="5">
        <f t="shared" si="563"/>
        <v>0.10170266469198753</v>
      </c>
      <c r="O395" s="5">
        <f t="shared" si="564"/>
        <v>6.6925829686794988E-2</v>
      </c>
      <c r="P395" s="5">
        <f t="shared" si="565"/>
        <v>0.1136261258507522</v>
      </c>
      <c r="Q395" s="5">
        <f t="shared" si="566"/>
        <v>8.6334975836158664E-2</v>
      </c>
      <c r="R395" s="5">
        <f t="shared" si="567"/>
        <v>3.7386054582190735E-2</v>
      </c>
      <c r="S395" s="5">
        <f t="shared" si="568"/>
        <v>5.3882595964198775E-2</v>
      </c>
      <c r="T395" s="5">
        <f t="shared" si="569"/>
        <v>9.6456753216750971E-2</v>
      </c>
      <c r="U395" s="5">
        <f t="shared" si="570"/>
        <v>6.3473737462791099E-2</v>
      </c>
      <c r="V395" s="5">
        <f t="shared" si="571"/>
        <v>1.1356285561198465E-2</v>
      </c>
      <c r="W395" s="5">
        <f t="shared" si="572"/>
        <v>4.8859605106081526E-2</v>
      </c>
      <c r="X395" s="5">
        <f t="shared" si="573"/>
        <v>5.458782870257535E-2</v>
      </c>
      <c r="Y395" s="5">
        <f t="shared" si="574"/>
        <v>3.0493810132030855E-2</v>
      </c>
      <c r="Z395" s="5">
        <f t="shared" si="575"/>
        <v>1.3923045693655165E-2</v>
      </c>
      <c r="AA395" s="5">
        <f t="shared" si="576"/>
        <v>2.3638433017815558E-2</v>
      </c>
      <c r="AB395" s="5">
        <f t="shared" si="577"/>
        <v>2.0066569047905623E-2</v>
      </c>
      <c r="AC395" s="5">
        <f t="shared" si="578"/>
        <v>1.3463148152913771E-3</v>
      </c>
      <c r="AD395" s="5">
        <f t="shared" si="579"/>
        <v>2.0738359407657357E-2</v>
      </c>
      <c r="AE395" s="5">
        <f t="shared" si="580"/>
        <v>2.3169692191735189E-2</v>
      </c>
      <c r="AF395" s="5">
        <f t="shared" si="581"/>
        <v>1.2943035312174596E-2</v>
      </c>
      <c r="AG395" s="5">
        <f t="shared" si="582"/>
        <v>4.8201521684998177E-3</v>
      </c>
      <c r="AH395" s="5">
        <f t="shared" si="583"/>
        <v>3.8888404423922419E-3</v>
      </c>
      <c r="AI395" s="5">
        <f t="shared" si="584"/>
        <v>6.602441472726951E-3</v>
      </c>
      <c r="AJ395" s="5">
        <f t="shared" si="585"/>
        <v>5.6047855455299712E-3</v>
      </c>
      <c r="AK395" s="5">
        <f t="shared" si="586"/>
        <v>3.1719196745773077E-3</v>
      </c>
      <c r="AL395" s="5">
        <f t="shared" si="587"/>
        <v>1.021496585434869E-4</v>
      </c>
      <c r="AM395" s="5">
        <f t="shared" si="588"/>
        <v>7.0418833715483829E-3</v>
      </c>
      <c r="AN395" s="5">
        <f t="shared" si="589"/>
        <v>7.8674627515921275E-3</v>
      </c>
      <c r="AO395" s="5">
        <f t="shared" si="590"/>
        <v>4.3949158827150218E-3</v>
      </c>
      <c r="AP395" s="5">
        <f t="shared" si="591"/>
        <v>1.6367229796952392E-3</v>
      </c>
      <c r="AQ395" s="5">
        <f t="shared" si="592"/>
        <v>4.5715245474861431E-4</v>
      </c>
      <c r="AR395" s="5">
        <f t="shared" si="593"/>
        <v>8.6895240131415724E-4</v>
      </c>
      <c r="AS395" s="5">
        <f t="shared" si="594"/>
        <v>1.4753002745293889E-3</v>
      </c>
      <c r="AT395" s="5">
        <f t="shared" si="595"/>
        <v>1.2523763653422509E-3</v>
      </c>
      <c r="AU395" s="5">
        <f t="shared" si="596"/>
        <v>7.0875811410355796E-4</v>
      </c>
      <c r="AV395" s="5">
        <f t="shared" si="597"/>
        <v>3.0083093122550635E-4</v>
      </c>
      <c r="AW395" s="5">
        <f t="shared" si="598"/>
        <v>5.3822605965826188E-6</v>
      </c>
      <c r="AX395" s="5">
        <f t="shared" si="599"/>
        <v>1.9926086583372644E-3</v>
      </c>
      <c r="AY395" s="5">
        <f t="shared" si="600"/>
        <v>2.2262189773417608E-3</v>
      </c>
      <c r="AZ395" s="5">
        <f t="shared" si="601"/>
        <v>1.2436087021754142E-3</v>
      </c>
      <c r="BA395" s="5">
        <f t="shared" si="602"/>
        <v>4.631358130436046E-4</v>
      </c>
      <c r="BB395" s="5">
        <f t="shared" si="603"/>
        <v>1.2935828264249244E-4</v>
      </c>
      <c r="BC395" s="5">
        <f t="shared" si="604"/>
        <v>2.8904809029120769E-5</v>
      </c>
      <c r="BD395" s="5">
        <f t="shared" si="605"/>
        <v>1.6180450336783625E-4</v>
      </c>
      <c r="BE395" s="5">
        <f t="shared" si="606"/>
        <v>2.7471036143941562E-4</v>
      </c>
      <c r="BF395" s="5">
        <f t="shared" si="607"/>
        <v>2.3320050156643406E-4</v>
      </c>
      <c r="BG395" s="5">
        <f t="shared" si="608"/>
        <v>1.3197530093364622E-4</v>
      </c>
      <c r="BH395" s="5">
        <f t="shared" si="609"/>
        <v>5.6016646425065488E-5</v>
      </c>
      <c r="BI395" s="5">
        <f t="shared" si="610"/>
        <v>1.9020920760247013E-5</v>
      </c>
      <c r="BJ395" s="8">
        <f t="shared" si="611"/>
        <v>0.5075888494485209</v>
      </c>
      <c r="BK395" s="8">
        <f t="shared" si="612"/>
        <v>0.24244259753039851</v>
      </c>
      <c r="BL395" s="8">
        <f t="shared" si="613"/>
        <v>0.23624155725373203</v>
      </c>
      <c r="BM395" s="8">
        <f t="shared" si="614"/>
        <v>0.53209665585860455</v>
      </c>
      <c r="BN395" s="8">
        <f t="shared" si="615"/>
        <v>0.46587855735095657</v>
      </c>
    </row>
    <row r="396" spans="1:66" x14ac:dyDescent="0.25">
      <c r="A396" t="s">
        <v>27</v>
      </c>
      <c r="B396" t="s">
        <v>192</v>
      </c>
      <c r="C396" t="s">
        <v>296</v>
      </c>
      <c r="D396" t="s">
        <v>493</v>
      </c>
      <c r="E396">
        <f>VLOOKUP(A396,home!$A$2:$E$405,3,FALSE)</f>
        <v>1.2562277580071199</v>
      </c>
      <c r="F396">
        <f>VLOOKUP(B396,home!$B$2:$E$405,3,FALSE)</f>
        <v>0.97</v>
      </c>
      <c r="G396">
        <f>VLOOKUP(C396,away!$B$2:$E$405,4,FALSE)</f>
        <v>1.25</v>
      </c>
      <c r="H396">
        <f>VLOOKUP(A396,away!$A$2:$E$405,3,FALSE)</f>
        <v>1.09964412811388</v>
      </c>
      <c r="I396">
        <f>VLOOKUP(C396,away!$B$2:$E$405,3,FALSE)</f>
        <v>0.51</v>
      </c>
      <c r="J396">
        <f>VLOOKUP(B396,home!$B$2:$E$405,4,FALSE)</f>
        <v>0.97</v>
      </c>
      <c r="K396" s="3">
        <f t="shared" si="560"/>
        <v>1.523176156583633</v>
      </c>
      <c r="L396" s="3">
        <f t="shared" si="561"/>
        <v>0.5439939501779365</v>
      </c>
      <c r="M396" s="5">
        <f t="shared" si="562"/>
        <v>0.12654337973895516</v>
      </c>
      <c r="N396" s="5">
        <f t="shared" si="563"/>
        <v>0.19274785879188491</v>
      </c>
      <c r="O396" s="5">
        <f t="shared" si="564"/>
        <v>6.8838833013060874E-2</v>
      </c>
      <c r="P396" s="5">
        <f t="shared" si="565"/>
        <v>0.10485366909253657</v>
      </c>
      <c r="Q396" s="5">
        <f t="shared" si="566"/>
        <v>0.14679447137217405</v>
      </c>
      <c r="R396" s="5">
        <f t="shared" si="567"/>
        <v>1.8723954348207165E-2</v>
      </c>
      <c r="S396" s="5">
        <f t="shared" si="568"/>
        <v>2.1720401226929368E-2</v>
      </c>
      <c r="T396" s="5">
        <f t="shared" si="569"/>
        <v>7.985530434603097E-2</v>
      </c>
      <c r="U396" s="5">
        <f t="shared" si="570"/>
        <v>2.8519880820149595E-2</v>
      </c>
      <c r="V396" s="5">
        <f t="shared" si="571"/>
        <v>1.9997215952556094E-3</v>
      </c>
      <c r="W396" s="5">
        <f t="shared" si="572"/>
        <v>7.4531279570798095E-2</v>
      </c>
      <c r="X396" s="5">
        <f t="shared" si="573"/>
        <v>4.0544565185534599E-2</v>
      </c>
      <c r="Y396" s="5">
        <f t="shared" si="574"/>
        <v>1.1027999086762904E-2</v>
      </c>
      <c r="Z396" s="5">
        <f t="shared" si="575"/>
        <v>3.395239296277522E-3</v>
      </c>
      <c r="AA396" s="5">
        <f t="shared" si="576"/>
        <v>5.1715475419857153E-3</v>
      </c>
      <c r="AB396" s="5">
        <f t="shared" si="577"/>
        <v>3.9385889542956683E-3</v>
      </c>
      <c r="AC396" s="5">
        <f t="shared" si="578"/>
        <v>1.0356040891800978E-4</v>
      </c>
      <c r="AD396" s="5">
        <f t="shared" si="579"/>
        <v>2.8381066990477124E-2</v>
      </c>
      <c r="AE396" s="5">
        <f t="shared" si="580"/>
        <v>1.5439128742414291E-2</v>
      </c>
      <c r="AF396" s="5">
        <f t="shared" si="581"/>
        <v>4.1993963159458339E-3</v>
      </c>
      <c r="AG396" s="5">
        <f t="shared" si="582"/>
        <v>7.6148206342468278E-4</v>
      </c>
      <c r="AH396" s="5">
        <f t="shared" si="583"/>
        <v>4.6174740914534161E-4</v>
      </c>
      <c r="AI396" s="5">
        <f t="shared" si="584"/>
        <v>7.0332264397445171E-4</v>
      </c>
      <c r="AJ396" s="5">
        <f t="shared" si="585"/>
        <v>5.3564214084362216E-4</v>
      </c>
      <c r="AK396" s="5">
        <f t="shared" si="586"/>
        <v>2.7195911246480592E-4</v>
      </c>
      <c r="AL396" s="5">
        <f t="shared" si="587"/>
        <v>3.4324004527702756E-6</v>
      </c>
      <c r="AM396" s="5">
        <f t="shared" si="588"/>
        <v>8.6458729076595055E-3</v>
      </c>
      <c r="AN396" s="5">
        <f t="shared" si="589"/>
        <v>4.7033025557740955E-3</v>
      </c>
      <c r="AO396" s="5">
        <f t="shared" si="590"/>
        <v>1.2792840680987674E-3</v>
      </c>
      <c r="AP396" s="5">
        <f t="shared" si="591"/>
        <v>2.319742645349163E-4</v>
      </c>
      <c r="AQ396" s="5">
        <f t="shared" si="592"/>
        <v>3.1548149125992672E-5</v>
      </c>
      <c r="AR396" s="5">
        <f t="shared" si="593"/>
        <v>5.0237559417080469E-5</v>
      </c>
      <c r="AS396" s="5">
        <f t="shared" si="594"/>
        <v>7.6520652669050525E-5</v>
      </c>
      <c r="AT396" s="5">
        <f t="shared" si="595"/>
        <v>5.8277216815857759E-5</v>
      </c>
      <c r="AU396" s="5">
        <f t="shared" si="596"/>
        <v>2.9588822375323105E-5</v>
      </c>
      <c r="AV396" s="5">
        <f t="shared" si="597"/>
        <v>1.1267247185870114E-5</v>
      </c>
      <c r="AW396" s="5">
        <f t="shared" si="598"/>
        <v>7.900228496308728E-8</v>
      </c>
      <c r="AX396" s="5">
        <f t="shared" si="599"/>
        <v>2.1948645776332311E-3</v>
      </c>
      <c r="AY396" s="5">
        <f t="shared" si="600"/>
        <v>1.1939930516923296E-3</v>
      </c>
      <c r="AZ396" s="5">
        <f t="shared" si="601"/>
        <v>3.2476249833755978E-4</v>
      </c>
      <c r="BA396" s="5">
        <f t="shared" si="602"/>
        <v>5.8889611446768236E-5</v>
      </c>
      <c r="BB396" s="5">
        <f t="shared" si="603"/>
        <v>8.0088980888428193E-6</v>
      </c>
      <c r="BC396" s="5">
        <f t="shared" si="604"/>
        <v>8.7135842158442667E-7</v>
      </c>
      <c r="BD396" s="5">
        <f t="shared" si="605"/>
        <v>4.554821399099397E-6</v>
      </c>
      <c r="BE396" s="5">
        <f t="shared" si="606"/>
        <v>6.9377953526051051E-6</v>
      </c>
      <c r="BF396" s="5">
        <f t="shared" si="607"/>
        <v>5.2837422301724178E-6</v>
      </c>
      <c r="BG396" s="5">
        <f t="shared" si="608"/>
        <v>2.6826900608442201E-6</v>
      </c>
      <c r="BH396" s="5">
        <f t="shared" si="609"/>
        <v>1.021552384045453E-6</v>
      </c>
      <c r="BI396" s="5">
        <f t="shared" si="610"/>
        <v>3.1120084681583983E-7</v>
      </c>
      <c r="BJ396" s="8">
        <f t="shared" si="611"/>
        <v>0.6129559244062609</v>
      </c>
      <c r="BK396" s="8">
        <f t="shared" si="612"/>
        <v>0.25641815751473984</v>
      </c>
      <c r="BL396" s="8">
        <f t="shared" si="613"/>
        <v>0.12741215928486402</v>
      </c>
      <c r="BM396" s="8">
        <f t="shared" si="614"/>
        <v>0.34048540009591616</v>
      </c>
      <c r="BN396" s="8">
        <f t="shared" si="615"/>
        <v>0.65850216635681869</v>
      </c>
    </row>
    <row r="397" spans="1:66" x14ac:dyDescent="0.25">
      <c r="A397" t="s">
        <v>27</v>
      </c>
      <c r="B397" t="s">
        <v>194</v>
      </c>
      <c r="C397" t="s">
        <v>188</v>
      </c>
      <c r="D397" t="s">
        <v>493</v>
      </c>
      <c r="E397">
        <f>VLOOKUP(A397,home!$A$2:$E$405,3,FALSE)</f>
        <v>1.2562277580071199</v>
      </c>
      <c r="F397">
        <f>VLOOKUP(B397,home!$B$2:$E$405,3,FALSE)</f>
        <v>0.68</v>
      </c>
      <c r="G397">
        <f>VLOOKUP(C397,away!$B$2:$E$405,4,FALSE)</f>
        <v>0.74</v>
      </c>
      <c r="H397">
        <f>VLOOKUP(A397,away!$A$2:$E$405,3,FALSE)</f>
        <v>1.09964412811388</v>
      </c>
      <c r="I397">
        <f>VLOOKUP(C397,away!$B$2:$E$405,3,FALSE)</f>
        <v>0.9</v>
      </c>
      <c r="J397">
        <f>VLOOKUP(B397,home!$B$2:$E$405,4,FALSE)</f>
        <v>0.91</v>
      </c>
      <c r="K397" s="3">
        <f t="shared" si="560"/>
        <v>0.63213380782918283</v>
      </c>
      <c r="L397" s="3">
        <f t="shared" si="561"/>
        <v>0.90060854092526776</v>
      </c>
      <c r="M397" s="5">
        <f t="shared" si="562"/>
        <v>0.21594266448038135</v>
      </c>
      <c r="N397" s="5">
        <f t="shared" si="563"/>
        <v>0.13650465877076307</v>
      </c>
      <c r="O397" s="5">
        <f t="shared" si="564"/>
        <v>0.19447980798119088</v>
      </c>
      <c r="P397" s="5">
        <f t="shared" si="565"/>
        <v>0.12293726156503848</v>
      </c>
      <c r="Q397" s="5">
        <f t="shared" si="566"/>
        <v>4.3144604867592862E-2</v>
      </c>
      <c r="R397" s="5">
        <f t="shared" si="567"/>
        <v>8.757508805268327E-2</v>
      </c>
      <c r="S397" s="5">
        <f t="shared" si="568"/>
        <v>1.7497202692064326E-2</v>
      </c>
      <c r="T397" s="5">
        <f t="shared" si="569"/>
        <v>3.8856399638600006E-2</v>
      </c>
      <c r="U397" s="5">
        <f t="shared" si="570"/>
        <v>5.535917388171864E-2</v>
      </c>
      <c r="V397" s="5">
        <f t="shared" si="571"/>
        <v>1.1068052043592517E-3</v>
      </c>
      <c r="W397" s="5">
        <f t="shared" si="572"/>
        <v>9.0910544540789909E-3</v>
      </c>
      <c r="X397" s="5">
        <f t="shared" si="573"/>
        <v>8.1874812873602362E-3</v>
      </c>
      <c r="Y397" s="5">
        <f t="shared" si="574"/>
        <v>3.6868577880312171E-3</v>
      </c>
      <c r="Z397" s="5">
        <f t="shared" si="575"/>
        <v>2.629029075750965E-2</v>
      </c>
      <c r="AA397" s="5">
        <f t="shared" si="576"/>
        <v>1.6618981605480941E-2</v>
      </c>
      <c r="AB397" s="5">
        <f t="shared" si="577"/>
        <v>5.252710062257907E-3</v>
      </c>
      <c r="AC397" s="5">
        <f t="shared" si="578"/>
        <v>3.9381865910239414E-5</v>
      </c>
      <c r="AD397" s="5">
        <f t="shared" si="579"/>
        <v>1.4366907173098511E-3</v>
      </c>
      <c r="AE397" s="5">
        <f t="shared" si="580"/>
        <v>1.2938959306773013E-3</v>
      </c>
      <c r="AF397" s="5">
        <f t="shared" si="581"/>
        <v>5.8264686311821278E-4</v>
      </c>
      <c r="AG397" s="5">
        <f t="shared" si="582"/>
        <v>1.7491224708919263E-4</v>
      </c>
      <c r="AH397" s="5">
        <f t="shared" si="583"/>
        <v>5.9193150999054533E-3</v>
      </c>
      <c r="AI397" s="5">
        <f t="shared" si="584"/>
        <v>3.741799193844013E-3</v>
      </c>
      <c r="AJ397" s="5">
        <f t="shared" si="585"/>
        <v>1.1826588862683912E-3</v>
      </c>
      <c r="AK397" s="5">
        <f t="shared" si="586"/>
        <v>2.4919955504661953E-4</v>
      </c>
      <c r="AL397" s="5">
        <f t="shared" si="587"/>
        <v>8.9681189439361291E-7</v>
      </c>
      <c r="AM397" s="5">
        <f t="shared" si="588"/>
        <v>1.816361547611833E-4</v>
      </c>
      <c r="AN397" s="5">
        <f t="shared" si="589"/>
        <v>1.6358307231874542E-4</v>
      </c>
      <c r="AO397" s="5">
        <f t="shared" si="590"/>
        <v>7.3662156040528928E-5</v>
      </c>
      <c r="AP397" s="5">
        <f t="shared" si="591"/>
        <v>2.2113588957690055E-5</v>
      </c>
      <c r="AQ397" s="5">
        <f t="shared" si="592"/>
        <v>4.9789217714515873E-6</v>
      </c>
      <c r="AR397" s="5">
        <f t="shared" si="593"/>
        <v>1.0661971470805516E-3</v>
      </c>
      <c r="AS397" s="5">
        <f t="shared" si="594"/>
        <v>6.739792624806402E-4</v>
      </c>
      <c r="AT397" s="5">
        <f t="shared" si="595"/>
        <v>2.1302253879489568E-4</v>
      </c>
      <c r="AU397" s="5">
        <f t="shared" si="596"/>
        <v>4.488624953395241E-5</v>
      </c>
      <c r="AV397" s="5">
        <f t="shared" si="597"/>
        <v>7.0935289592670547E-6</v>
      </c>
      <c r="AW397" s="5">
        <f t="shared" si="598"/>
        <v>1.4182210858429261E-8</v>
      </c>
      <c r="AX397" s="5">
        <f t="shared" si="599"/>
        <v>1.9136392358106252E-5</v>
      </c>
      <c r="AY397" s="5">
        <f t="shared" si="600"/>
        <v>1.7234398400207516E-5</v>
      </c>
      <c r="AZ397" s="5">
        <f t="shared" si="601"/>
        <v>7.7607231984678287E-6</v>
      </c>
      <c r="BA397" s="5">
        <f t="shared" si="602"/>
        <v>2.3297911987656633E-6</v>
      </c>
      <c r="BB397" s="5">
        <f t="shared" si="603"/>
        <v>5.2455746304521853E-7</v>
      </c>
      <c r="BC397" s="5">
        <f t="shared" si="604"/>
        <v>9.4484186284922892E-8</v>
      </c>
      <c r="BD397" s="5">
        <f t="shared" si="605"/>
        <v>1.600377094951497E-4</v>
      </c>
      <c r="BE397" s="5">
        <f t="shared" si="606"/>
        <v>1.0116524669942953E-4</v>
      </c>
      <c r="BF397" s="5">
        <f t="shared" si="607"/>
        <v>3.1974986308044531E-5</v>
      </c>
      <c r="BG397" s="5">
        <f t="shared" si="608"/>
        <v>6.7374899500633907E-6</v>
      </c>
      <c r="BH397" s="5">
        <f t="shared" si="609"/>
        <v>1.0647487943361053E-6</v>
      </c>
      <c r="BI397" s="5">
        <f t="shared" si="610"/>
        <v>1.346127419490428E-7</v>
      </c>
      <c r="BJ397" s="8">
        <f t="shared" si="611"/>
        <v>0.24345225680527535</v>
      </c>
      <c r="BK397" s="8">
        <f t="shared" si="612"/>
        <v>0.3575414470180483</v>
      </c>
      <c r="BL397" s="8">
        <f t="shared" si="613"/>
        <v>0.37268502783923435</v>
      </c>
      <c r="BM397" s="8">
        <f t="shared" si="614"/>
        <v>0.19936771648622845</v>
      </c>
      <c r="BN397" s="8">
        <f t="shared" si="615"/>
        <v>0.80058408571764983</v>
      </c>
    </row>
    <row r="398" spans="1:66" x14ac:dyDescent="0.25">
      <c r="A398" t="s">
        <v>27</v>
      </c>
      <c r="B398" t="s">
        <v>299</v>
      </c>
      <c r="C398" t="s">
        <v>189</v>
      </c>
      <c r="D398" t="s">
        <v>493</v>
      </c>
      <c r="E398">
        <f>VLOOKUP(A398,home!$A$2:$E$405,3,FALSE)</f>
        <v>1.2562277580071199</v>
      </c>
      <c r="F398">
        <f>VLOOKUP(B398,home!$B$2:$E$405,3,FALSE)</f>
        <v>1.08</v>
      </c>
      <c r="G398">
        <f>VLOOKUP(C398,away!$B$2:$E$405,4,FALSE)</f>
        <v>0.8</v>
      </c>
      <c r="H398">
        <f>VLOOKUP(A398,away!$A$2:$E$405,3,FALSE)</f>
        <v>1.09964412811388</v>
      </c>
      <c r="I398">
        <f>VLOOKUP(C398,away!$B$2:$E$405,3,FALSE)</f>
        <v>0.74</v>
      </c>
      <c r="J398">
        <f>VLOOKUP(B398,home!$B$2:$E$405,4,FALSE)</f>
        <v>0.57999999999999996</v>
      </c>
      <c r="K398" s="3">
        <f t="shared" si="560"/>
        <v>1.0853807829181519</v>
      </c>
      <c r="L398" s="3">
        <f t="shared" si="561"/>
        <v>0.47196725978647724</v>
      </c>
      <c r="M398" s="5">
        <f t="shared" si="562"/>
        <v>0.2106940826720668</v>
      </c>
      <c r="N398" s="5">
        <f t="shared" si="563"/>
        <v>0.22868330840682966</v>
      </c>
      <c r="O398" s="5">
        <f t="shared" si="564"/>
        <v>9.9440708851960866E-2</v>
      </c>
      <c r="P398" s="5">
        <f t="shared" si="565"/>
        <v>0.10793103442767726</v>
      </c>
      <c r="Q398" s="5">
        <f t="shared" si="566"/>
        <v>0.12410423415945897</v>
      </c>
      <c r="R398" s="5">
        <f t="shared" si="567"/>
        <v>2.3466379434042426E-2</v>
      </c>
      <c r="S398" s="5">
        <f t="shared" si="568"/>
        <v>1.3822301088018237E-2</v>
      </c>
      <c r="T398" s="5">
        <f t="shared" si="569"/>
        <v>5.8573135324139172E-2</v>
      </c>
      <c r="U398" s="5">
        <f t="shared" si="570"/>
        <v>2.5469957282375381E-2</v>
      </c>
      <c r="V398" s="5">
        <f t="shared" si="571"/>
        <v>7.8674110280364492E-4</v>
      </c>
      <c r="W398" s="5">
        <f t="shared" si="572"/>
        <v>4.490011694515042E-2</v>
      </c>
      <c r="X398" s="5">
        <f t="shared" si="573"/>
        <v>2.1191385158695016E-2</v>
      </c>
      <c r="Y398" s="5">
        <f t="shared" si="574"/>
        <v>5.0008199922145528E-3</v>
      </c>
      <c r="Z398" s="5">
        <f t="shared" si="575"/>
        <v>3.6917875995315821E-3</v>
      </c>
      <c r="AA398" s="5">
        <f t="shared" si="576"/>
        <v>4.0069953151471126E-3</v>
      </c>
      <c r="AB398" s="5">
        <f t="shared" si="577"/>
        <v>2.17455785615187E-3</v>
      </c>
      <c r="AC398" s="5">
        <f t="shared" si="578"/>
        <v>2.5188706054138566E-5</v>
      </c>
      <c r="AD398" s="5">
        <f t="shared" si="579"/>
        <v>1.2183431020760981E-2</v>
      </c>
      <c r="AE398" s="5">
        <f t="shared" si="580"/>
        <v>5.7501805536661231E-3</v>
      </c>
      <c r="AF398" s="5">
        <f t="shared" si="581"/>
        <v>1.356948479595644E-3</v>
      </c>
      <c r="AG398" s="5">
        <f t="shared" si="582"/>
        <v>2.1347841852872754E-4</v>
      </c>
      <c r="AH398" s="5">
        <f t="shared" si="583"/>
        <v>4.3560071926615441E-4</v>
      </c>
      <c r="AI398" s="5">
        <f t="shared" si="584"/>
        <v>4.7279264971680871E-4</v>
      </c>
      <c r="AJ398" s="5">
        <f t="shared" si="585"/>
        <v>2.5658002815378867E-4</v>
      </c>
      <c r="AK398" s="5">
        <f t="shared" si="586"/>
        <v>9.2829010612906877E-5</v>
      </c>
      <c r="AL398" s="5">
        <f t="shared" si="587"/>
        <v>5.1613088812736829E-7</v>
      </c>
      <c r="AM398" s="5">
        <f t="shared" si="588"/>
        <v>2.6447323799885713E-3</v>
      </c>
      <c r="AN398" s="5">
        <f t="shared" si="589"/>
        <v>1.2482270942517741E-3</v>
      </c>
      <c r="AO398" s="5">
        <f t="shared" si="590"/>
        <v>2.9456116063262329E-4</v>
      </c>
      <c r="AP398" s="5">
        <f t="shared" si="591"/>
        <v>4.6341074607767849E-5</v>
      </c>
      <c r="AQ398" s="5">
        <f t="shared" si="592"/>
        <v>5.4678674995472237E-6</v>
      </c>
      <c r="AR398" s="5">
        <f t="shared" si="593"/>
        <v>4.1117855566613107E-5</v>
      </c>
      <c r="AS398" s="5">
        <f t="shared" si="594"/>
        <v>4.4628530266806017E-5</v>
      </c>
      <c r="AT398" s="5">
        <f t="shared" si="595"/>
        <v>2.4219474560736177E-5</v>
      </c>
      <c r="AU398" s="5">
        <f t="shared" si="596"/>
        <v>8.7624507535326998E-6</v>
      </c>
      <c r="AV398" s="5">
        <f t="shared" si="597"/>
        <v>2.377648914787767E-6</v>
      </c>
      <c r="AW398" s="5">
        <f t="shared" si="598"/>
        <v>7.3443159270409264E-9</v>
      </c>
      <c r="AX398" s="5">
        <f t="shared" si="599"/>
        <v>4.7842361686683025E-4</v>
      </c>
      <c r="AY398" s="5">
        <f t="shared" si="600"/>
        <v>2.2580028346977333E-4</v>
      </c>
      <c r="AZ398" s="5">
        <f t="shared" si="601"/>
        <v>5.3285170524119343E-5</v>
      </c>
      <c r="BA398" s="5">
        <f t="shared" si="602"/>
        <v>8.3829519731745898E-6</v>
      </c>
      <c r="BB398" s="5">
        <f t="shared" si="603"/>
        <v>9.8911971792521349E-7</v>
      </c>
      <c r="BC398" s="5">
        <f t="shared" si="604"/>
        <v>9.3366424573987317E-8</v>
      </c>
      <c r="BD398" s="5">
        <f t="shared" si="605"/>
        <v>3.2343802700117531E-6</v>
      </c>
      <c r="BE398" s="5">
        <f t="shared" si="606"/>
        <v>3.5105341897203794E-6</v>
      </c>
      <c r="BF398" s="5">
        <f t="shared" si="607"/>
        <v>1.9051331736498226E-6</v>
      </c>
      <c r="BG398" s="5">
        <f t="shared" si="608"/>
        <v>6.8926497852646276E-7</v>
      </c>
      <c r="BH398" s="5">
        <f t="shared" si="609"/>
        <v>1.8702874050777877E-7</v>
      </c>
      <c r="BI398" s="5">
        <f t="shared" si="610"/>
        <v>4.059948016010577E-8</v>
      </c>
      <c r="BJ398" s="8">
        <f t="shared" si="611"/>
        <v>0.50696334254499587</v>
      </c>
      <c r="BK398" s="8">
        <f t="shared" si="612"/>
        <v>0.33348566441097793</v>
      </c>
      <c r="BL398" s="8">
        <f t="shared" si="613"/>
        <v>0.15594707404832239</v>
      </c>
      <c r="BM398" s="8">
        <f t="shared" si="614"/>
        <v>0.20554232771263811</v>
      </c>
      <c r="BN398" s="8">
        <f t="shared" si="615"/>
        <v>0.79431974795203586</v>
      </c>
    </row>
    <row r="399" spans="1:66" x14ac:dyDescent="0.25">
      <c r="A399" t="s">
        <v>27</v>
      </c>
      <c r="B399" t="s">
        <v>30</v>
      </c>
      <c r="C399" t="s">
        <v>298</v>
      </c>
      <c r="D399" t="s">
        <v>493</v>
      </c>
      <c r="E399">
        <f>VLOOKUP(A399,home!$A$2:$E$405,3,FALSE)</f>
        <v>1.2562277580071199</v>
      </c>
      <c r="F399">
        <f>VLOOKUP(B399,home!$B$2:$E$405,3,FALSE)</f>
        <v>0.97</v>
      </c>
      <c r="G399">
        <f>VLOOKUP(C399,away!$B$2:$E$405,4,FALSE)</f>
        <v>0.74</v>
      </c>
      <c r="H399">
        <f>VLOOKUP(A399,away!$A$2:$E$405,3,FALSE)</f>
        <v>1.09964412811388</v>
      </c>
      <c r="I399">
        <f>VLOOKUP(C399,away!$B$2:$E$405,3,FALSE)</f>
        <v>1.43</v>
      </c>
      <c r="J399">
        <f>VLOOKUP(B399,home!$B$2:$E$405,4,FALSE)</f>
        <v>1.17</v>
      </c>
      <c r="K399" s="3">
        <f t="shared" si="560"/>
        <v>0.90172028469751075</v>
      </c>
      <c r="L399" s="3">
        <f t="shared" si="561"/>
        <v>1.8398145907473324</v>
      </c>
      <c r="M399" s="5">
        <f t="shared" si="562"/>
        <v>6.4471315473146454E-2</v>
      </c>
      <c r="N399" s="5">
        <f t="shared" si="563"/>
        <v>5.8135092943268643E-2</v>
      </c>
      <c r="O399" s="5">
        <f t="shared" si="564"/>
        <v>0.11861526689216907</v>
      </c>
      <c r="P399" s="5">
        <f t="shared" si="565"/>
        <v>0.10695779223147792</v>
      </c>
      <c r="Q399" s="5">
        <f t="shared" si="566"/>
        <v>2.6210796279860223E-2</v>
      </c>
      <c r="R399" s="5">
        <f t="shared" si="567"/>
        <v>0.10911504935680087</v>
      </c>
      <c r="S399" s="5">
        <f t="shared" si="568"/>
        <v>4.4360694500630175E-2</v>
      </c>
      <c r="T399" s="5">
        <f t="shared" si="569"/>
        <v>4.8223005430792734E-2</v>
      </c>
      <c r="U399" s="5">
        <f t="shared" si="570"/>
        <v>9.8391253370797419E-2</v>
      </c>
      <c r="V399" s="5">
        <f t="shared" si="571"/>
        <v>8.1771455014469675E-3</v>
      </c>
      <c r="W399" s="5">
        <f t="shared" si="572"/>
        <v>7.8782688945413393E-3</v>
      </c>
      <c r="X399" s="5">
        <f t="shared" si="573"/>
        <v>1.4494554062008013E-2</v>
      </c>
      <c r="Y399" s="5">
        <f t="shared" si="574"/>
        <v>1.3333646024829183E-2</v>
      </c>
      <c r="Z399" s="5">
        <f t="shared" si="575"/>
        <v>6.6917153292252535E-2</v>
      </c>
      <c r="AA399" s="5">
        <f t="shared" si="576"/>
        <v>6.0340554517836924E-2</v>
      </c>
      <c r="AB399" s="5">
        <f t="shared" si="577"/>
        <v>2.7205150999314788E-2</v>
      </c>
      <c r="AC399" s="5">
        <f t="shared" si="578"/>
        <v>8.4786682182968326E-4</v>
      </c>
      <c r="AD399" s="5">
        <f t="shared" si="579"/>
        <v>1.7759987176273401E-3</v>
      </c>
      <c r="AE399" s="5">
        <f t="shared" si="580"/>
        <v>3.2675083538393317E-3</v>
      </c>
      <c r="AF399" s="5">
        <f t="shared" si="581"/>
        <v>3.0058047723912009E-3</v>
      </c>
      <c r="AG399" s="5">
        <f t="shared" si="582"/>
        <v>1.8433744923944324E-3</v>
      </c>
      <c r="AH399" s="5">
        <f t="shared" si="583"/>
        <v>3.0778788749590516E-2</v>
      </c>
      <c r="AI399" s="5">
        <f t="shared" si="584"/>
        <v>2.7753858153925299E-2</v>
      </c>
      <c r="AJ399" s="5">
        <f t="shared" si="585"/>
        <v>1.2513108438005925E-2</v>
      </c>
      <c r="AK399" s="5">
        <f t="shared" si="586"/>
        <v>3.7611079010565094E-3</v>
      </c>
      <c r="AL399" s="5">
        <f t="shared" si="587"/>
        <v>5.6264379098636694E-5</v>
      </c>
      <c r="AM399" s="5">
        <f t="shared" si="588"/>
        <v>3.202908138562679E-4</v>
      </c>
      <c r="AN399" s="5">
        <f t="shared" si="589"/>
        <v>5.8927571261509942E-4</v>
      </c>
      <c r="AO399" s="5">
        <f t="shared" si="590"/>
        <v>5.4207902702114617E-4</v>
      </c>
      <c r="AP399" s="5">
        <f t="shared" si="591"/>
        <v>3.3244163441720746E-4</v>
      </c>
      <c r="AQ399" s="5">
        <f t="shared" si="592"/>
        <v>1.5290774239316713E-4</v>
      </c>
      <c r="AR399" s="5">
        <f t="shared" si="593"/>
        <v>1.1325452925405301E-2</v>
      </c>
      <c r="AS399" s="5">
        <f t="shared" si="594"/>
        <v>1.0212390636224722E-2</v>
      </c>
      <c r="AT399" s="5">
        <f t="shared" si="595"/>
        <v>4.6043598959693748E-3</v>
      </c>
      <c r="AU399" s="5">
        <f t="shared" si="596"/>
        <v>1.3839482387477688E-3</v>
      </c>
      <c r="AV399" s="5">
        <f t="shared" si="597"/>
        <v>3.1198354996256415E-4</v>
      </c>
      <c r="AW399" s="5">
        <f t="shared" si="598"/>
        <v>2.592847224425148E-6</v>
      </c>
      <c r="AX399" s="5">
        <f t="shared" si="599"/>
        <v>4.813545397607853E-5</v>
      </c>
      <c r="AY399" s="5">
        <f t="shared" si="600"/>
        <v>8.8560310557435961E-5</v>
      </c>
      <c r="AZ399" s="5">
        <f t="shared" si="601"/>
        <v>8.146727576234289E-5</v>
      </c>
      <c r="BA399" s="5">
        <f t="shared" si="602"/>
        <v>4.9961560871998325E-5</v>
      </c>
      <c r="BB399" s="5">
        <f t="shared" si="603"/>
        <v>2.2980002167203374E-5</v>
      </c>
      <c r="BC399" s="5">
        <f t="shared" si="604"/>
        <v>8.4557886565252222E-6</v>
      </c>
      <c r="BD399" s="5">
        <f t="shared" si="605"/>
        <v>3.4727889231637886E-3</v>
      </c>
      <c r="BE399" s="5">
        <f t="shared" si="606"/>
        <v>3.131484216489613E-3</v>
      </c>
      <c r="BF399" s="5">
        <f t="shared" si="607"/>
        <v>1.4118614196093875E-3</v>
      </c>
      <c r="BG399" s="5">
        <f t="shared" si="608"/>
        <v>4.2436802708120295E-4</v>
      </c>
      <c r="BH399" s="5">
        <f t="shared" si="609"/>
        <v>9.5665314549045827E-5</v>
      </c>
      <c r="BI399" s="5">
        <f t="shared" si="610"/>
        <v>1.7252670934168507E-5</v>
      </c>
      <c r="BJ399" s="8">
        <f t="shared" si="611"/>
        <v>0.18040460529384689</v>
      </c>
      <c r="BK399" s="8">
        <f t="shared" si="612"/>
        <v>0.22495963921818729</v>
      </c>
      <c r="BL399" s="8">
        <f t="shared" si="613"/>
        <v>0.52486569419763429</v>
      </c>
      <c r="BM399" s="8">
        <f t="shared" si="614"/>
        <v>0.51355581136186457</v>
      </c>
      <c r="BN399" s="8">
        <f t="shared" si="615"/>
        <v>0.48350531317672324</v>
      </c>
    </row>
    <row r="400" spans="1:66" x14ac:dyDescent="0.25">
      <c r="A400" t="s">
        <v>196</v>
      </c>
      <c r="B400" t="s">
        <v>301</v>
      </c>
      <c r="C400" t="s">
        <v>305</v>
      </c>
      <c r="D400" t="s">
        <v>493</v>
      </c>
      <c r="E400">
        <f>VLOOKUP(A400,home!$A$2:$E$405,3,FALSE)</f>
        <v>1.6266094420600901</v>
      </c>
      <c r="F400">
        <f>VLOOKUP(B400,home!$B$2:$E$405,3,FALSE)</f>
        <v>0.9</v>
      </c>
      <c r="G400">
        <f>VLOOKUP(C400,away!$B$2:$E$405,4,FALSE)</f>
        <v>1.1399999999999999</v>
      </c>
      <c r="H400">
        <f>VLOOKUP(A400,away!$A$2:$E$405,3,FALSE)</f>
        <v>1.4549356223176</v>
      </c>
      <c r="I400">
        <f>VLOOKUP(C400,away!$B$2:$E$405,3,FALSE)</f>
        <v>0.7</v>
      </c>
      <c r="J400">
        <f>VLOOKUP(B400,home!$B$2:$E$405,4,FALSE)</f>
        <v>1.53</v>
      </c>
      <c r="K400" s="3">
        <f t="shared" si="560"/>
        <v>1.6689012875536524</v>
      </c>
      <c r="L400" s="3">
        <f t="shared" si="561"/>
        <v>1.5582360515021496</v>
      </c>
      <c r="M400" s="5">
        <f t="shared" si="562"/>
        <v>3.9670900733447541E-2</v>
      </c>
      <c r="N400" s="5">
        <f t="shared" si="563"/>
        <v>6.6206817312463723E-2</v>
      </c>
      <c r="O400" s="5">
        <f t="shared" si="564"/>
        <v>6.1816627718421023E-2</v>
      </c>
      <c r="P400" s="5">
        <f t="shared" si="565"/>
        <v>0.10316584959149763</v>
      </c>
      <c r="Q400" s="5">
        <f t="shared" si="566"/>
        <v>5.5246321328800092E-2</v>
      </c>
      <c r="R400" s="5">
        <f t="shared" si="567"/>
        <v>4.8162448946565364E-2</v>
      </c>
      <c r="S400" s="5">
        <f t="shared" si="568"/>
        <v>6.7071785144532742E-2</v>
      </c>
      <c r="T400" s="5">
        <f t="shared" si="569"/>
        <v>8.6086809607408443E-2</v>
      </c>
      <c r="U400" s="5">
        <f t="shared" si="570"/>
        <v>8.0378373058659983E-2</v>
      </c>
      <c r="V400" s="5">
        <f t="shared" si="571"/>
        <v>1.9380333835867909E-2</v>
      </c>
      <c r="W400" s="5">
        <f t="shared" si="572"/>
        <v>3.0733552266079104E-2</v>
      </c>
      <c r="X400" s="5">
        <f t="shared" si="573"/>
        <v>4.789012913173004E-2</v>
      </c>
      <c r="Y400" s="5">
        <f t="shared" si="574"/>
        <v>3.7312062862077548E-2</v>
      </c>
      <c r="Z400" s="5">
        <f t="shared" si="575"/>
        <v>2.5016154759056629E-2</v>
      </c>
      <c r="AA400" s="5">
        <f t="shared" si="576"/>
        <v>4.1749492887031031E-2</v>
      </c>
      <c r="AB400" s="5">
        <f t="shared" si="577"/>
        <v>3.4837891216939081E-2</v>
      </c>
      <c r="AC400" s="5">
        <f t="shared" si="578"/>
        <v>3.1499609420552327E-3</v>
      </c>
      <c r="AD400" s="5">
        <f t="shared" si="579"/>
        <v>1.2822816236989219E-2</v>
      </c>
      <c r="AE400" s="5">
        <f t="shared" si="580"/>
        <v>1.9980974542263732E-2</v>
      </c>
      <c r="AF400" s="5">
        <f t="shared" si="581"/>
        <v>1.5567537437951008E-2</v>
      </c>
      <c r="AG400" s="5">
        <f t="shared" si="582"/>
        <v>8.0859660229748911E-3</v>
      </c>
      <c r="AH400" s="5">
        <f t="shared" si="583"/>
        <v>9.745268553879775E-3</v>
      </c>
      <c r="AI400" s="5">
        <f t="shared" si="584"/>
        <v>1.6263891237126078E-2</v>
      </c>
      <c r="AJ400" s="5">
        <f t="shared" si="585"/>
        <v>1.357141451313614E-2</v>
      </c>
      <c r="AK400" s="5">
        <f t="shared" si="586"/>
        <v>7.5497837182990782E-3</v>
      </c>
      <c r="AL400" s="5">
        <f t="shared" si="587"/>
        <v>3.2766424836245091E-4</v>
      </c>
      <c r="AM400" s="5">
        <f t="shared" si="588"/>
        <v>4.2800029055950388E-3</v>
      </c>
      <c r="AN400" s="5">
        <f t="shared" si="589"/>
        <v>6.6692548280321406E-3</v>
      </c>
      <c r="AO400" s="5">
        <f t="shared" si="590"/>
        <v>5.1961366548472256E-3</v>
      </c>
      <c r="AP400" s="5">
        <f t="shared" si="591"/>
        <v>2.6989358213715766E-3</v>
      </c>
      <c r="AQ400" s="5">
        <f t="shared" si="592"/>
        <v>1.051394774387939E-3</v>
      </c>
      <c r="AR400" s="5">
        <f t="shared" si="593"/>
        <v>3.037085758445135E-3</v>
      </c>
      <c r="AS400" s="5">
        <f t="shared" si="594"/>
        <v>5.0685963326799468E-3</v>
      </c>
      <c r="AT400" s="5">
        <f t="shared" si="595"/>
        <v>4.2294934728496422E-3</v>
      </c>
      <c r="AU400" s="5">
        <f t="shared" si="596"/>
        <v>2.352869034179513E-3</v>
      </c>
      <c r="AV400" s="5">
        <f t="shared" si="597"/>
        <v>9.8167654014682691E-4</v>
      </c>
      <c r="AW400" s="5">
        <f t="shared" si="598"/>
        <v>2.3669574716324142E-5</v>
      </c>
      <c r="AX400" s="5">
        <f t="shared" si="599"/>
        <v>1.1904837266468215E-3</v>
      </c>
      <c r="AY400" s="5">
        <f t="shared" si="600"/>
        <v>1.8550546615877074E-3</v>
      </c>
      <c r="AZ400" s="5">
        <f t="shared" si="601"/>
        <v>1.445306525596543E-3</v>
      </c>
      <c r="BA400" s="5">
        <f t="shared" si="602"/>
        <v>7.5070957788528272E-4</v>
      </c>
      <c r="BB400" s="5">
        <f t="shared" si="603"/>
        <v>2.9244568211720203E-4</v>
      </c>
      <c r="BC400" s="5">
        <f t="shared" si="604"/>
        <v>9.1139880996232288E-5</v>
      </c>
      <c r="BD400" s="5">
        <f t="shared" si="605"/>
        <v>7.8874942005216009E-4</v>
      </c>
      <c r="BE400" s="5">
        <f t="shared" si="606"/>
        <v>1.3163449226822465E-3</v>
      </c>
      <c r="BF400" s="5">
        <f t="shared" si="607"/>
        <v>1.0984248681645574E-3</v>
      </c>
      <c r="BG400" s="5">
        <f t="shared" si="608"/>
        <v>6.1105422558692705E-4</v>
      </c>
      <c r="BH400" s="5">
        <f t="shared" si="609"/>
        <v>2.5494729596178058E-4</v>
      </c>
      <c r="BI400" s="5">
        <f t="shared" si="610"/>
        <v>8.5096374097787565E-5</v>
      </c>
      <c r="BJ400" s="8">
        <f t="shared" si="611"/>
        <v>0.40545385178780158</v>
      </c>
      <c r="BK400" s="8">
        <f t="shared" si="612"/>
        <v>0.23462154915735117</v>
      </c>
      <c r="BL400" s="8">
        <f t="shared" si="613"/>
        <v>0.33389953009490397</v>
      </c>
      <c r="BM400" s="8">
        <f t="shared" si="614"/>
        <v>0.62289073508104675</v>
      </c>
      <c r="BN400" s="8">
        <f t="shared" si="615"/>
        <v>0.37426896563119538</v>
      </c>
    </row>
    <row r="401" spans="1:66" x14ac:dyDescent="0.25">
      <c r="A401" t="s">
        <v>196</v>
      </c>
      <c r="B401" t="s">
        <v>206</v>
      </c>
      <c r="C401" t="s">
        <v>202</v>
      </c>
      <c r="D401" t="s">
        <v>493</v>
      </c>
      <c r="E401">
        <f>VLOOKUP(A401,home!$A$2:$E$405,3,FALSE)</f>
        <v>1.6266094420600901</v>
      </c>
      <c r="F401">
        <f>VLOOKUP(B401,home!$B$2:$E$405,3,FALSE)</f>
        <v>0.56999999999999995</v>
      </c>
      <c r="G401">
        <f>VLOOKUP(C401,away!$B$2:$E$405,4,FALSE)</f>
        <v>1.18</v>
      </c>
      <c r="H401">
        <f>VLOOKUP(A401,away!$A$2:$E$405,3,FALSE)</f>
        <v>1.4549356223176</v>
      </c>
      <c r="I401">
        <f>VLOOKUP(C401,away!$B$2:$E$405,3,FALSE)</f>
        <v>0.52</v>
      </c>
      <c r="J401">
        <f>VLOOKUP(B401,home!$B$2:$E$405,4,FALSE)</f>
        <v>1.32</v>
      </c>
      <c r="K401" s="3">
        <f t="shared" si="560"/>
        <v>1.0940575107296164</v>
      </c>
      <c r="L401" s="3">
        <f t="shared" si="561"/>
        <v>0.99866781115880066</v>
      </c>
      <c r="M401" s="5">
        <f t="shared" si="562"/>
        <v>0.12335050747754292</v>
      </c>
      <c r="N401" s="5">
        <f t="shared" si="563"/>
        <v>0.13495254915811553</v>
      </c>
      <c r="O401" s="5">
        <f t="shared" si="564"/>
        <v>0.12318618130792505</v>
      </c>
      <c r="P401" s="5">
        <f t="shared" si="565"/>
        <v>0.13477276687803566</v>
      </c>
      <c r="Q401" s="5">
        <f t="shared" si="566"/>
        <v>7.3822924999272038E-2</v>
      </c>
      <c r="R401" s="5">
        <f t="shared" si="567"/>
        <v>6.151103702589833E-2</v>
      </c>
      <c r="S401" s="5">
        <f t="shared" si="568"/>
        <v>3.6813181930500406E-2</v>
      </c>
      <c r="T401" s="5">
        <f t="shared" si="569"/>
        <v>7.372457892236331E-2</v>
      </c>
      <c r="U401" s="5">
        <f t="shared" si="570"/>
        <v>6.7296612050951582E-2</v>
      </c>
      <c r="V401" s="5">
        <f t="shared" si="571"/>
        <v>4.4691203662154174E-3</v>
      </c>
      <c r="W401" s="5">
        <f t="shared" si="572"/>
        <v>2.6922175186494243E-2</v>
      </c>
      <c r="X401" s="5">
        <f t="shared" si="573"/>
        <v>2.6886309765129981E-2</v>
      </c>
      <c r="Y401" s="5">
        <f t="shared" si="574"/>
        <v>1.3425246061639922E-2</v>
      </c>
      <c r="Z401" s="5">
        <f t="shared" si="575"/>
        <v>2.0476364236253947E-2</v>
      </c>
      <c r="AA401" s="5">
        <f t="shared" si="576"/>
        <v>2.2402320085108934E-2</v>
      </c>
      <c r="AB401" s="5">
        <f t="shared" si="577"/>
        <v>1.2254713273441185E-2</v>
      </c>
      <c r="AC401" s="5">
        <f t="shared" si="578"/>
        <v>3.0518506246087434E-4</v>
      </c>
      <c r="AD401" s="5">
        <f t="shared" si="579"/>
        <v>7.3636019919906329E-3</v>
      </c>
      <c r="AE401" s="5">
        <f t="shared" si="580"/>
        <v>7.3537922835858697E-3</v>
      </c>
      <c r="AF401" s="5">
        <f t="shared" si="581"/>
        <v>3.6719978217825892E-3</v>
      </c>
      <c r="AG401" s="5">
        <f t="shared" si="582"/>
        <v>1.2223686757531676E-3</v>
      </c>
      <c r="AH401" s="5">
        <f t="shared" si="583"/>
        <v>5.112271463077518E-3</v>
      </c>
      <c r="AI401" s="5">
        <f t="shared" si="584"/>
        <v>5.5931189910686423E-3</v>
      </c>
      <c r="AJ401" s="5">
        <f t="shared" si="585"/>
        <v>3.0595969202915517E-3</v>
      </c>
      <c r="AK401" s="5">
        <f t="shared" si="586"/>
        <v>1.1157916634833918E-3</v>
      </c>
      <c r="AL401" s="5">
        <f t="shared" si="587"/>
        <v>1.3337808208105319E-5</v>
      </c>
      <c r="AM401" s="5">
        <f t="shared" si="588"/>
        <v>1.6112408130721841E-3</v>
      </c>
      <c r="AN401" s="5">
        <f t="shared" si="589"/>
        <v>1.6090943360405243E-3</v>
      </c>
      <c r="AO401" s="5">
        <f t="shared" si="590"/>
        <v>8.0347535926080698E-4</v>
      </c>
      <c r="AP401" s="5">
        <f t="shared" si="591"/>
        <v>2.6746832611767375E-4</v>
      </c>
      <c r="AQ401" s="5">
        <f t="shared" si="592"/>
        <v>6.6778001949561365E-5</v>
      </c>
      <c r="AR401" s="5">
        <f t="shared" si="593"/>
        <v>1.0210921904162452E-3</v>
      </c>
      <c r="AS401" s="5">
        <f t="shared" si="594"/>
        <v>1.1171335800722485E-3</v>
      </c>
      <c r="AT401" s="5">
        <f t="shared" si="595"/>
        <v>6.1110419188315456E-4</v>
      </c>
      <c r="AU401" s="5">
        <f t="shared" si="596"/>
        <v>2.2286104365603929E-4</v>
      </c>
      <c r="AV401" s="5">
        <f t="shared" si="597"/>
        <v>6.0955699665232667E-5</v>
      </c>
      <c r="AW401" s="5">
        <f t="shared" si="598"/>
        <v>4.0480248634886422E-7</v>
      </c>
      <c r="AX401" s="5">
        <f t="shared" si="599"/>
        <v>2.9379835218928604E-4</v>
      </c>
      <c r="AY401" s="5">
        <f t="shared" si="600"/>
        <v>2.934069573029367E-4</v>
      </c>
      <c r="AZ401" s="5">
        <f t="shared" si="601"/>
        <v>1.4650804191424372E-4</v>
      </c>
      <c r="BA401" s="5">
        <f t="shared" si="602"/>
        <v>4.8770955178553212E-5</v>
      </c>
      <c r="BB401" s="5">
        <f t="shared" si="603"/>
        <v>1.2176495764072424E-5</v>
      </c>
      <c r="BC401" s="5">
        <f t="shared" si="604"/>
        <v>2.4320548744581241E-6</v>
      </c>
      <c r="BD401" s="5">
        <f t="shared" si="605"/>
        <v>1.699553171323894E-4</v>
      </c>
      <c r="BE401" s="5">
        <f t="shared" si="606"/>
        <v>1.8594089119712445E-4</v>
      </c>
      <c r="BF401" s="5">
        <f t="shared" si="607"/>
        <v>1.0171501428298622E-4</v>
      </c>
      <c r="BG401" s="5">
        <f t="shared" si="608"/>
        <v>3.7094025110090427E-5</v>
      </c>
      <c r="BH401" s="5">
        <f t="shared" si="609"/>
        <v>1.0145749193721853E-5</v>
      </c>
      <c r="BI401" s="5">
        <f t="shared" si="610"/>
        <v>2.2200066214740696E-6</v>
      </c>
      <c r="BJ401" s="8">
        <f t="shared" si="611"/>
        <v>0.37450069455979151</v>
      </c>
      <c r="BK401" s="8">
        <f t="shared" si="612"/>
        <v>0.30001750648026637</v>
      </c>
      <c r="BL401" s="8">
        <f t="shared" si="613"/>
        <v>0.30507186049047691</v>
      </c>
      <c r="BM401" s="8">
        <f t="shared" si="614"/>
        <v>0.34817745676518258</v>
      </c>
      <c r="BN401" s="8">
        <f t="shared" si="615"/>
        <v>0.65159596684678944</v>
      </c>
    </row>
    <row r="402" spans="1:66" x14ac:dyDescent="0.25">
      <c r="A402" t="s">
        <v>196</v>
      </c>
      <c r="B402" t="s">
        <v>205</v>
      </c>
      <c r="C402" t="s">
        <v>303</v>
      </c>
      <c r="D402" t="s">
        <v>493</v>
      </c>
      <c r="E402">
        <f>VLOOKUP(A402,home!$A$2:$E$405,3,FALSE)</f>
        <v>1.6266094420600901</v>
      </c>
      <c r="F402">
        <f>VLOOKUP(B402,home!$B$2:$E$405,3,FALSE)</f>
        <v>1.37</v>
      </c>
      <c r="G402">
        <f>VLOOKUP(C402,away!$B$2:$E$405,4,FALSE)</f>
        <v>0.9</v>
      </c>
      <c r="H402">
        <f>VLOOKUP(A402,away!$A$2:$E$405,3,FALSE)</f>
        <v>1.4549356223176</v>
      </c>
      <c r="I402">
        <f>VLOOKUP(C402,away!$B$2:$E$405,3,FALSE)</f>
        <v>1.1299999999999999</v>
      </c>
      <c r="J402">
        <f>VLOOKUP(B402,home!$B$2:$E$405,4,FALSE)</f>
        <v>0.95</v>
      </c>
      <c r="K402" s="3">
        <f t="shared" si="560"/>
        <v>2.0056094420600914</v>
      </c>
      <c r="L402" s="3">
        <f t="shared" si="561"/>
        <v>1.5618733905579434</v>
      </c>
      <c r="M402" s="5">
        <f t="shared" si="562"/>
        <v>2.8226815951283624E-2</v>
      </c>
      <c r="N402" s="5">
        <f t="shared" si="563"/>
        <v>5.6611968591186834E-2</v>
      </c>
      <c r="O402" s="5">
        <f t="shared" si="564"/>
        <v>4.4086712734486388E-2</v>
      </c>
      <c r="P402" s="5">
        <f t="shared" si="565"/>
        <v>8.8420727329676777E-2</v>
      </c>
      <c r="Q402" s="5">
        <f t="shared" si="566"/>
        <v>5.6770749370046829E-2</v>
      </c>
      <c r="R402" s="5">
        <f t="shared" si="567"/>
        <v>3.4428931748583157E-2</v>
      </c>
      <c r="S402" s="5">
        <f t="shared" si="568"/>
        <v>6.9244659360468128E-2</v>
      </c>
      <c r="T402" s="5">
        <f t="shared" si="569"/>
        <v>8.8668722803110264E-2</v>
      </c>
      <c r="U402" s="5">
        <f t="shared" si="570"/>
        <v>6.9050990595000833E-2</v>
      </c>
      <c r="V402" s="5">
        <f t="shared" si="571"/>
        <v>2.4101050083073661E-2</v>
      </c>
      <c r="W402" s="5">
        <f t="shared" si="572"/>
        <v>3.7953316989797634E-2</v>
      </c>
      <c r="X402" s="5">
        <f t="shared" si="573"/>
        <v>5.927827588977562E-2</v>
      </c>
      <c r="Y402" s="5">
        <f t="shared" si="574"/>
        <v>4.6292580875196519E-2</v>
      </c>
      <c r="Z402" s="5">
        <f t="shared" si="575"/>
        <v>1.7924544121149199E-2</v>
      </c>
      <c r="AA402" s="5">
        <f t="shared" si="576"/>
        <v>3.5949634933999532E-2</v>
      </c>
      <c r="AB402" s="5">
        <f t="shared" si="577"/>
        <v>3.6050463631121396E-2</v>
      </c>
      <c r="AC402" s="5">
        <f t="shared" si="578"/>
        <v>4.718545791332498E-3</v>
      </c>
      <c r="AD402" s="5">
        <f t="shared" si="579"/>
        <v>1.9029882728059458E-2</v>
      </c>
      <c r="AE402" s="5">
        <f t="shared" si="580"/>
        <v>2.9722267458394271E-2</v>
      </c>
      <c r="AF402" s="5">
        <f t="shared" si="581"/>
        <v>2.3211209325156142E-2</v>
      </c>
      <c r="AG402" s="5">
        <f t="shared" si="582"/>
        <v>1.2084323402543925E-2</v>
      </c>
      <c r="AH402" s="5">
        <f t="shared" si="583"/>
        <v>6.9989671251761906E-3</v>
      </c>
      <c r="AI402" s="5">
        <f t="shared" si="584"/>
        <v>1.4037194550921542E-2</v>
      </c>
      <c r="AJ402" s="5">
        <f t="shared" si="585"/>
        <v>1.4076564965681356E-2</v>
      </c>
      <c r="AK402" s="5">
        <f t="shared" si="586"/>
        <v>9.4106972023142704E-3</v>
      </c>
      <c r="AL402" s="5">
        <f t="shared" si="587"/>
        <v>5.91235301251229E-4</v>
      </c>
      <c r="AM402" s="5">
        <f t="shared" si="588"/>
        <v>7.6333024961384608E-3</v>
      </c>
      <c r="AN402" s="5">
        <f t="shared" si="589"/>
        <v>1.192225205079819E-2</v>
      </c>
      <c r="AO402" s="5">
        <f t="shared" si="590"/>
        <v>9.3105241168332815E-3</v>
      </c>
      <c r="AP402" s="5">
        <f t="shared" si="591"/>
        <v>4.8472866234099661E-3</v>
      </c>
      <c r="AQ402" s="5">
        <f t="shared" si="592"/>
        <v>1.8927119983778728E-3</v>
      </c>
      <c r="AR402" s="5">
        <f t="shared" si="593"/>
        <v>2.1863001028405008E-3</v>
      </c>
      <c r="AS402" s="5">
        <f t="shared" si="594"/>
        <v>4.3848641294338573E-3</v>
      </c>
      <c r="AT402" s="5">
        <f t="shared" si="595"/>
        <v>4.3971624500715742E-3</v>
      </c>
      <c r="AU402" s="5">
        <f t="shared" si="596"/>
        <v>2.9396635093785445E-3</v>
      </c>
      <c r="AV402" s="5">
        <f t="shared" si="597"/>
        <v>1.4739542227222785E-3</v>
      </c>
      <c r="AW402" s="5">
        <f t="shared" si="598"/>
        <v>5.1445814514584875E-5</v>
      </c>
      <c r="AX402" s="5">
        <f t="shared" si="599"/>
        <v>2.5515705933926926E-3</v>
      </c>
      <c r="AY402" s="5">
        <f t="shared" si="600"/>
        <v>3.9852302139501876E-3</v>
      </c>
      <c r="AZ402" s="5">
        <f t="shared" si="601"/>
        <v>3.1122125132081692E-3</v>
      </c>
      <c r="BA402" s="5">
        <f t="shared" si="602"/>
        <v>1.6202939700471002E-3</v>
      </c>
      <c r="BB402" s="5">
        <f t="shared" si="603"/>
        <v>6.3267350917451412E-4</v>
      </c>
      <c r="BC402" s="5">
        <f t="shared" si="604"/>
        <v>1.9763118377811781E-4</v>
      </c>
      <c r="BD402" s="5">
        <f t="shared" si="605"/>
        <v>5.6912065906677956E-4</v>
      </c>
      <c r="BE402" s="5">
        <f t="shared" si="606"/>
        <v>1.1414337674957951E-3</v>
      </c>
      <c r="BF402" s="5">
        <f t="shared" si="607"/>
        <v>1.1446351707878951E-3</v>
      </c>
      <c r="BG402" s="5">
        <f t="shared" si="608"/>
        <v>7.652303687487558E-4</v>
      </c>
      <c r="BH402" s="5">
        <f t="shared" si="609"/>
        <v>3.836883132284076E-4</v>
      </c>
      <c r="BI402" s="5">
        <f t="shared" si="610"/>
        <v>1.5390578076380086E-4</v>
      </c>
      <c r="BJ402" s="8">
        <f t="shared" si="611"/>
        <v>0.47732898670237606</v>
      </c>
      <c r="BK402" s="8">
        <f t="shared" si="612"/>
        <v>0.21928826403103613</v>
      </c>
      <c r="BL402" s="8">
        <f t="shared" si="613"/>
        <v>0.2836301159618228</v>
      </c>
      <c r="BM402" s="8">
        <f t="shared" si="614"/>
        <v>0.68569222069168523</v>
      </c>
      <c r="BN402" s="8">
        <f t="shared" si="615"/>
        <v>0.30854590572526358</v>
      </c>
    </row>
    <row r="403" spans="1:66" x14ac:dyDescent="0.25">
      <c r="A403" t="s">
        <v>196</v>
      </c>
      <c r="B403" t="s">
        <v>302</v>
      </c>
      <c r="C403" t="s">
        <v>197</v>
      </c>
      <c r="D403" t="s">
        <v>493</v>
      </c>
      <c r="E403">
        <f>VLOOKUP(A403,home!$A$2:$E$405,3,FALSE)</f>
        <v>1.6266094420600901</v>
      </c>
      <c r="F403">
        <f>VLOOKUP(B403,home!$B$2:$E$405,3,FALSE)</f>
        <v>0.7</v>
      </c>
      <c r="G403">
        <f>VLOOKUP(C403,away!$B$2:$E$405,4,FALSE)</f>
        <v>0.99</v>
      </c>
      <c r="H403">
        <f>VLOOKUP(A403,away!$A$2:$E$405,3,FALSE)</f>
        <v>1.4549356223176</v>
      </c>
      <c r="I403">
        <f>VLOOKUP(C403,away!$B$2:$E$405,3,FALSE)</f>
        <v>0.28000000000000003</v>
      </c>
      <c r="J403">
        <f>VLOOKUP(B403,home!$B$2:$E$405,4,FALSE)</f>
        <v>0.44</v>
      </c>
      <c r="K403" s="3">
        <f t="shared" si="560"/>
        <v>1.1272403433476423</v>
      </c>
      <c r="L403" s="3">
        <f t="shared" si="561"/>
        <v>0.17924806866952833</v>
      </c>
      <c r="M403" s="5">
        <f t="shared" si="562"/>
        <v>0.27076921881053478</v>
      </c>
      <c r="N403" s="5">
        <f t="shared" si="563"/>
        <v>0.30522198717996013</v>
      </c>
      <c r="O403" s="5">
        <f t="shared" si="564"/>
        <v>4.8534859526945279E-2</v>
      </c>
      <c r="P403" s="5">
        <f t="shared" si="565"/>
        <v>5.4710451717483385E-2</v>
      </c>
      <c r="Q403" s="5">
        <f t="shared" si="566"/>
        <v>0.17202926881299396</v>
      </c>
      <c r="R403" s="5">
        <f t="shared" si="567"/>
        <v>4.3498899166758993E-3</v>
      </c>
      <c r="S403" s="5">
        <f t="shared" si="568"/>
        <v>2.7636390320510684E-3</v>
      </c>
      <c r="T403" s="5">
        <f t="shared" si="569"/>
        <v>3.083591418936029E-2</v>
      </c>
      <c r="U403" s="5">
        <f t="shared" si="570"/>
        <v>4.9033714031981876E-3</v>
      </c>
      <c r="V403" s="5">
        <f t="shared" si="571"/>
        <v>6.2045432593766479E-5</v>
      </c>
      <c r="W403" s="5">
        <f t="shared" si="572"/>
        <v>6.4639444014201075E-2</v>
      </c>
      <c r="X403" s="5">
        <f t="shared" si="573"/>
        <v>1.1586495499417647E-2</v>
      </c>
      <c r="Y403" s="5">
        <f t="shared" si="574"/>
        <v>1.0384284704593977E-3</v>
      </c>
      <c r="Z403" s="5">
        <f t="shared" si="575"/>
        <v>2.5990312216307021E-4</v>
      </c>
      <c r="AA403" s="5">
        <f t="shared" si="576"/>
        <v>2.9297328466422348E-4</v>
      </c>
      <c r="AB403" s="5">
        <f t="shared" si="577"/>
        <v>1.6512565299829293E-4</v>
      </c>
      <c r="AC403" s="5">
        <f t="shared" si="578"/>
        <v>7.8353940560607177E-7</v>
      </c>
      <c r="AD403" s="5">
        <f t="shared" si="579"/>
        <v>1.8216047266092172E-2</v>
      </c>
      <c r="AE403" s="5">
        <f t="shared" si="580"/>
        <v>3.2651912912398636E-3</v>
      </c>
      <c r="AF403" s="5">
        <f t="shared" si="581"/>
        <v>2.9263961639565449E-4</v>
      </c>
      <c r="AG403" s="5">
        <f t="shared" si="582"/>
        <v>1.7485028685037574E-5</v>
      </c>
      <c r="AH403" s="5">
        <f t="shared" si="583"/>
        <v>1.1646783172227704E-5</v>
      </c>
      <c r="AI403" s="5">
        <f t="shared" si="584"/>
        <v>1.31287238619575E-5</v>
      </c>
      <c r="AJ403" s="5">
        <f t="shared" si="585"/>
        <v>7.3996135969346797E-6</v>
      </c>
      <c r="AK403" s="5">
        <f t="shared" si="586"/>
        <v>2.7803809905495109E-6</v>
      </c>
      <c r="AL403" s="5">
        <f t="shared" si="587"/>
        <v>6.3327426961559447E-9</v>
      </c>
      <c r="AM403" s="5">
        <f t="shared" si="588"/>
        <v>4.1067726749333226E-3</v>
      </c>
      <c r="AN403" s="5">
        <f t="shared" si="589"/>
        <v>7.3613107044659073E-4</v>
      </c>
      <c r="AO403" s="5">
        <f t="shared" si="590"/>
        <v>6.5975036332591942E-5</v>
      </c>
      <c r="AP403" s="5">
        <f t="shared" si="591"/>
        <v>3.9419659476730235E-6</v>
      </c>
      <c r="AQ403" s="5">
        <f t="shared" si="592"/>
        <v>1.766474457203591E-7</v>
      </c>
      <c r="AR403" s="5">
        <f t="shared" si="593"/>
        <v>4.1753267796691599E-7</v>
      </c>
      <c r="AS403" s="5">
        <f t="shared" si="594"/>
        <v>4.706596792702869E-7</v>
      </c>
      <c r="AT403" s="5">
        <f t="shared" si="595"/>
        <v>2.6527328923026475E-7</v>
      </c>
      <c r="AU403" s="5">
        <f t="shared" si="596"/>
        <v>9.9675584544294053E-8</v>
      </c>
      <c r="AV403" s="5">
        <f t="shared" si="597"/>
        <v>2.808958503627173E-8</v>
      </c>
      <c r="AW403" s="5">
        <f t="shared" si="598"/>
        <v>3.5543513057528524E-11</v>
      </c>
      <c r="AX403" s="5">
        <f t="shared" si="599"/>
        <v>7.7155330669042611E-4</v>
      </c>
      <c r="AY403" s="5">
        <f t="shared" si="600"/>
        <v>1.3829944009984715E-4</v>
      </c>
      <c r="AZ403" s="5">
        <f t="shared" si="601"/>
        <v>1.239495376798736E-5</v>
      </c>
      <c r="BA403" s="5">
        <f t="shared" si="602"/>
        <v>7.4059050805327597E-7</v>
      </c>
      <c r="BB403" s="5">
        <f t="shared" si="603"/>
        <v>3.3187354560883623E-8</v>
      </c>
      <c r="BC403" s="5">
        <f t="shared" si="604"/>
        <v>1.1897538418578509E-9</v>
      </c>
      <c r="BD403" s="5">
        <f t="shared" si="605"/>
        <v>1.2473654355330964E-8</v>
      </c>
      <c r="BE403" s="5">
        <f t="shared" si="606"/>
        <v>1.4060806418303089E-8</v>
      </c>
      <c r="BF403" s="5">
        <f t="shared" si="607"/>
        <v>7.9249541273563535E-9</v>
      </c>
      <c r="BG403" s="5">
        <f t="shared" si="608"/>
        <v>2.9777760038451648E-9</v>
      </c>
      <c r="BH403" s="5">
        <f t="shared" si="609"/>
        <v>8.39167311246698E-10</v>
      </c>
      <c r="BI403" s="5">
        <f t="shared" si="610"/>
        <v>1.8918864961116905E-10</v>
      </c>
      <c r="BJ403" s="8">
        <f t="shared" si="611"/>
        <v>0.61297892143208565</v>
      </c>
      <c r="BK403" s="8">
        <f t="shared" si="612"/>
        <v>0.32844444430491115</v>
      </c>
      <c r="BL403" s="8">
        <f t="shared" si="613"/>
        <v>5.8282494982466466E-2</v>
      </c>
      <c r="BM403" s="8">
        <f t="shared" si="614"/>
        <v>0.14421178847247676</v>
      </c>
      <c r="BN403" s="8">
        <f t="shared" si="615"/>
        <v>0.85561567596459343</v>
      </c>
    </row>
    <row r="404" spans="1:66" x14ac:dyDescent="0.25">
      <c r="A404" t="s">
        <v>196</v>
      </c>
      <c r="B404" t="s">
        <v>199</v>
      </c>
      <c r="C404" t="s">
        <v>300</v>
      </c>
      <c r="D404" t="s">
        <v>493</v>
      </c>
      <c r="E404">
        <f>VLOOKUP(A404,home!$A$2:$E$405,3,FALSE)</f>
        <v>1.6266094420600901</v>
      </c>
      <c r="F404">
        <f>VLOOKUP(B404,home!$B$2:$E$405,3,FALSE)</f>
        <v>1.04</v>
      </c>
      <c r="G404">
        <f>VLOOKUP(C404,away!$B$2:$E$405,4,FALSE)</f>
        <v>0.95</v>
      </c>
      <c r="H404">
        <f>VLOOKUP(A404,away!$A$2:$E$405,3,FALSE)</f>
        <v>1.4549356223176</v>
      </c>
      <c r="I404">
        <f>VLOOKUP(C404,away!$B$2:$E$405,3,FALSE)</f>
        <v>0.38</v>
      </c>
      <c r="J404">
        <f>VLOOKUP(B404,home!$B$2:$E$405,4,FALSE)</f>
        <v>1.32</v>
      </c>
      <c r="K404" s="3">
        <f t="shared" si="560"/>
        <v>1.6070901287553689</v>
      </c>
      <c r="L404" s="3">
        <f t="shared" si="561"/>
        <v>0.72979570815450823</v>
      </c>
      <c r="M404" s="5">
        <f t="shared" si="562"/>
        <v>9.6628085784558879E-2</v>
      </c>
      <c r="N404" s="5">
        <f t="shared" si="563"/>
        <v>0.15529004282489153</v>
      </c>
      <c r="O404" s="5">
        <f t="shared" si="564"/>
        <v>7.0518762292756706E-2</v>
      </c>
      <c r="P404" s="5">
        <f t="shared" si="565"/>
        <v>0.11333000677273564</v>
      </c>
      <c r="Q404" s="5">
        <f t="shared" si="566"/>
        <v>0.12478254745894089</v>
      </c>
      <c r="R404" s="5">
        <f t="shared" si="567"/>
        <v>2.5732145032810905E-2</v>
      </c>
      <c r="S404" s="5">
        <f t="shared" si="568"/>
        <v>3.3229703172803417E-2</v>
      </c>
      <c r="T404" s="5">
        <f t="shared" si="569"/>
        <v>9.1065767588121294E-2</v>
      </c>
      <c r="U404" s="5">
        <f t="shared" si="570"/>
        <v>4.1353876273931903E-2</v>
      </c>
      <c r="V404" s="5">
        <f t="shared" si="571"/>
        <v>4.330374842254312E-3</v>
      </c>
      <c r="W404" s="5">
        <f t="shared" si="572"/>
        <v>6.6845600087404089E-2</v>
      </c>
      <c r="X404" s="5">
        <f t="shared" si="573"/>
        <v>4.8783632052800126E-2</v>
      </c>
      <c r="Y404" s="5">
        <f t="shared" si="574"/>
        <v>1.7801042650161112E-2</v>
      </c>
      <c r="Z404" s="5">
        <f t="shared" si="575"/>
        <v>6.2597363355182487E-3</v>
      </c>
      <c r="AA404" s="5">
        <f t="shared" si="576"/>
        <v>1.0059960473422683E-2</v>
      </c>
      <c r="AB404" s="5">
        <f t="shared" si="577"/>
        <v>8.0836315862533939E-3</v>
      </c>
      <c r="AC404" s="5">
        <f t="shared" si="578"/>
        <v>3.174293259411155E-4</v>
      </c>
      <c r="AD404" s="5">
        <f t="shared" si="579"/>
        <v>2.685672601279903E-2</v>
      </c>
      <c r="AE404" s="5">
        <f t="shared" si="580"/>
        <v>1.959992337922227E-2</v>
      </c>
      <c r="AF404" s="5">
        <f t="shared" si="581"/>
        <v>7.1519699811568071E-3</v>
      </c>
      <c r="AG404" s="5">
        <f t="shared" si="582"/>
        <v>1.7398256656993725E-3</v>
      </c>
      <c r="AH404" s="5">
        <f t="shared" si="583"/>
        <v>1.1420821779600113E-3</v>
      </c>
      <c r="AI404" s="5">
        <f t="shared" si="584"/>
        <v>1.8354289944269666E-3</v>
      </c>
      <c r="AJ404" s="5">
        <f t="shared" si="585"/>
        <v>1.4748499094874861E-3</v>
      </c>
      <c r="AK404" s="5">
        <f t="shared" si="586"/>
        <v>7.9007224364436278E-4</v>
      </c>
      <c r="AL404" s="5">
        <f t="shared" si="587"/>
        <v>1.4891847382335382E-5</v>
      </c>
      <c r="AM404" s="5">
        <f t="shared" si="588"/>
        <v>8.6322358531713741E-3</v>
      </c>
      <c r="AN404" s="5">
        <f t="shared" si="589"/>
        <v>6.2997686774219378E-3</v>
      </c>
      <c r="AO404" s="5">
        <f t="shared" si="590"/>
        <v>2.2987720715743659E-3</v>
      </c>
      <c r="AP404" s="5">
        <f t="shared" si="591"/>
        <v>5.592113306201402E-4</v>
      </c>
      <c r="AQ404" s="5">
        <f t="shared" si="592"/>
        <v>1.0202750725948748E-4</v>
      </c>
      <c r="AR404" s="5">
        <f t="shared" si="593"/>
        <v>1.6669733436699394E-4</v>
      </c>
      <c r="AS404" s="5">
        <f t="shared" si="594"/>
        <v>2.6789764055102906E-4</v>
      </c>
      <c r="AT404" s="5">
        <f t="shared" si="595"/>
        <v>2.152678268232065E-4</v>
      </c>
      <c r="AU404" s="5">
        <f t="shared" si="596"/>
        <v>1.1531826650873181E-4</v>
      </c>
      <c r="AV404" s="5">
        <f t="shared" si="597"/>
        <v>4.6331711942840924E-5</v>
      </c>
      <c r="AW404" s="5">
        <f t="shared" si="598"/>
        <v>4.8516293482825173E-7</v>
      </c>
      <c r="AX404" s="5">
        <f t="shared" si="599"/>
        <v>2.312130171453318E-3</v>
      </c>
      <c r="AY404" s="5">
        <f t="shared" si="600"/>
        <v>1.6873826758211786E-3</v>
      </c>
      <c r="AZ404" s="5">
        <f t="shared" si="601"/>
        <v>6.1572231741428287E-4</v>
      </c>
      <c r="BA404" s="5">
        <f t="shared" si="602"/>
        <v>1.4978383488796384E-4</v>
      </c>
      <c r="BB404" s="5">
        <f t="shared" si="603"/>
        <v>2.732789996303987E-5</v>
      </c>
      <c r="BC404" s="5">
        <f t="shared" si="604"/>
        <v>3.9887568211804491E-6</v>
      </c>
      <c r="BD404" s="5">
        <f t="shared" si="605"/>
        <v>2.0275833196971529E-5</v>
      </c>
      <c r="BE404" s="5">
        <f t="shared" si="606"/>
        <v>3.2585091383143356E-5</v>
      </c>
      <c r="BF404" s="5">
        <f t="shared" si="607"/>
        <v>2.6183589353220668E-5</v>
      </c>
      <c r="BG404" s="5">
        <f t="shared" si="608"/>
        <v>1.4026462661648372E-5</v>
      </c>
      <c r="BH404" s="5">
        <f t="shared" si="609"/>
        <v>5.6354474212227123E-6</v>
      </c>
      <c r="BI404" s="5">
        <f t="shared" si="610"/>
        <v>1.8113343843533848E-6</v>
      </c>
      <c r="BJ404" s="8">
        <f t="shared" si="611"/>
        <v>0.58260542879760469</v>
      </c>
      <c r="BK404" s="8">
        <f t="shared" si="612"/>
        <v>0.24953787442149691</v>
      </c>
      <c r="BL404" s="8">
        <f t="shared" si="613"/>
        <v>0.16190283952328777</v>
      </c>
      <c r="BM404" s="8">
        <f t="shared" si="614"/>
        <v>0.41233739139832681</v>
      </c>
      <c r="BN404" s="8">
        <f t="shared" si="615"/>
        <v>0.58628159016669446</v>
      </c>
    </row>
    <row r="405" spans="1:66" x14ac:dyDescent="0.25">
      <c r="A405" t="s">
        <v>32</v>
      </c>
      <c r="B405" t="s">
        <v>210</v>
      </c>
      <c r="C405" t="s">
        <v>331</v>
      </c>
      <c r="D405" t="s">
        <v>493</v>
      </c>
      <c r="E405">
        <f>VLOOKUP(A405,home!$A$2:$E$405,3,FALSE)</f>
        <v>1.2705314009661799</v>
      </c>
      <c r="F405">
        <f>VLOOKUP(B405,home!$B$2:$E$405,3,FALSE)</f>
        <v>0.92</v>
      </c>
      <c r="G405">
        <f>VLOOKUP(C405,away!$B$2:$E$405,4,FALSE)</f>
        <v>0.56999999999999995</v>
      </c>
      <c r="H405">
        <f>VLOOKUP(A405,away!$A$2:$E$405,3,FALSE)</f>
        <v>1.10144927536232</v>
      </c>
      <c r="I405">
        <f>VLOOKUP(C405,away!$B$2:$E$405,3,FALSE)</f>
        <v>0.28999999999999998</v>
      </c>
      <c r="J405">
        <f>VLOOKUP(B405,home!$B$2:$E$405,4,FALSE)</f>
        <v>1.06</v>
      </c>
      <c r="K405" s="3">
        <f t="shared" si="560"/>
        <v>0.66626666666666468</v>
      </c>
      <c r="L405" s="3">
        <f t="shared" si="561"/>
        <v>0.33858550724637715</v>
      </c>
      <c r="M405" s="5">
        <f t="shared" si="562"/>
        <v>0.36609874974973222</v>
      </c>
      <c r="N405" s="5">
        <f t="shared" si="563"/>
        <v>0.24391939366658755</v>
      </c>
      <c r="O405" s="5">
        <f t="shared" si="564"/>
        <v>0.12395573088627758</v>
      </c>
      <c r="P405" s="5">
        <f t="shared" si="565"/>
        <v>8.2587571631830295E-2</v>
      </c>
      <c r="Q405" s="5">
        <f t="shared" si="566"/>
        <v>8.1257680676795618E-2</v>
      </c>
      <c r="R405" s="5">
        <f t="shared" si="567"/>
        <v>2.0984807009112851E-2</v>
      </c>
      <c r="S405" s="5">
        <f t="shared" si="568"/>
        <v>4.6576961767182913E-3</v>
      </c>
      <c r="T405" s="5">
        <f t="shared" si="569"/>
        <v>2.751267302961698E-2</v>
      </c>
      <c r="U405" s="5">
        <f t="shared" si="570"/>
        <v>1.398147741660488E-2</v>
      </c>
      <c r="V405" s="5">
        <f t="shared" si="571"/>
        <v>1.1674683004000843E-4</v>
      </c>
      <c r="W405" s="5">
        <f t="shared" si="572"/>
        <v>1.8046428015197621E-2</v>
      </c>
      <c r="X405" s="5">
        <f t="shared" si="573"/>
        <v>6.110258983510918E-3</v>
      </c>
      <c r="Y405" s="5">
        <f t="shared" si="574"/>
        <v>1.0344225686693882E-3</v>
      </c>
      <c r="Z405" s="5">
        <f t="shared" si="575"/>
        <v>2.3683838418826022E-3</v>
      </c>
      <c r="AA405" s="5">
        <f t="shared" si="576"/>
        <v>1.5779752077183103E-3</v>
      </c>
      <c r="AB405" s="5">
        <f t="shared" si="577"/>
        <v>5.2567614086455818E-4</v>
      </c>
      <c r="AC405" s="5">
        <f t="shared" si="578"/>
        <v>1.6460444749042335E-6</v>
      </c>
      <c r="AD405" s="5">
        <f t="shared" si="579"/>
        <v>3.005933359731408E-3</v>
      </c>
      <c r="AE405" s="5">
        <f t="shared" si="580"/>
        <v>1.0177654713534655E-3</v>
      </c>
      <c r="AF405" s="5">
        <f t="shared" si="581"/>
        <v>1.7230031918803057E-4</v>
      </c>
      <c r="AG405" s="5">
        <f t="shared" si="582"/>
        <v>1.944613032366401E-5</v>
      </c>
      <c r="AH405" s="5">
        <f t="shared" si="583"/>
        <v>2.0047511111448606E-4</v>
      </c>
      <c r="AI405" s="5">
        <f t="shared" si="584"/>
        <v>1.3356988403187783E-4</v>
      </c>
      <c r="AJ405" s="5">
        <f t="shared" si="585"/>
        <v>4.4496580700486099E-5</v>
      </c>
      <c r="AK405" s="5">
        <f t="shared" si="586"/>
        <v>9.8821961671257067E-6</v>
      </c>
      <c r="AL405" s="5">
        <f t="shared" si="587"/>
        <v>1.4853130864092097E-8</v>
      </c>
      <c r="AM405" s="5">
        <f t="shared" si="588"/>
        <v>4.0055063996207477E-4</v>
      </c>
      <c r="AN405" s="5">
        <f t="shared" si="589"/>
        <v>1.3562064160942006E-4</v>
      </c>
      <c r="AO405" s="5">
        <f t="shared" si="590"/>
        <v>2.2959591866202301E-5</v>
      </c>
      <c r="AP405" s="5">
        <f t="shared" si="591"/>
        <v>2.5912616860626341E-6</v>
      </c>
      <c r="AQ405" s="5">
        <f t="shared" si="592"/>
        <v>2.1934091309590484E-7</v>
      </c>
      <c r="AR405" s="5">
        <f t="shared" si="593"/>
        <v>1.3575593437394419E-5</v>
      </c>
      <c r="AS405" s="5">
        <f t="shared" si="594"/>
        <v>9.0449653875546293E-6</v>
      </c>
      <c r="AT405" s="5">
        <f t="shared" si="595"/>
        <v>3.0131794694406894E-6</v>
      </c>
      <c r="AU405" s="5">
        <f t="shared" si="596"/>
        <v>6.691936803908924E-7</v>
      </c>
      <c r="AV405" s="5">
        <f t="shared" si="597"/>
        <v>1.114653606971093E-7</v>
      </c>
      <c r="AW405" s="5">
        <f t="shared" si="598"/>
        <v>9.3074766942717303E-11</v>
      </c>
      <c r="AX405" s="5">
        <f t="shared" si="599"/>
        <v>4.4478923286455133E-5</v>
      </c>
      <c r="AY405" s="5">
        <f t="shared" si="600"/>
        <v>1.5059918802717107E-5</v>
      </c>
      <c r="AZ405" s="5">
        <f t="shared" si="601"/>
        <v>2.5495351234536115E-6</v>
      </c>
      <c r="BA405" s="5">
        <f t="shared" si="602"/>
        <v>2.877452143389987E-7</v>
      </c>
      <c r="BB405" s="5">
        <f t="shared" si="603"/>
        <v>2.4356589838671841E-8</v>
      </c>
      <c r="BC405" s="5">
        <f t="shared" si="604"/>
        <v>1.6493576650637326E-9</v>
      </c>
      <c r="BD405" s="5">
        <f t="shared" si="605"/>
        <v>7.6608319836179604E-7</v>
      </c>
      <c r="BE405" s="5">
        <f t="shared" si="606"/>
        <v>5.1041569896185112E-7</v>
      </c>
      <c r="BF405" s="5">
        <f t="shared" si="607"/>
        <v>1.7003648318082415E-7</v>
      </c>
      <c r="BG405" s="5">
        <f t="shared" si="608"/>
        <v>3.7763213620203364E-8</v>
      </c>
      <c r="BH405" s="5">
        <f t="shared" si="609"/>
        <v>6.2900926153385211E-9</v>
      </c>
      <c r="BI405" s="5">
        <f t="shared" si="610"/>
        <v>8.3817580796924E-10</v>
      </c>
      <c r="BJ405" s="8">
        <f t="shared" si="611"/>
        <v>0.38272064582538601</v>
      </c>
      <c r="BK405" s="8">
        <f t="shared" si="612"/>
        <v>0.45347748520472925</v>
      </c>
      <c r="BL405" s="8">
        <f t="shared" si="613"/>
        <v>0.16144199625679015</v>
      </c>
      <c r="BM405" s="8">
        <f t="shared" si="614"/>
        <v>8.1189517682723991E-2</v>
      </c>
      <c r="BN405" s="8">
        <f t="shared" si="615"/>
        <v>0.91880393362033608</v>
      </c>
    </row>
    <row r="406" spans="1:66" x14ac:dyDescent="0.25">
      <c r="A406" t="s">
        <v>32</v>
      </c>
      <c r="B406" t="s">
        <v>36</v>
      </c>
      <c r="C406" t="s">
        <v>212</v>
      </c>
      <c r="D406" t="s">
        <v>493</v>
      </c>
      <c r="E406">
        <f>VLOOKUP(A406,home!$A$2:$E$405,3,FALSE)</f>
        <v>1.2705314009661799</v>
      </c>
      <c r="F406">
        <f>VLOOKUP(B406,home!$B$2:$E$405,3,FALSE)</f>
        <v>1.44</v>
      </c>
      <c r="G406">
        <f>VLOOKUP(C406,away!$B$2:$E$405,4,FALSE)</f>
        <v>1.31</v>
      </c>
      <c r="H406">
        <f>VLOOKUP(A406,away!$A$2:$E$405,3,FALSE)</f>
        <v>1.10144927536232</v>
      </c>
      <c r="I406">
        <f>VLOOKUP(C406,away!$B$2:$E$405,3,FALSE)</f>
        <v>0.92</v>
      </c>
      <c r="J406">
        <f>VLOOKUP(B406,home!$B$2:$E$405,4,FALSE)</f>
        <v>0.61</v>
      </c>
      <c r="K406" s="3">
        <f t="shared" si="560"/>
        <v>2.3967304347826017</v>
      </c>
      <c r="L406" s="3">
        <f t="shared" si="561"/>
        <v>0.61813333333333387</v>
      </c>
      <c r="M406" s="5">
        <f t="shared" si="562"/>
        <v>4.9052517548735242E-2</v>
      </c>
      <c r="N406" s="5">
        <f t="shared" si="563"/>
        <v>0.1175656617117614</v>
      </c>
      <c r="O406" s="5">
        <f t="shared" si="564"/>
        <v>3.0320996180791572E-2</v>
      </c>
      <c r="P406" s="5">
        <f t="shared" si="565"/>
        <v>7.2671254359430185E-2</v>
      </c>
      <c r="Q406" s="5">
        <f t="shared" si="566"/>
        <v>0.14088659975496712</v>
      </c>
      <c r="R406" s="5">
        <f t="shared" si="567"/>
        <v>9.3712092196099883E-3</v>
      </c>
      <c r="S406" s="5">
        <f t="shared" si="568"/>
        <v>2.6915597170553213E-2</v>
      </c>
      <c r="T406" s="5">
        <f t="shared" si="569"/>
        <v>8.7086703528537091E-2</v>
      </c>
      <c r="U406" s="5">
        <f t="shared" si="570"/>
        <v>2.246026234735457E-2</v>
      </c>
      <c r="V406" s="5">
        <f t="shared" si="571"/>
        <v>4.4306032843583155E-3</v>
      </c>
      <c r="W406" s="5">
        <f t="shared" si="572"/>
        <v>0.11255573382858823</v>
      </c>
      <c r="X406" s="5">
        <f t="shared" si="573"/>
        <v>6.957445093724475E-2</v>
      </c>
      <c r="Y406" s="5">
        <f t="shared" si="574"/>
        <v>2.150314363633779E-2</v>
      </c>
      <c r="Z406" s="5">
        <f t="shared" si="575"/>
        <v>1.930885597427198E-3</v>
      </c>
      <c r="AA406" s="5">
        <f t="shared" si="576"/>
        <v>4.6278122774371516E-3</v>
      </c>
      <c r="AB406" s="5">
        <f t="shared" si="577"/>
        <v>5.5458092658971043E-3</v>
      </c>
      <c r="AC406" s="5">
        <f t="shared" si="578"/>
        <v>4.1024588840347877E-4</v>
      </c>
      <c r="AD406" s="5">
        <f t="shared" si="579"/>
        <v>6.7441438219066785E-2</v>
      </c>
      <c r="AE406" s="5">
        <f t="shared" si="580"/>
        <v>4.1687801011145859E-2</v>
      </c>
      <c r="AF406" s="5">
        <f t="shared" si="581"/>
        <v>1.2884309699178155E-2</v>
      </c>
      <c r="AG406" s="5">
        <f t="shared" si="582"/>
        <v>2.6547404340173334E-3</v>
      </c>
      <c r="AH406" s="5">
        <f t="shared" si="583"/>
        <v>2.9838618765574981E-4</v>
      </c>
      <c r="AI406" s="5">
        <f t="shared" si="584"/>
        <v>7.1515125727328809E-4</v>
      </c>
      <c r="AJ406" s="5">
        <f t="shared" si="585"/>
        <v>8.5701239188996621E-4</v>
      </c>
      <c r="AK406" s="5">
        <f t="shared" si="586"/>
        <v>6.8467589420950542E-4</v>
      </c>
      <c r="AL406" s="5">
        <f t="shared" si="587"/>
        <v>2.4311154489846E-5</v>
      </c>
      <c r="AM406" s="5">
        <f t="shared" si="588"/>
        <v>3.2327789509029571E-2</v>
      </c>
      <c r="AN406" s="5">
        <f t="shared" si="589"/>
        <v>1.9982884288514829E-2</v>
      </c>
      <c r="AO406" s="5">
        <f t="shared" si="590"/>
        <v>6.1760434374369877E-3</v>
      </c>
      <c r="AP406" s="5">
        <f t="shared" si="591"/>
        <v>1.2725394389314626E-3</v>
      </c>
      <c r="AQ406" s="5">
        <f t="shared" si="592"/>
        <v>1.9664976129620877E-4</v>
      </c>
      <c r="AR406" s="5">
        <f t="shared" si="593"/>
        <v>3.6888489759254876E-5</v>
      </c>
      <c r="AS406" s="5">
        <f t="shared" si="594"/>
        <v>8.8411766099172481E-5</v>
      </c>
      <c r="AT406" s="5">
        <f t="shared" si="595"/>
        <v>1.0594958530138369E-4</v>
      </c>
      <c r="AU406" s="5">
        <f t="shared" si="596"/>
        <v>8.464419854814056E-5</v>
      </c>
      <c r="AV406" s="5">
        <f t="shared" si="597"/>
        <v>5.0717331697027466E-5</v>
      </c>
      <c r="AW406" s="5">
        <f t="shared" si="598"/>
        <v>1.0004708445322604E-6</v>
      </c>
      <c r="AX406" s="5">
        <f t="shared" si="599"/>
        <v>1.2913499500922803E-2</v>
      </c>
      <c r="AY406" s="5">
        <f t="shared" si="600"/>
        <v>7.9822644915037572E-3</v>
      </c>
      <c r="AZ406" s="5">
        <f t="shared" si="601"/>
        <v>2.4670518788407628E-3</v>
      </c>
      <c r="BA406" s="5">
        <f t="shared" si="602"/>
        <v>5.0832233379136842E-4</v>
      </c>
      <c r="BB406" s="5">
        <f t="shared" si="603"/>
        <v>7.8552744648559505E-5</v>
      </c>
      <c r="BC406" s="5">
        <f t="shared" si="604"/>
        <v>9.7112139784192618E-6</v>
      </c>
      <c r="BD406" s="5">
        <f t="shared" si="605"/>
        <v>3.8003341894201259E-6</v>
      </c>
      <c r="BE406" s="5">
        <f t="shared" si="606"/>
        <v>9.1083766141280841E-6</v>
      </c>
      <c r="BF406" s="5">
        <f t="shared" si="607"/>
        <v>1.0915161721271445E-5</v>
      </c>
      <c r="BG406" s="5">
        <f t="shared" si="608"/>
        <v>8.7202334326484394E-6</v>
      </c>
      <c r="BH406" s="5">
        <f t="shared" si="609"/>
        <v>5.2250122166093201E-6</v>
      </c>
      <c r="BI406" s="5">
        <f t="shared" si="610"/>
        <v>2.5045891603316911E-6</v>
      </c>
      <c r="BJ406" s="8">
        <f t="shared" si="611"/>
        <v>0.7577558913597392</v>
      </c>
      <c r="BK406" s="8">
        <f t="shared" si="612"/>
        <v>0.161486793897474</v>
      </c>
      <c r="BL406" s="8">
        <f t="shared" si="613"/>
        <v>7.5288200100858307E-2</v>
      </c>
      <c r="BM406" s="8">
        <f t="shared" si="614"/>
        <v>0.56861226815954391</v>
      </c>
      <c r="BN406" s="8">
        <f t="shared" si="615"/>
        <v>0.41986823877529555</v>
      </c>
    </row>
    <row r="407" spans="1:66" x14ac:dyDescent="0.25">
      <c r="A407" t="s">
        <v>32</v>
      </c>
      <c r="B407" t="s">
        <v>310</v>
      </c>
      <c r="C407" t="s">
        <v>330</v>
      </c>
      <c r="D407" t="s">
        <v>493</v>
      </c>
      <c r="E407">
        <f>VLOOKUP(A407,home!$A$2:$E$405,3,FALSE)</f>
        <v>1.2705314009661799</v>
      </c>
      <c r="F407">
        <f>VLOOKUP(B407,home!$B$2:$E$405,3,FALSE)</f>
        <v>0.86</v>
      </c>
      <c r="G407">
        <f>VLOOKUP(C407,away!$B$2:$E$405,4,FALSE)</f>
        <v>1.31</v>
      </c>
      <c r="H407">
        <f>VLOOKUP(A407,away!$A$2:$E$405,3,FALSE)</f>
        <v>1.10144927536232</v>
      </c>
      <c r="I407">
        <f>VLOOKUP(C407,away!$B$2:$E$405,3,FALSE)</f>
        <v>0.46</v>
      </c>
      <c r="J407">
        <f>VLOOKUP(B407,home!$B$2:$E$405,4,FALSE)</f>
        <v>0.91</v>
      </c>
      <c r="K407" s="3">
        <f t="shared" si="560"/>
        <v>1.4313806763284984</v>
      </c>
      <c r="L407" s="3">
        <f t="shared" si="561"/>
        <v>0.46106666666666712</v>
      </c>
      <c r="M407" s="5">
        <f t="shared" si="562"/>
        <v>0.15070253635577027</v>
      </c>
      <c r="N407" s="5">
        <f t="shared" si="563"/>
        <v>0.21571269841334256</v>
      </c>
      <c r="O407" s="5">
        <f t="shared" si="564"/>
        <v>6.9483916095767206E-2</v>
      </c>
      <c r="P407" s="5">
        <f t="shared" si="565"/>
        <v>9.9457934815111906E-2</v>
      </c>
      <c r="Q407" s="5">
        <f t="shared" si="566"/>
        <v>0.15438349407376786</v>
      </c>
      <c r="R407" s="5">
        <f t="shared" si="567"/>
        <v>1.6018358790610882E-2</v>
      </c>
      <c r="S407" s="5">
        <f t="shared" si="568"/>
        <v>1.6409612334484607E-2</v>
      </c>
      <c r="T407" s="5">
        <f t="shared" si="569"/>
        <v>7.1181083000945305E-2</v>
      </c>
      <c r="U407" s="5">
        <f t="shared" si="570"/>
        <v>2.2928369239377154E-2</v>
      </c>
      <c r="V407" s="5">
        <f t="shared" si="571"/>
        <v>1.2033021351350009E-3</v>
      </c>
      <c r="W407" s="5">
        <f t="shared" si="572"/>
        <v>7.3660516720422176E-2</v>
      </c>
      <c r="X407" s="5">
        <f t="shared" si="573"/>
        <v>3.3962408909229351E-2</v>
      </c>
      <c r="Y407" s="5">
        <f t="shared" si="574"/>
        <v>7.829467333874348E-3</v>
      </c>
      <c r="Z407" s="5">
        <f t="shared" si="575"/>
        <v>2.4618437643525548E-3</v>
      </c>
      <c r="AA407" s="5">
        <f t="shared" si="576"/>
        <v>3.5238355924340566E-3</v>
      </c>
      <c r="AB407" s="5">
        <f t="shared" si="577"/>
        <v>2.5219750867843476E-3</v>
      </c>
      <c r="AC407" s="5">
        <f t="shared" si="578"/>
        <v>4.9633349002091804E-5</v>
      </c>
      <c r="AD407" s="5">
        <f t="shared" si="579"/>
        <v>2.635906006049616E-2</v>
      </c>
      <c r="AE407" s="5">
        <f t="shared" si="580"/>
        <v>1.2153283958559441E-2</v>
      </c>
      <c r="AF407" s="5">
        <f t="shared" si="581"/>
        <v>2.8017370619132392E-3</v>
      </c>
      <c r="AG407" s="5">
        <f t="shared" si="582"/>
        <v>4.305958560042662E-4</v>
      </c>
      <c r="AH407" s="5">
        <f t="shared" si="583"/>
        <v>2.8376852457103814E-4</v>
      </c>
      <c r="AI407" s="5">
        <f t="shared" si="584"/>
        <v>4.061807826212327E-4</v>
      </c>
      <c r="AJ407" s="5">
        <f t="shared" si="585"/>
        <v>2.9069966167000948E-4</v>
      </c>
      <c r="AK407" s="5">
        <f t="shared" si="586"/>
        <v>1.3870062610989457E-4</v>
      </c>
      <c r="AL407" s="5">
        <f t="shared" si="587"/>
        <v>1.310244806511309E-6</v>
      </c>
      <c r="AM407" s="5">
        <f t="shared" si="588"/>
        <v>7.5459698433552906E-3</v>
      </c>
      <c r="AN407" s="5">
        <f t="shared" si="589"/>
        <v>3.4791951624430161E-3</v>
      </c>
      <c r="AO407" s="5">
        <f t="shared" si="590"/>
        <v>8.0207045811519747E-4</v>
      </c>
      <c r="AP407" s="5">
        <f t="shared" si="591"/>
        <v>1.2326931751832689E-4</v>
      </c>
      <c r="AQ407" s="5">
        <f t="shared" si="592"/>
        <v>1.4208843332612496E-5</v>
      </c>
      <c r="AR407" s="5">
        <f t="shared" si="593"/>
        <v>2.616724154577737E-5</v>
      </c>
      <c r="AS407" s="5">
        <f t="shared" si="594"/>
        <v>3.7455283901445992E-5</v>
      </c>
      <c r="AT407" s="5">
        <f t="shared" si="595"/>
        <v>2.6806384801463846E-5</v>
      </c>
      <c r="AU407" s="5">
        <f t="shared" si="596"/>
        <v>1.2790047069013766E-5</v>
      </c>
      <c r="AV407" s="5">
        <f t="shared" si="597"/>
        <v>4.5768565559795659E-6</v>
      </c>
      <c r="AW407" s="5">
        <f t="shared" si="598"/>
        <v>2.4019768735050372E-8</v>
      </c>
      <c r="AX407" s="5">
        <f t="shared" si="599"/>
        <v>1.8001925696560564E-3</v>
      </c>
      <c r="AY407" s="5">
        <f t="shared" si="600"/>
        <v>8.3000878744941993E-4</v>
      </c>
      <c r="AZ407" s="5">
        <f t="shared" si="601"/>
        <v>1.9134469246667312E-4</v>
      </c>
      <c r="BA407" s="5">
        <f t="shared" si="602"/>
        <v>2.9407553179989166E-5</v>
      </c>
      <c r="BB407" s="5">
        <f t="shared" si="603"/>
        <v>3.3897106298800882E-6</v>
      </c>
      <c r="BC407" s="5">
        <f t="shared" si="604"/>
        <v>3.1257651621667635E-7</v>
      </c>
      <c r="BD407" s="5">
        <f t="shared" si="605"/>
        <v>2.0108071392288472E-6</v>
      </c>
      <c r="BE407" s="5">
        <f t="shared" si="606"/>
        <v>2.8782304829155609E-6</v>
      </c>
      <c r="BF407" s="5">
        <f t="shared" si="607"/>
        <v>2.0599217476324882E-6</v>
      </c>
      <c r="BG407" s="5">
        <f t="shared" si="608"/>
        <v>9.8284406143665776E-7</v>
      </c>
      <c r="BH407" s="5">
        <f t="shared" si="609"/>
        <v>3.5170599934616305E-7</v>
      </c>
      <c r="BI407" s="5">
        <f t="shared" si="610"/>
        <v>1.0068503424258013E-7</v>
      </c>
      <c r="BJ407" s="8">
        <f t="shared" si="611"/>
        <v>0.61329371490321727</v>
      </c>
      <c r="BK407" s="8">
        <f t="shared" si="612"/>
        <v>0.26865433802175981</v>
      </c>
      <c r="BL407" s="8">
        <f t="shared" si="613"/>
        <v>0.11571198440828434</v>
      </c>
      <c r="BM407" s="8">
        <f t="shared" si="614"/>
        <v>0.29353295778556249</v>
      </c>
      <c r="BN407" s="8">
        <f t="shared" si="615"/>
        <v>0.70575893854437066</v>
      </c>
    </row>
    <row r="408" spans="1:66" x14ac:dyDescent="0.25">
      <c r="A408" t="s">
        <v>32</v>
      </c>
      <c r="B408" t="s">
        <v>211</v>
      </c>
      <c r="C408" t="s">
        <v>33</v>
      </c>
      <c r="D408" t="s">
        <v>493</v>
      </c>
      <c r="E408">
        <f>VLOOKUP(A408,home!$A$2:$E$405,3,FALSE)</f>
        <v>1.2705314009661799</v>
      </c>
      <c r="F408">
        <f>VLOOKUP(B408,home!$B$2:$E$405,3,FALSE)</f>
        <v>0.85</v>
      </c>
      <c r="G408">
        <f>VLOOKUP(C408,away!$B$2:$E$405,4,FALSE)</f>
        <v>0.33</v>
      </c>
      <c r="H408">
        <f>VLOOKUP(A408,away!$A$2:$E$405,3,FALSE)</f>
        <v>1.10144927536232</v>
      </c>
      <c r="I408">
        <f>VLOOKUP(C408,away!$B$2:$E$405,3,FALSE)</f>
        <v>1.51</v>
      </c>
      <c r="J408">
        <f>VLOOKUP(B408,home!$B$2:$E$405,4,FALSE)</f>
        <v>0.76</v>
      </c>
      <c r="K408" s="3">
        <f t="shared" si="560"/>
        <v>0.35638405797101352</v>
      </c>
      <c r="L408" s="3">
        <f t="shared" si="561"/>
        <v>1.2640231884057984</v>
      </c>
      <c r="M408" s="5">
        <f t="shared" si="562"/>
        <v>0.19781812196392076</v>
      </c>
      <c r="N408" s="5">
        <f t="shared" si="563"/>
        <v>7.0499225045706965E-2</v>
      </c>
      <c r="O408" s="5">
        <f t="shared" si="564"/>
        <v>0.25004669324928219</v>
      </c>
      <c r="P408" s="5">
        <f t="shared" si="565"/>
        <v>8.9112655222412421E-2</v>
      </c>
      <c r="Q408" s="5">
        <f t="shared" si="566"/>
        <v>1.2562399952800379E-2</v>
      </c>
      <c r="R408" s="5">
        <f t="shared" si="567"/>
        <v>0.15803240922564221</v>
      </c>
      <c r="S408" s="5">
        <f t="shared" si="568"/>
        <v>1.0035816286635368E-2</v>
      </c>
      <c r="T408" s="5">
        <f t="shared" si="569"/>
        <v>1.5879164842367583E-2</v>
      </c>
      <c r="U408" s="5">
        <f t="shared" si="570"/>
        <v>5.6320231290770205E-2</v>
      </c>
      <c r="V408" s="5">
        <f t="shared" si="571"/>
        <v>5.0232350793732289E-4</v>
      </c>
      <c r="W408" s="5">
        <f t="shared" si="572"/>
        <v>1.4923463576779557E-3</v>
      </c>
      <c r="X408" s="5">
        <f t="shared" si="573"/>
        <v>1.8863604012378694E-3</v>
      </c>
      <c r="Y408" s="5">
        <f t="shared" si="574"/>
        <v>1.192201644427567E-3</v>
      </c>
      <c r="Z408" s="5">
        <f t="shared" si="575"/>
        <v>6.6585543260282043E-2</v>
      </c>
      <c r="AA408" s="5">
        <f t="shared" si="576"/>
        <v>2.3730026109303779E-2</v>
      </c>
      <c r="AB408" s="5">
        <f t="shared" si="577"/>
        <v>4.2285015002958915E-3</v>
      </c>
      <c r="AC408" s="5">
        <f t="shared" si="578"/>
        <v>1.414284657306815E-5</v>
      </c>
      <c r="AD408" s="5">
        <f t="shared" si="579"/>
        <v>1.3296211271188288E-4</v>
      </c>
      <c r="AE408" s="5">
        <f t="shared" si="580"/>
        <v>1.6806719364724534E-4</v>
      </c>
      <c r="AF408" s="5">
        <f t="shared" si="581"/>
        <v>1.0622041499020294E-4</v>
      </c>
      <c r="AG408" s="5">
        <f t="shared" si="582"/>
        <v>4.4755022543234445E-5</v>
      </c>
      <c r="AH408" s="5">
        <f t="shared" si="583"/>
        <v>2.1041417673398486E-2</v>
      </c>
      <c r="AI408" s="5">
        <f t="shared" si="584"/>
        <v>7.4988258159087544E-3</v>
      </c>
      <c r="AJ408" s="5">
        <f t="shared" si="585"/>
        <v>1.3362309871456791E-3</v>
      </c>
      <c r="AK408" s="5">
        <f t="shared" si="586"/>
        <v>1.5873714052853011E-4</v>
      </c>
      <c r="AL408" s="5">
        <f t="shared" si="587"/>
        <v>2.5484148732524362E-7</v>
      </c>
      <c r="AM408" s="5">
        <f t="shared" si="588"/>
        <v>9.4771154569320289E-6</v>
      </c>
      <c r="AN408" s="5">
        <f t="shared" si="589"/>
        <v>1.1979293696761096E-5</v>
      </c>
      <c r="AO408" s="5">
        <f t="shared" si="590"/>
        <v>7.5710525067147252E-6</v>
      </c>
      <c r="AP408" s="5">
        <f t="shared" si="591"/>
        <v>3.1899953097084187E-6</v>
      </c>
      <c r="AQ408" s="5">
        <f t="shared" si="592"/>
        <v>1.0080570105942947E-6</v>
      </c>
      <c r="AR408" s="5">
        <f t="shared" si="593"/>
        <v>5.319367971221455E-3</v>
      </c>
      <c r="AS408" s="5">
        <f t="shared" si="594"/>
        <v>1.8957379434249393E-3</v>
      </c>
      <c r="AT408" s="5">
        <f t="shared" si="595"/>
        <v>3.3780539056370176E-4</v>
      </c>
      <c r="AU408" s="5">
        <f t="shared" si="596"/>
        <v>4.0129485297858385E-5</v>
      </c>
      <c r="AV408" s="5">
        <f t="shared" si="597"/>
        <v>3.5753772036847246E-6</v>
      </c>
      <c r="AW408" s="5">
        <f t="shared" si="598"/>
        <v>3.1889002903444656E-9</v>
      </c>
      <c r="AX408" s="5">
        <f t="shared" si="599"/>
        <v>5.629154774002081E-7</v>
      </c>
      <c r="AY408" s="5">
        <f t="shared" si="600"/>
        <v>7.1153821654638307E-7</v>
      </c>
      <c r="AZ408" s="5">
        <f t="shared" si="601"/>
        <v>4.497004025757674E-7</v>
      </c>
      <c r="BA408" s="5">
        <f t="shared" si="602"/>
        <v>1.8947724556373083E-7</v>
      </c>
      <c r="BB408" s="5">
        <f t="shared" si="603"/>
        <v>5.9875908016953877E-8</v>
      </c>
      <c r="BC408" s="5">
        <f t="shared" si="604"/>
        <v>1.513690723205647E-8</v>
      </c>
      <c r="BD408" s="5">
        <f t="shared" si="605"/>
        <v>1.1206340772145036E-3</v>
      </c>
      <c r="BE408" s="5">
        <f t="shared" si="606"/>
        <v>3.993761199383068E-4</v>
      </c>
      <c r="BF408" s="5">
        <f t="shared" si="607"/>
        <v>7.1165641140165996E-5</v>
      </c>
      <c r="BG408" s="5">
        <f t="shared" si="608"/>
        <v>8.4540999925470868E-6</v>
      </c>
      <c r="BH408" s="5">
        <f t="shared" si="609"/>
        <v>7.5322661545916166E-7</v>
      </c>
      <c r="BI408" s="5">
        <f t="shared" si="610"/>
        <v>5.3687591557821676E-8</v>
      </c>
      <c r="BJ408" s="8">
        <f t="shared" si="611"/>
        <v>0.10399891714624891</v>
      </c>
      <c r="BK408" s="8">
        <f t="shared" si="612"/>
        <v>0.29748402620718284</v>
      </c>
      <c r="BL408" s="8">
        <f t="shared" si="613"/>
        <v>0.53159012601247979</v>
      </c>
      <c r="BM408" s="8">
        <f t="shared" si="614"/>
        <v>0.22158639961711246</v>
      </c>
      <c r="BN408" s="8">
        <f t="shared" si="615"/>
        <v>0.77807150465976493</v>
      </c>
    </row>
    <row r="409" spans="1:66" x14ac:dyDescent="0.25">
      <c r="A409" t="s">
        <v>213</v>
      </c>
      <c r="B409" t="s">
        <v>215</v>
      </c>
      <c r="C409" t="s">
        <v>216</v>
      </c>
      <c r="D409" t="s">
        <v>493</v>
      </c>
      <c r="E409">
        <f>VLOOKUP(A409,home!$A$2:$E$405,3,FALSE)</f>
        <v>1.234375</v>
      </c>
      <c r="F409">
        <f>VLOOKUP(B409,home!$B$2:$E$405,3,FALSE)</f>
        <v>0.91</v>
      </c>
      <c r="G409">
        <f>VLOOKUP(C409,away!$B$2:$E$405,4,FALSE)</f>
        <v>1.67</v>
      </c>
      <c r="H409">
        <f>VLOOKUP(A409,away!$A$2:$E$405,3,FALSE)</f>
        <v>1.171875</v>
      </c>
      <c r="I409">
        <f>VLOOKUP(C409,away!$B$2:$E$405,3,FALSE)</f>
        <v>0.86</v>
      </c>
      <c r="J409">
        <f>VLOOKUP(B409,home!$B$2:$E$405,4,FALSE)</f>
        <v>1.01</v>
      </c>
      <c r="K409" s="3">
        <f t="shared" si="560"/>
        <v>1.8758796874999999</v>
      </c>
      <c r="L409" s="3">
        <f t="shared" si="561"/>
        <v>1.0178906249999999</v>
      </c>
      <c r="M409" s="5">
        <f t="shared" si="562"/>
        <v>5.5367067441450077E-2</v>
      </c>
      <c r="N409" s="5">
        <f t="shared" si="563"/>
        <v>0.10386195716985881</v>
      </c>
      <c r="O409" s="5">
        <f t="shared" si="564"/>
        <v>5.6357618882394767E-2</v>
      </c>
      <c r="P409" s="5">
        <f t="shared" si="565"/>
        <v>0.1057201124973508</v>
      </c>
      <c r="Q409" s="5">
        <f t="shared" si="566"/>
        <v>9.741626787946657E-2</v>
      </c>
      <c r="R409" s="5">
        <f t="shared" si="567"/>
        <v>2.8682945953856301E-2</v>
      </c>
      <c r="S409" s="5">
        <f t="shared" si="568"/>
        <v>5.0466562087073515E-2</v>
      </c>
      <c r="T409" s="5">
        <f t="shared" si="569"/>
        <v>9.9159105796997632E-2</v>
      </c>
      <c r="U409" s="5">
        <f t="shared" si="570"/>
        <v>5.3805755692499353E-2</v>
      </c>
      <c r="V409" s="5">
        <f t="shared" si="571"/>
        <v>1.0706987761155209E-2</v>
      </c>
      <c r="W409" s="5">
        <f t="shared" si="572"/>
        <v>6.0913732715716665E-2</v>
      </c>
      <c r="X409" s="5">
        <f t="shared" si="573"/>
        <v>6.2003517465083778E-2</v>
      </c>
      <c r="Y409" s="5">
        <f t="shared" si="574"/>
        <v>3.1556399572366264E-2</v>
      </c>
      <c r="Z409" s="5">
        <f t="shared" si="575"/>
        <v>9.7320339279373357E-3</v>
      </c>
      <c r="AA409" s="5">
        <f t="shared" si="576"/>
        <v>1.8256124763478491E-2</v>
      </c>
      <c r="AB409" s="5">
        <f t="shared" si="577"/>
        <v>1.7123146808137521E-2</v>
      </c>
      <c r="AC409" s="5">
        <f t="shared" si="578"/>
        <v>1.2777721519815258E-3</v>
      </c>
      <c r="AD409" s="5">
        <f t="shared" si="579"/>
        <v>2.8566708472804278E-2</v>
      </c>
      <c r="AE409" s="5">
        <f t="shared" si="580"/>
        <v>2.9077784741575539E-2</v>
      </c>
      <c r="AF409" s="5">
        <f t="shared" si="581"/>
        <v>1.4799002242108892E-2</v>
      </c>
      <c r="AG409" s="5">
        <f t="shared" si="582"/>
        <v>5.0212552138655404E-3</v>
      </c>
      <c r="AH409" s="5">
        <f t="shared" si="583"/>
        <v>2.4765365243573354E-3</v>
      </c>
      <c r="AI409" s="5">
        <f t="shared" si="584"/>
        <v>4.645684561393775E-3</v>
      </c>
      <c r="AJ409" s="5">
        <f t="shared" si="585"/>
        <v>4.3573726516254645E-3</v>
      </c>
      <c r="AK409" s="5">
        <f t="shared" si="586"/>
        <v>2.7246356160174072E-3</v>
      </c>
      <c r="AL409" s="5">
        <f t="shared" si="587"/>
        <v>9.7593188077963982E-5</v>
      </c>
      <c r="AM409" s="5">
        <f t="shared" si="588"/>
        <v>1.0717541632573527E-2</v>
      </c>
      <c r="AN409" s="5">
        <f t="shared" si="589"/>
        <v>1.0909285150843787E-2</v>
      </c>
      <c r="AO409" s="5">
        <f t="shared" si="590"/>
        <v>5.5522295402477993E-3</v>
      </c>
      <c r="AP409" s="5">
        <f t="shared" si="591"/>
        <v>1.8838541322887651E-3</v>
      </c>
      <c r="AQ409" s="5">
        <f t="shared" si="592"/>
        <v>4.7938936503106097E-4</v>
      </c>
      <c r="AR409" s="5">
        <f t="shared" si="593"/>
        <v>5.0416866212268322E-4</v>
      </c>
      <c r="AS409" s="5">
        <f t="shared" si="594"/>
        <v>9.4575975234999221E-4</v>
      </c>
      <c r="AT409" s="5">
        <f t="shared" si="595"/>
        <v>8.8706575434419044E-4</v>
      </c>
      <c r="AU409" s="5">
        <f t="shared" si="596"/>
        <v>5.5467621001704384E-4</v>
      </c>
      <c r="AV409" s="5">
        <f t="shared" si="597"/>
        <v>2.6012645887761414E-4</v>
      </c>
      <c r="AW409" s="5">
        <f t="shared" si="598"/>
        <v>5.1763436377932308E-6</v>
      </c>
      <c r="AX409" s="5">
        <f t="shared" si="599"/>
        <v>3.3508031080800504E-3</v>
      </c>
      <c r="AY409" s="5">
        <f t="shared" si="600"/>
        <v>3.4107510699355444E-3</v>
      </c>
      <c r="AZ409" s="5">
        <f t="shared" si="601"/>
        <v>1.7358857691480547E-3</v>
      </c>
      <c r="BA409" s="5">
        <f t="shared" si="602"/>
        <v>5.8898061682890633E-4</v>
      </c>
      <c r="BB409" s="5">
        <f t="shared" si="603"/>
        <v>1.4987946204421526E-4</v>
      </c>
      <c r="BC409" s="5">
        <f t="shared" si="604"/>
        <v>3.0512179858970018E-5</v>
      </c>
      <c r="BD409" s="5">
        <f t="shared" si="605"/>
        <v>8.5531425765578587E-5</v>
      </c>
      <c r="BE409" s="5">
        <f t="shared" si="606"/>
        <v>1.6044666423656304E-4</v>
      </c>
      <c r="BF409" s="5">
        <f t="shared" si="607"/>
        <v>1.5048931918425063E-4</v>
      </c>
      <c r="BG409" s="5">
        <f t="shared" si="608"/>
        <v>9.4099952347813276E-5</v>
      </c>
      <c r="BH409" s="5">
        <f t="shared" si="609"/>
        <v>4.4130047300995212E-5</v>
      </c>
      <c r="BI409" s="5">
        <f t="shared" si="610"/>
        <v>1.6556531868070208E-5</v>
      </c>
      <c r="BJ409" s="8">
        <f t="shared" si="611"/>
        <v>0.57118484329672459</v>
      </c>
      <c r="BK409" s="8">
        <f t="shared" si="612"/>
        <v>0.22704684619702464</v>
      </c>
      <c r="BL409" s="8">
        <f t="shared" si="613"/>
        <v>0.19213287223217521</v>
      </c>
      <c r="BM409" s="8">
        <f t="shared" si="614"/>
        <v>0.54928505110318671</v>
      </c>
      <c r="BN409" s="8">
        <f t="shared" si="615"/>
        <v>0.4474059698243773</v>
      </c>
    </row>
    <row r="410" spans="1:66" x14ac:dyDescent="0.25">
      <c r="A410" t="s">
        <v>213</v>
      </c>
      <c r="B410" t="s">
        <v>220</v>
      </c>
      <c r="C410" t="s">
        <v>218</v>
      </c>
      <c r="D410" t="s">
        <v>493</v>
      </c>
      <c r="E410">
        <f>VLOOKUP(A410,home!$A$2:$E$405,3,FALSE)</f>
        <v>1.234375</v>
      </c>
      <c r="F410">
        <f>VLOOKUP(B410,home!$B$2:$E$405,3,FALSE)</f>
        <v>0.76</v>
      </c>
      <c r="G410">
        <f>VLOOKUP(C410,away!$B$2:$E$405,4,FALSE)</f>
        <v>0.56000000000000005</v>
      </c>
      <c r="H410">
        <f>VLOOKUP(A410,away!$A$2:$E$405,3,FALSE)</f>
        <v>1.171875</v>
      </c>
      <c r="I410">
        <f>VLOOKUP(C410,away!$B$2:$E$405,3,FALSE)</f>
        <v>1.22</v>
      </c>
      <c r="J410">
        <f>VLOOKUP(B410,home!$B$2:$E$405,4,FALSE)</f>
        <v>1.56</v>
      </c>
      <c r="K410" s="3">
        <f t="shared" si="560"/>
        <v>0.52535000000000009</v>
      </c>
      <c r="L410" s="3">
        <f t="shared" si="561"/>
        <v>2.2303125000000001</v>
      </c>
      <c r="M410" s="5">
        <f t="shared" si="562"/>
        <v>6.3566892649357221E-2</v>
      </c>
      <c r="N410" s="5">
        <f t="shared" si="563"/>
        <v>3.339486705333982E-2</v>
      </c>
      <c r="O410" s="5">
        <f t="shared" si="564"/>
        <v>0.14177403526201954</v>
      </c>
      <c r="P410" s="5">
        <f t="shared" si="565"/>
        <v>7.4480989424901972E-2</v>
      </c>
      <c r="Q410" s="5">
        <f t="shared" si="566"/>
        <v>8.7719967032360378E-3</v>
      </c>
      <c r="R410" s="5">
        <f t="shared" si="567"/>
        <v>0.15810020151016152</v>
      </c>
      <c r="S410" s="5">
        <f t="shared" si="568"/>
        <v>2.1817244616283971E-2</v>
      </c>
      <c r="T410" s="5">
        <f t="shared" si="569"/>
        <v>1.9564293897186127E-2</v>
      </c>
      <c r="U410" s="5">
        <f t="shared" si="570"/>
        <v>8.3057940863363364E-2</v>
      </c>
      <c r="V410" s="5">
        <f t="shared" si="571"/>
        <v>2.8403499190992739E-3</v>
      </c>
      <c r="W410" s="5">
        <f t="shared" si="572"/>
        <v>1.5361228226816847E-3</v>
      </c>
      <c r="X410" s="5">
        <f t="shared" si="573"/>
        <v>3.4260339329622454E-3</v>
      </c>
      <c r="Y410" s="5">
        <f t="shared" si="574"/>
        <v>3.8205631530549298E-3</v>
      </c>
      <c r="Z410" s="5">
        <f t="shared" si="575"/>
        <v>0.11753761856021068</v>
      </c>
      <c r="AA410" s="5">
        <f t="shared" si="576"/>
        <v>6.1748387910606696E-2</v>
      </c>
      <c r="AB410" s="5">
        <f t="shared" si="577"/>
        <v>1.6219757794418616E-2</v>
      </c>
      <c r="AC410" s="5">
        <f t="shared" si="578"/>
        <v>2.0800142915432558E-4</v>
      </c>
      <c r="AD410" s="5">
        <f t="shared" si="579"/>
        <v>2.0175053122395583E-4</v>
      </c>
      <c r="AE410" s="5">
        <f t="shared" si="580"/>
        <v>4.4996673167042905E-4</v>
      </c>
      <c r="AF410" s="5">
        <f t="shared" si="581"/>
        <v>5.0178321311435202E-4</v>
      </c>
      <c r="AG410" s="5">
        <f t="shared" si="582"/>
        <v>3.7304445749970099E-4</v>
      </c>
      <c r="AH410" s="5">
        <f t="shared" si="583"/>
        <v>6.5536404973767504E-2</v>
      </c>
      <c r="AI410" s="5">
        <f t="shared" si="584"/>
        <v>3.4429550352968769E-2</v>
      </c>
      <c r="AJ410" s="5">
        <f t="shared" si="585"/>
        <v>9.0437821389660715E-3</v>
      </c>
      <c r="AK410" s="5">
        <f t="shared" si="586"/>
        <v>1.5837169822352757E-3</v>
      </c>
      <c r="AL410" s="5">
        <f t="shared" si="587"/>
        <v>9.7485666513003507E-6</v>
      </c>
      <c r="AM410" s="5">
        <f t="shared" si="588"/>
        <v>2.1197928315701047E-5</v>
      </c>
      <c r="AN410" s="5">
        <f t="shared" si="589"/>
        <v>4.7278004496611996E-5</v>
      </c>
      <c r="AO410" s="5">
        <f t="shared" si="590"/>
        <v>5.2722362201924989E-5</v>
      </c>
      <c r="AP410" s="5">
        <f t="shared" si="591"/>
        <v>3.91957811494936E-5</v>
      </c>
      <c r="AQ410" s="5">
        <f t="shared" si="592"/>
        <v>2.1854710161245E-5</v>
      </c>
      <c r="AR410" s="5">
        <f t="shared" si="593"/>
        <v>2.9233332643611176E-2</v>
      </c>
      <c r="AS410" s="5">
        <f t="shared" si="594"/>
        <v>1.5357731304321135E-2</v>
      </c>
      <c r="AT410" s="5">
        <f t="shared" si="595"/>
        <v>4.0340920703625539E-3</v>
      </c>
      <c r="AU410" s="5">
        <f t="shared" si="596"/>
        <v>7.0643675638832292E-4</v>
      </c>
      <c r="AV410" s="5">
        <f t="shared" si="597"/>
        <v>9.2781637492151385E-5</v>
      </c>
      <c r="AW410" s="5">
        <f t="shared" si="598"/>
        <v>3.1728732232630359E-7</v>
      </c>
      <c r="AX410" s="5">
        <f t="shared" si="599"/>
        <v>1.8560552734422566E-6</v>
      </c>
      <c r="AY410" s="5">
        <f t="shared" si="600"/>
        <v>4.1395832770491833E-6</v>
      </c>
      <c r="AZ410" s="5">
        <f t="shared" si="601"/>
        <v>4.6162821637968792E-6</v>
      </c>
      <c r="BA410" s="5">
        <f t="shared" si="602"/>
        <v>3.4319172711477422E-6</v>
      </c>
      <c r="BB410" s="5">
        <f t="shared" si="603"/>
        <v>1.9135619972016759E-6</v>
      </c>
      <c r="BC410" s="5">
        <f t="shared" si="604"/>
        <v>8.5356824837677273E-7</v>
      </c>
      <c r="BD410" s="5">
        <f t="shared" si="605"/>
        <v>1.0866577868617345E-2</v>
      </c>
      <c r="BE410" s="5">
        <f t="shared" si="606"/>
        <v>5.7087566832781239E-3</v>
      </c>
      <c r="BF410" s="5">
        <f t="shared" si="607"/>
        <v>1.4995476617800812E-3</v>
      </c>
      <c r="BG410" s="5">
        <f t="shared" si="608"/>
        <v>2.6259578803872197E-4</v>
      </c>
      <c r="BH410" s="5">
        <f t="shared" si="609"/>
        <v>3.4488674311535658E-5</v>
      </c>
      <c r="BI410" s="5">
        <f t="shared" si="610"/>
        <v>3.6237250099130529E-6</v>
      </c>
      <c r="BJ410" s="8">
        <f t="shared" si="611"/>
        <v>7.2239482250525289E-2</v>
      </c>
      <c r="BK410" s="8">
        <f t="shared" si="612"/>
        <v>0.16292736618872514</v>
      </c>
      <c r="BL410" s="8">
        <f t="shared" si="613"/>
        <v>0.63929374260171834</v>
      </c>
      <c r="BM410" s="8">
        <f t="shared" si="614"/>
        <v>0.51190540470220858</v>
      </c>
      <c r="BN410" s="8">
        <f t="shared" si="615"/>
        <v>0.48008898260301608</v>
      </c>
    </row>
    <row r="411" spans="1:66" x14ac:dyDescent="0.25">
      <c r="A411" t="s">
        <v>37</v>
      </c>
      <c r="B411" t="s">
        <v>226</v>
      </c>
      <c r="C411" t="s">
        <v>229</v>
      </c>
      <c r="D411" t="s">
        <v>493</v>
      </c>
      <c r="E411">
        <f>VLOOKUP(A411,home!$A$2:$E$405,3,FALSE)</f>
        <v>1.6145833333333299</v>
      </c>
      <c r="F411">
        <f>VLOOKUP(B411,home!$B$2:$E$405,3,FALSE)</f>
        <v>1.24</v>
      </c>
      <c r="G411">
        <f>VLOOKUP(C411,away!$B$2:$E$405,4,FALSE)</f>
        <v>0.99</v>
      </c>
      <c r="H411">
        <f>VLOOKUP(A411,away!$A$2:$E$405,3,FALSE)</f>
        <v>1.2708333333333299</v>
      </c>
      <c r="I411">
        <f>VLOOKUP(C411,away!$B$2:$E$405,3,FALSE)</f>
        <v>0.43</v>
      </c>
      <c r="J411">
        <f>VLOOKUP(B411,home!$B$2:$E$405,4,FALSE)</f>
        <v>0.87</v>
      </c>
      <c r="K411" s="3">
        <f t="shared" si="560"/>
        <v>1.9820624999999958</v>
      </c>
      <c r="L411" s="3">
        <f t="shared" si="561"/>
        <v>0.47541874999999867</v>
      </c>
      <c r="M411" s="5">
        <f t="shared" si="562"/>
        <v>8.5650411481747388E-2</v>
      </c>
      <c r="N411" s="5">
        <f t="shared" si="563"/>
        <v>0.16976446870754058</v>
      </c>
      <c r="O411" s="5">
        <f t="shared" si="564"/>
        <v>4.0719811563637881E-2</v>
      </c>
      <c r="P411" s="5">
        <f t="shared" si="565"/>
        <v>8.0709211507352843E-2</v>
      </c>
      <c r="Q411" s="5">
        <f t="shared" si="566"/>
        <v>0.1682418936288195</v>
      </c>
      <c r="R411" s="5">
        <f t="shared" si="567"/>
        <v>9.6794809569101057E-3</v>
      </c>
      <c r="S411" s="5">
        <f t="shared" si="568"/>
        <v>1.9013267739895163E-2</v>
      </c>
      <c r="T411" s="5">
        <f t="shared" si="569"/>
        <v>7.9985350766646118E-2</v>
      </c>
      <c r="U411" s="5">
        <f t="shared" si="570"/>
        <v>1.9185336224155594E-2</v>
      </c>
      <c r="V411" s="5">
        <f t="shared" si="571"/>
        <v>1.9907095741055203E-3</v>
      </c>
      <c r="W411" s="5">
        <f t="shared" si="572"/>
        <v>0.11115531609689044</v>
      </c>
      <c r="X411" s="5">
        <f t="shared" si="573"/>
        <v>5.2845321434638395E-2</v>
      </c>
      <c r="Y411" s="5">
        <f t="shared" si="574"/>
        <v>1.256182832990196E-2</v>
      </c>
      <c r="Z411" s="5">
        <f t="shared" si="575"/>
        <v>1.5339355790609979E-3</v>
      </c>
      <c r="AA411" s="5">
        <f t="shared" si="576"/>
        <v>3.0403561886725829E-3</v>
      </c>
      <c r="AB411" s="5">
        <f t="shared" si="577"/>
        <v>3.0130879941054197E-3</v>
      </c>
      <c r="AC411" s="5">
        <f t="shared" si="578"/>
        <v>1.1724155588297589E-4</v>
      </c>
      <c r="AD411" s="5">
        <f t="shared" si="579"/>
        <v>5.5079195927823101E-2</v>
      </c>
      <c r="AE411" s="5">
        <f t="shared" si="580"/>
        <v>2.6185682479010677E-2</v>
      </c>
      <c r="AF411" s="5">
        <f t="shared" si="581"/>
        <v>6.2245822160340606E-3</v>
      </c>
      <c r="AG411" s="5">
        <f t="shared" si="582"/>
        <v>9.8642769880637844E-4</v>
      </c>
      <c r="AH411" s="5">
        <f t="shared" si="583"/>
        <v>1.8231543389442593E-4</v>
      </c>
      <c r="AI411" s="5">
        <f t="shared" si="584"/>
        <v>3.6136058469336981E-4</v>
      </c>
      <c r="AJ411" s="5">
        <f t="shared" si="585"/>
        <v>3.5811963194940047E-4</v>
      </c>
      <c r="AK411" s="5">
        <f t="shared" si="586"/>
        <v>2.3660516433356903E-4</v>
      </c>
      <c r="AL411" s="5">
        <f t="shared" si="587"/>
        <v>4.4191141023189353E-6</v>
      </c>
      <c r="AM411" s="5">
        <f t="shared" si="588"/>
        <v>2.1834081755738151E-2</v>
      </c>
      <c r="AN411" s="5">
        <f t="shared" si="589"/>
        <v>1.0380331855710809E-2</v>
      </c>
      <c r="AO411" s="5">
        <f t="shared" si="590"/>
        <v>2.4675021977135997E-3</v>
      </c>
      <c r="AP411" s="5">
        <f t="shared" si="591"/>
        <v>3.910322701530831E-4</v>
      </c>
      <c r="AQ411" s="5">
        <f t="shared" si="592"/>
        <v>4.647601827146013E-5</v>
      </c>
      <c r="AR411" s="5">
        <f t="shared" si="593"/>
        <v>1.7335235137559074E-5</v>
      </c>
      <c r="AS411" s="5">
        <f t="shared" si="594"/>
        <v>3.4359519494838112E-5</v>
      </c>
      <c r="AT411" s="5">
        <f t="shared" si="595"/>
        <v>3.4051357554368718E-5</v>
      </c>
      <c r="AU411" s="5">
        <f t="shared" si="596"/>
        <v>2.2497306294201934E-5</v>
      </c>
      <c r="AV411" s="5">
        <f t="shared" si="597"/>
        <v>1.1147766789187879E-5</v>
      </c>
      <c r="AW411" s="5">
        <f t="shared" si="598"/>
        <v>1.1567149940896376E-7</v>
      </c>
      <c r="AX411" s="5">
        <f t="shared" si="599"/>
        <v>7.2127524449971019E-3</v>
      </c>
      <c r="AY411" s="5">
        <f t="shared" si="600"/>
        <v>3.4290777514599568E-3</v>
      </c>
      <c r="AZ411" s="5">
        <f t="shared" si="601"/>
        <v>8.1512392912594931E-4</v>
      </c>
      <c r="BA411" s="5">
        <f t="shared" si="602"/>
        <v>1.2917506649338213E-4</v>
      </c>
      <c r="BB411" s="5">
        <f t="shared" si="603"/>
        <v>1.5353062160862609E-5</v>
      </c>
      <c r="BC411" s="5">
        <f t="shared" si="604"/>
        <v>1.459826724237916E-6</v>
      </c>
      <c r="BD411" s="5">
        <f t="shared" si="605"/>
        <v>1.3735826366757311E-6</v>
      </c>
      <c r="BE411" s="5">
        <f t="shared" si="606"/>
        <v>2.7225266348060857E-6</v>
      </c>
      <c r="BF411" s="5">
        <f t="shared" si="607"/>
        <v>2.6981089740501632E-6</v>
      </c>
      <c r="BG411" s="5">
        <f t="shared" si="608"/>
        <v>1.7826068727927636E-6</v>
      </c>
      <c r="BH411" s="5">
        <f t="shared" si="609"/>
        <v>8.8330955870119963E-7</v>
      </c>
      <c r="BI411" s="5">
        <f t="shared" si="610"/>
        <v>3.5015495043863893E-7</v>
      </c>
      <c r="BJ411" s="8">
        <f t="shared" si="611"/>
        <v>0.7297524334646599</v>
      </c>
      <c r="BK411" s="8">
        <f t="shared" si="612"/>
        <v>0.19091433872454616</v>
      </c>
      <c r="BL411" s="8">
        <f t="shared" si="613"/>
        <v>7.6905675217249975E-2</v>
      </c>
      <c r="BM411" s="8">
        <f t="shared" si="614"/>
        <v>0.44091214305954812</v>
      </c>
      <c r="BN411" s="8">
        <f t="shared" si="615"/>
        <v>0.55476527784600826</v>
      </c>
    </row>
    <row r="412" spans="1:66" x14ac:dyDescent="0.25">
      <c r="A412" t="s">
        <v>37</v>
      </c>
      <c r="B412" t="s">
        <v>39</v>
      </c>
      <c r="C412" t="s">
        <v>38</v>
      </c>
      <c r="D412" t="s">
        <v>493</v>
      </c>
      <c r="E412">
        <f>VLOOKUP(A412,home!$A$2:$E$405,3,FALSE)</f>
        <v>1.6145833333333299</v>
      </c>
      <c r="F412">
        <f>VLOOKUP(B412,home!$B$2:$E$405,3,FALSE)</f>
        <v>1.17</v>
      </c>
      <c r="G412">
        <f>VLOOKUP(C412,away!$B$2:$E$405,4,FALSE)</f>
        <v>0.81</v>
      </c>
      <c r="H412">
        <f>VLOOKUP(A412,away!$A$2:$E$405,3,FALSE)</f>
        <v>1.2708333333333299</v>
      </c>
      <c r="I412">
        <f>VLOOKUP(C412,away!$B$2:$E$405,3,FALSE)</f>
        <v>0.43</v>
      </c>
      <c r="J412">
        <f>VLOOKUP(B412,home!$B$2:$E$405,4,FALSE)</f>
        <v>0.7</v>
      </c>
      <c r="K412" s="3">
        <f t="shared" si="560"/>
        <v>1.5301406249999967</v>
      </c>
      <c r="L412" s="3">
        <f t="shared" si="561"/>
        <v>0.38252083333333226</v>
      </c>
      <c r="M412" s="5">
        <f t="shared" si="562"/>
        <v>0.14768680080497218</v>
      </c>
      <c r="N412" s="5">
        <f t="shared" si="563"/>
        <v>0.22598157368797014</v>
      </c>
      <c r="O412" s="5">
        <f t="shared" si="564"/>
        <v>5.6493278116251808E-2</v>
      </c>
      <c r="P412" s="5">
        <f t="shared" si="565"/>
        <v>8.6442659885100179E-2</v>
      </c>
      <c r="Q412" s="5">
        <f t="shared" si="566"/>
        <v>0.17289179320069678</v>
      </c>
      <c r="R412" s="5">
        <f t="shared" si="567"/>
        <v>1.0804927911380172E-2</v>
      </c>
      <c r="S412" s="5">
        <f t="shared" si="568"/>
        <v>1.2648952728481639E-2</v>
      </c>
      <c r="T412" s="5">
        <f t="shared" si="569"/>
        <v>6.6134712811624682E-2</v>
      </c>
      <c r="U412" s="5">
        <f t="shared" si="570"/>
        <v>1.6533059147399165E-2</v>
      </c>
      <c r="V412" s="5">
        <f t="shared" si="571"/>
        <v>8.2261855091779977E-4</v>
      </c>
      <c r="W412" s="5">
        <f t="shared" si="572"/>
        <v>8.8182918835161397E-2</v>
      </c>
      <c r="X412" s="5">
        <f t="shared" si="573"/>
        <v>3.3731803598591542E-2</v>
      </c>
      <c r="Y412" s="5">
        <f t="shared" si="574"/>
        <v>6.4515588111847657E-3</v>
      </c>
      <c r="Z412" s="5">
        <f t="shared" si="575"/>
        <v>1.3777033429225752E-3</v>
      </c>
      <c r="AA412" s="5">
        <f t="shared" si="576"/>
        <v>2.1080798542041338E-3</v>
      </c>
      <c r="AB412" s="5">
        <f t="shared" si="577"/>
        <v>1.6128293128309082E-3</v>
      </c>
      <c r="AC412" s="5">
        <f t="shared" si="578"/>
        <v>3.0092963294865105E-5</v>
      </c>
      <c r="AD412" s="5">
        <f t="shared" si="579"/>
        <v>3.3733066635189463E-2</v>
      </c>
      <c r="AE412" s="5">
        <f t="shared" si="580"/>
        <v>1.2903600760181501E-2</v>
      </c>
      <c r="AF412" s="5">
        <f t="shared" si="581"/>
        <v>2.4679480578926236E-3</v>
      </c>
      <c r="AG412" s="5">
        <f t="shared" si="582"/>
        <v>3.1468051590948854E-4</v>
      </c>
      <c r="AH412" s="5">
        <f t="shared" si="583"/>
        <v>1.3175005770521523E-4</v>
      </c>
      <c r="AI412" s="5">
        <f t="shared" si="584"/>
        <v>2.0159611564084365E-4</v>
      </c>
      <c r="AJ412" s="5">
        <f t="shared" si="585"/>
        <v>1.5423520319212609E-4</v>
      </c>
      <c r="AK412" s="5">
        <f t="shared" si="586"/>
        <v>7.8667183403133728E-5</v>
      </c>
      <c r="AL412" s="5">
        <f t="shared" si="587"/>
        <v>7.045492967155533E-7</v>
      </c>
      <c r="AM412" s="5">
        <f t="shared" si="588"/>
        <v>1.0323267132867069E-2</v>
      </c>
      <c r="AN412" s="5">
        <f t="shared" si="589"/>
        <v>3.9488647463869105E-3</v>
      </c>
      <c r="AO412" s="5">
        <f t="shared" si="590"/>
        <v>7.5526151675426938E-4</v>
      </c>
      <c r="AP412" s="5">
        <f t="shared" si="591"/>
        <v>9.6301088257813233E-5</v>
      </c>
      <c r="AQ412" s="5">
        <f t="shared" si="592"/>
        <v>9.2092931328213705E-6</v>
      </c>
      <c r="AR412" s="5">
        <f t="shared" si="593"/>
        <v>1.0079428373022712E-5</v>
      </c>
      <c r="AS412" s="5">
        <f t="shared" si="594"/>
        <v>1.5422942830339672E-5</v>
      </c>
      <c r="AT412" s="5">
        <f t="shared" si="595"/>
        <v>1.1799635690877586E-5</v>
      </c>
      <c r="AU412" s="5">
        <f t="shared" si="596"/>
        <v>6.0183673102705619E-6</v>
      </c>
      <c r="AV412" s="5">
        <f t="shared" si="597"/>
        <v>2.3022370794042373E-6</v>
      </c>
      <c r="AW412" s="5">
        <f t="shared" si="598"/>
        <v>1.1455006077484859E-8</v>
      </c>
      <c r="AX412" s="5">
        <f t="shared" si="599"/>
        <v>2.6326750704545225E-3</v>
      </c>
      <c r="AY412" s="5">
        <f t="shared" si="600"/>
        <v>1.0070530618461534E-3</v>
      </c>
      <c r="AZ412" s="5">
        <f t="shared" si="601"/>
        <v>1.9260938821413716E-4</v>
      </c>
      <c r="BA412" s="5">
        <f t="shared" si="602"/>
        <v>2.4559034562498357E-5</v>
      </c>
      <c r="BB412" s="5">
        <f t="shared" si="603"/>
        <v>2.3485855916772441E-6</v>
      </c>
      <c r="BC412" s="5">
        <f t="shared" si="604"/>
        <v>1.7967658353660741E-7</v>
      </c>
      <c r="BD412" s="5">
        <f t="shared" si="605"/>
        <v>6.4259855679538019E-7</v>
      </c>
      <c r="BE412" s="5">
        <f t="shared" si="606"/>
        <v>9.8326615731897897E-7</v>
      </c>
      <c r="BF412" s="5">
        <f t="shared" si="607"/>
        <v>7.5226774625070405E-7</v>
      </c>
      <c r="BG412" s="5">
        <f t="shared" si="608"/>
        <v>3.836918131384635E-7</v>
      </c>
      <c r="BH412" s="5">
        <f t="shared" si="609"/>
        <v>1.4677560769076764E-7</v>
      </c>
      <c r="BI412" s="5">
        <f t="shared" si="610"/>
        <v>4.4917464017341101E-8</v>
      </c>
      <c r="BJ412" s="8">
        <f t="shared" si="611"/>
        <v>0.66178598550905365</v>
      </c>
      <c r="BK412" s="8">
        <f t="shared" si="612"/>
        <v>0.24863888254390951</v>
      </c>
      <c r="BL412" s="8">
        <f t="shared" si="613"/>
        <v>8.8166999030636656E-2</v>
      </c>
      <c r="BM412" s="8">
        <f t="shared" si="614"/>
        <v>0.29866149521331131</v>
      </c>
      <c r="BN412" s="8">
        <f t="shared" si="615"/>
        <v>0.7003010336063713</v>
      </c>
    </row>
    <row r="413" spans="1:66" x14ac:dyDescent="0.25">
      <c r="A413" t="s">
        <v>37</v>
      </c>
      <c r="B413" t="s">
        <v>225</v>
      </c>
      <c r="C413" t="s">
        <v>227</v>
      </c>
      <c r="D413" t="s">
        <v>493</v>
      </c>
      <c r="E413">
        <f>VLOOKUP(A413,home!$A$2:$E$405,3,FALSE)</f>
        <v>1.6145833333333299</v>
      </c>
      <c r="F413">
        <f>VLOOKUP(B413,home!$B$2:$E$405,3,FALSE)</f>
        <v>1.86</v>
      </c>
      <c r="G413">
        <f>VLOOKUP(C413,away!$B$2:$E$405,4,FALSE)</f>
        <v>0.99</v>
      </c>
      <c r="H413">
        <f>VLOOKUP(A413,away!$A$2:$E$405,3,FALSE)</f>
        <v>1.2708333333333299</v>
      </c>
      <c r="I413">
        <f>VLOOKUP(C413,away!$B$2:$E$405,3,FALSE)</f>
        <v>0.81</v>
      </c>
      <c r="J413">
        <f>VLOOKUP(B413,home!$B$2:$E$405,4,FALSE)</f>
        <v>0.93</v>
      </c>
      <c r="K413" s="3">
        <f t="shared" si="560"/>
        <v>2.9730937499999937</v>
      </c>
      <c r="L413" s="3">
        <f t="shared" si="561"/>
        <v>0.95731874999999755</v>
      </c>
      <c r="M413" s="5">
        <f t="shared" si="562"/>
        <v>1.9635571209154386E-2</v>
      </c>
      <c r="N413" s="5">
        <f t="shared" si="563"/>
        <v>5.837839403961672E-2</v>
      </c>
      <c r="O413" s="5">
        <f t="shared" si="564"/>
        <v>1.8797500485483617E-2</v>
      </c>
      <c r="P413" s="5">
        <f t="shared" si="565"/>
        <v>5.5886731209013184E-2</v>
      </c>
      <c r="Q413" s="5">
        <f t="shared" si="566"/>
        <v>8.6782219227110685E-2</v>
      </c>
      <c r="R413" s="5">
        <f t="shared" si="567"/>
        <v>8.997599833943758E-3</v>
      </c>
      <c r="S413" s="5">
        <f t="shared" si="568"/>
        <v>3.9766181130655734E-2</v>
      </c>
      <c r="T413" s="5">
        <f t="shared" si="569"/>
        <v>8.3078245632723369E-2</v>
      </c>
      <c r="U413" s="5">
        <f t="shared" si="570"/>
        <v>2.675070783129917E-2</v>
      </c>
      <c r="V413" s="5">
        <f t="shared" si="571"/>
        <v>1.2575826756141729E-2</v>
      </c>
      <c r="W413" s="5">
        <f t="shared" si="572"/>
        <v>8.6003891198417365E-2</v>
      </c>
      <c r="X413" s="5">
        <f t="shared" si="573"/>
        <v>8.2333137617204705E-2</v>
      </c>
      <c r="Y413" s="5">
        <f t="shared" si="574"/>
        <v>3.9409528193640082E-2</v>
      </c>
      <c r="Z413" s="5">
        <f t="shared" si="575"/>
        <v>2.8711903420104087E-3</v>
      </c>
      <c r="AA413" s="5">
        <f t="shared" si="576"/>
        <v>8.5363180608914908E-3</v>
      </c>
      <c r="AB413" s="5">
        <f t="shared" si="577"/>
        <v>1.2689636937424279E-2</v>
      </c>
      <c r="AC413" s="5">
        <f t="shared" si="578"/>
        <v>2.2370811185134488E-3</v>
      </c>
      <c r="AD413" s="5">
        <f t="shared" si="579"/>
        <v>6.3924407849423534E-2</v>
      </c>
      <c r="AE413" s="5">
        <f t="shared" si="580"/>
        <v>6.1196034216900161E-2</v>
      </c>
      <c r="AF413" s="5">
        <f t="shared" si="581"/>
        <v>2.9292055490739963E-2</v>
      </c>
      <c r="AG413" s="5">
        <f t="shared" si="582"/>
        <v>9.3472779824419171E-3</v>
      </c>
      <c r="AH413" s="5">
        <f t="shared" si="583"/>
        <v>6.8716108730636737E-4</v>
      </c>
      <c r="AI413" s="5">
        <f t="shared" si="584"/>
        <v>2.042994333913761E-3</v>
      </c>
      <c r="AJ413" s="5">
        <f t="shared" si="585"/>
        <v>3.037006842722202E-3</v>
      </c>
      <c r="AK413" s="5">
        <f t="shared" si="586"/>
        <v>3.0097686876015307E-3</v>
      </c>
      <c r="AL413" s="5">
        <f t="shared" si="587"/>
        <v>2.5468706732571561E-4</v>
      </c>
      <c r="AM413" s="5">
        <f t="shared" si="588"/>
        <v>3.801065148991431E-2</v>
      </c>
      <c r="AN413" s="5">
        <f t="shared" si="589"/>
        <v>3.6388309371010313E-2</v>
      </c>
      <c r="AO413" s="5">
        <f t="shared" si="590"/>
        <v>1.7417605420834391E-2</v>
      </c>
      <c r="AP413" s="5">
        <f t="shared" si="591"/>
        <v>5.5580667498221206E-3</v>
      </c>
      <c r="AQ413" s="5">
        <f t="shared" si="592"/>
        <v>1.3302103783390652E-3</v>
      </c>
      <c r="AR413" s="5">
        <f t="shared" si="593"/>
        <v>1.3156643862975419E-4</v>
      </c>
      <c r="AS413" s="5">
        <f t="shared" si="594"/>
        <v>3.9115935639987996E-4</v>
      </c>
      <c r="AT413" s="5">
        <f t="shared" si="595"/>
        <v>5.8147671888325169E-4</v>
      </c>
      <c r="AU413" s="5">
        <f t="shared" si="596"/>
        <v>5.7626159956076627E-4</v>
      </c>
      <c r="AV413" s="5">
        <f t="shared" si="597"/>
        <v>4.2831994000477831E-4</v>
      </c>
      <c r="AW413" s="5">
        <f t="shared" si="598"/>
        <v>2.0135831155087256E-5</v>
      </c>
      <c r="AX413" s="5">
        <f t="shared" si="599"/>
        <v>1.8834871729682033E-2</v>
      </c>
      <c r="AY413" s="5">
        <f t="shared" si="600"/>
        <v>1.8030975860669495E-2</v>
      </c>
      <c r="AZ413" s="5">
        <f t="shared" si="601"/>
        <v>8.6306956361081235E-3</v>
      </c>
      <c r="BA413" s="5">
        <f t="shared" si="602"/>
        <v>2.7541089193298214E-3</v>
      </c>
      <c r="BB413" s="5">
        <f t="shared" si="603"/>
        <v>6.5914002700416703E-4</v>
      </c>
      <c r="BC413" s="5">
        <f t="shared" si="604"/>
        <v>1.2620142134531882E-4</v>
      </c>
      <c r="BD413" s="5">
        <f t="shared" si="605"/>
        <v>2.0991836428497935E-5</v>
      </c>
      <c r="BE413" s="5">
        <f t="shared" si="606"/>
        <v>6.2410697686589403E-5</v>
      </c>
      <c r="BF413" s="5">
        <f t="shared" si="607"/>
        <v>9.2776427612569032E-5</v>
      </c>
      <c r="BG413" s="5">
        <f t="shared" si="608"/>
        <v>9.1944339027418606E-5</v>
      </c>
      <c r="BH413" s="5">
        <f t="shared" si="609"/>
        <v>6.833978492757469E-5</v>
      </c>
      <c r="BI413" s="5">
        <f t="shared" si="610"/>
        <v>4.0636117488903198E-5</v>
      </c>
      <c r="BJ413" s="8">
        <f t="shared" si="611"/>
        <v>0.74748602845227763</v>
      </c>
      <c r="BK413" s="8">
        <f t="shared" si="612"/>
        <v>0.14838705435147367</v>
      </c>
      <c r="BL413" s="8">
        <f t="shared" si="613"/>
        <v>8.7034577357236159E-2</v>
      </c>
      <c r="BM413" s="8">
        <f t="shared" si="614"/>
        <v>0.71928999446916109</v>
      </c>
      <c r="BN413" s="8">
        <f t="shared" si="615"/>
        <v>0.24847801600432237</v>
      </c>
    </row>
    <row r="414" spans="1:66" x14ac:dyDescent="0.25">
      <c r="A414" t="s">
        <v>37</v>
      </c>
      <c r="B414" t="s">
        <v>228</v>
      </c>
      <c r="C414" t="s">
        <v>224</v>
      </c>
      <c r="D414" t="s">
        <v>493</v>
      </c>
      <c r="E414">
        <f>VLOOKUP(A414,home!$A$2:$E$405,3,FALSE)</f>
        <v>1.6145833333333299</v>
      </c>
      <c r="F414">
        <f>VLOOKUP(B414,home!$B$2:$E$405,3,FALSE)</f>
        <v>0.99</v>
      </c>
      <c r="G414">
        <f>VLOOKUP(C414,away!$B$2:$E$405,4,FALSE)</f>
        <v>1.36</v>
      </c>
      <c r="H414">
        <f>VLOOKUP(A414,away!$A$2:$E$405,3,FALSE)</f>
        <v>1.2708333333333299</v>
      </c>
      <c r="I414">
        <f>VLOOKUP(C414,away!$B$2:$E$405,3,FALSE)</f>
        <v>0.62</v>
      </c>
      <c r="J414">
        <f>VLOOKUP(B414,home!$B$2:$E$405,4,FALSE)</f>
        <v>1.57</v>
      </c>
      <c r="K414" s="3">
        <f t="shared" si="560"/>
        <v>2.1738749999999958</v>
      </c>
      <c r="L414" s="3">
        <f t="shared" si="561"/>
        <v>1.2370291666666635</v>
      </c>
      <c r="M414" s="5">
        <f t="shared" si="562"/>
        <v>3.3011339125688523E-2</v>
      </c>
      <c r="N414" s="5">
        <f t="shared" si="563"/>
        <v>7.1762524841855996E-2</v>
      </c>
      <c r="O414" s="5">
        <f t="shared" si="564"/>
        <v>4.0835989329201093E-2</v>
      </c>
      <c r="P414" s="5">
        <f t="shared" si="565"/>
        <v>8.8772336303016855E-2</v>
      </c>
      <c r="Q414" s="5">
        <f t="shared" si="566"/>
        <v>7.8001379345294719E-2</v>
      </c>
      <c r="R414" s="5">
        <f t="shared" si="567"/>
        <v>2.5257654924955197E-2</v>
      </c>
      <c r="S414" s="5">
        <f t="shared" si="568"/>
        <v>5.9680460573648127E-2</v>
      </c>
      <c r="T414" s="5">
        <f t="shared" si="569"/>
        <v>9.6489981290360211E-2</v>
      </c>
      <c r="U414" s="5">
        <f t="shared" si="570"/>
        <v>5.4906984599986872E-2</v>
      </c>
      <c r="V414" s="5">
        <f t="shared" si="571"/>
        <v>1.7832168706876886E-2</v>
      </c>
      <c r="W414" s="5">
        <f t="shared" si="572"/>
        <v>5.6521749508084085E-2</v>
      </c>
      <c r="X414" s="5">
        <f t="shared" si="573"/>
        <v>6.9919052692527142E-2</v>
      </c>
      <c r="Y414" s="5">
        <f t="shared" si="574"/>
        <v>4.3245953743179702E-2</v>
      </c>
      <c r="Z414" s="5">
        <f t="shared" si="575"/>
        <v>1.0414818607923827E-2</v>
      </c>
      <c r="AA414" s="5">
        <f t="shared" si="576"/>
        <v>2.2640513801300364E-2</v>
      </c>
      <c r="AB414" s="5">
        <f t="shared" si="577"/>
        <v>2.460882346990087E-2</v>
      </c>
      <c r="AC414" s="5">
        <f t="shared" si="578"/>
        <v>2.9970824408088741E-3</v>
      </c>
      <c r="AD414" s="5">
        <f t="shared" si="579"/>
        <v>3.0717804552971503E-2</v>
      </c>
      <c r="AE414" s="5">
        <f t="shared" si="580"/>
        <v>3.7998820167991776E-2</v>
      </c>
      <c r="AF414" s="5">
        <f t="shared" si="581"/>
        <v>2.3502824423363641E-2</v>
      </c>
      <c r="AG414" s="5">
        <f t="shared" si="582"/>
        <v>9.6912264369154767E-3</v>
      </c>
      <c r="AH414" s="5">
        <f t="shared" si="583"/>
        <v>3.2208585958861191E-3</v>
      </c>
      <c r="AI414" s="5">
        <f t="shared" si="584"/>
        <v>7.0017439801319239E-3</v>
      </c>
      <c r="AJ414" s="5">
        <f t="shared" si="585"/>
        <v>7.6104580974046291E-3</v>
      </c>
      <c r="AK414" s="5">
        <f t="shared" si="586"/>
        <v>5.5147281988318199E-3</v>
      </c>
      <c r="AL414" s="5">
        <f t="shared" si="587"/>
        <v>3.2238378376636342E-4</v>
      </c>
      <c r="AM414" s="5">
        <f t="shared" si="588"/>
        <v>1.3355333474518149E-2</v>
      </c>
      <c r="AN414" s="5">
        <f t="shared" si="589"/>
        <v>1.6520937038538578E-2</v>
      </c>
      <c r="AO414" s="5">
        <f t="shared" si="590"/>
        <v>1.0218440488667898E-2</v>
      </c>
      <c r="AP414" s="5">
        <f t="shared" si="591"/>
        <v>4.2135029741099152E-3</v>
      </c>
      <c r="AQ414" s="5">
        <f t="shared" si="592"/>
        <v>1.3030565182026747E-3</v>
      </c>
      <c r="AR414" s="5">
        <f t="shared" si="593"/>
        <v>7.9685920496403231E-4</v>
      </c>
      <c r="AS414" s="5">
        <f t="shared" si="594"/>
        <v>1.7322723041911824E-3</v>
      </c>
      <c r="AT414" s="5">
        <f t="shared" si="595"/>
        <v>1.8828717276368001E-3</v>
      </c>
      <c r="AU414" s="5">
        <f t="shared" si="596"/>
        <v>1.3643759256388138E-3</v>
      </c>
      <c r="AV414" s="5">
        <f t="shared" si="597"/>
        <v>7.4149567883701752E-4</v>
      </c>
      <c r="AW414" s="5">
        <f t="shared" si="598"/>
        <v>2.4081592053855088E-5</v>
      </c>
      <c r="AX414" s="5">
        <f t="shared" si="599"/>
        <v>4.838804259486346E-3</v>
      </c>
      <c r="AY414" s="5">
        <f t="shared" si="600"/>
        <v>5.9857420007754956E-3</v>
      </c>
      <c r="AZ414" s="5">
        <f t="shared" si="601"/>
        <v>3.7022687195504798E-3</v>
      </c>
      <c r="BA414" s="5">
        <f t="shared" si="602"/>
        <v>1.5266047963071953E-3</v>
      </c>
      <c r="BB414" s="5">
        <f t="shared" si="603"/>
        <v>4.7211366475130551E-4</v>
      </c>
      <c r="BC414" s="5">
        <f t="shared" si="604"/>
        <v>1.1680367465585028E-4</v>
      </c>
      <c r="BD414" s="5">
        <f t="shared" si="605"/>
        <v>1.6428967971121944E-4</v>
      </c>
      <c r="BE414" s="5">
        <f t="shared" si="606"/>
        <v>3.5714522748222648E-4</v>
      </c>
      <c r="BF414" s="5">
        <f t="shared" si="607"/>
        <v>3.8819454069646185E-4</v>
      </c>
      <c r="BG414" s="5">
        <f t="shared" si="608"/>
        <v>2.8129546905217317E-4</v>
      </c>
      <c r="BH414" s="5">
        <f t="shared" si="609"/>
        <v>1.5287529694644792E-4</v>
      </c>
      <c r="BI414" s="5">
        <f t="shared" si="610"/>
        <v>6.6466357229891701E-5</v>
      </c>
      <c r="BJ414" s="8">
        <f t="shared" si="611"/>
        <v>0.58010492461210816</v>
      </c>
      <c r="BK414" s="8">
        <f t="shared" si="612"/>
        <v>0.20860151293458112</v>
      </c>
      <c r="BL414" s="8">
        <f t="shared" si="613"/>
        <v>0.19952589640998514</v>
      </c>
      <c r="BM414" s="8">
        <f t="shared" si="614"/>
        <v>0.65504426828586415</v>
      </c>
      <c r="BN414" s="8">
        <f t="shared" si="615"/>
        <v>0.33764122387001239</v>
      </c>
    </row>
    <row r="415" spans="1:66" x14ac:dyDescent="0.25">
      <c r="A415" t="s">
        <v>340</v>
      </c>
      <c r="B415" t="s">
        <v>341</v>
      </c>
      <c r="C415" t="s">
        <v>361</v>
      </c>
      <c r="D415" t="s">
        <v>493</v>
      </c>
      <c r="E415">
        <f>VLOOKUP(A415,home!$A$2:$E$405,3,FALSE)</f>
        <v>1.3568773234200699</v>
      </c>
      <c r="F415">
        <f>VLOOKUP(B415,home!$B$2:$E$405,3,FALSE)</f>
        <v>0.57999999999999996</v>
      </c>
      <c r="G415">
        <f>VLOOKUP(C415,away!$B$2:$E$405,4,FALSE)</f>
        <v>1.1299999999999999</v>
      </c>
      <c r="H415">
        <f>VLOOKUP(A415,away!$A$2:$E$405,3,FALSE)</f>
        <v>1.12267657992565</v>
      </c>
      <c r="I415">
        <f>VLOOKUP(C415,away!$B$2:$E$405,3,FALSE)</f>
        <v>0.62</v>
      </c>
      <c r="J415">
        <f>VLOOKUP(B415,home!$B$2:$E$405,4,FALSE)</f>
        <v>1.08</v>
      </c>
      <c r="K415" s="3">
        <f t="shared" si="560"/>
        <v>0.88929739776951366</v>
      </c>
      <c r="L415" s="3">
        <f t="shared" si="561"/>
        <v>0.75174423791821532</v>
      </c>
      <c r="M415" s="5">
        <f t="shared" si="562"/>
        <v>0.19377809095425411</v>
      </c>
      <c r="N415" s="5">
        <f t="shared" si="563"/>
        <v>0.17232635203036231</v>
      </c>
      <c r="O415" s="5">
        <f t="shared" si="564"/>
        <v>0.14567156330965236</v>
      </c>
      <c r="P415" s="5">
        <f t="shared" si="565"/>
        <v>0.12954534218029079</v>
      </c>
      <c r="Q415" s="5">
        <f t="shared" si="566"/>
        <v>7.6624688213857164E-2</v>
      </c>
      <c r="R415" s="5">
        <f t="shared" si="567"/>
        <v>5.4753879173284822E-2</v>
      </c>
      <c r="S415" s="5">
        <f t="shared" si="568"/>
        <v>2.1651048885307694E-2</v>
      </c>
      <c r="T415" s="5">
        <f t="shared" si="569"/>
        <v>5.7602167847046901E-2</v>
      </c>
      <c r="U415" s="5">
        <f t="shared" si="570"/>
        <v>4.8692482266588559E-2</v>
      </c>
      <c r="V415" s="5">
        <f t="shared" si="571"/>
        <v>1.608250001958012E-3</v>
      </c>
      <c r="W415" s="5">
        <f t="shared" si="572"/>
        <v>2.2714045277827836E-2</v>
      </c>
      <c r="X415" s="5">
        <f t="shared" si="573"/>
        <v>1.7075152657420524E-2</v>
      </c>
      <c r="Y415" s="5">
        <f t="shared" si="574"/>
        <v>6.4180738108948893E-3</v>
      </c>
      <c r="Z415" s="5">
        <f t="shared" si="575"/>
        <v>1.3720304390729019E-2</v>
      </c>
      <c r="AA415" s="5">
        <f t="shared" si="576"/>
        <v>1.2201430991280949E-2</v>
      </c>
      <c r="AB415" s="5">
        <f t="shared" si="577"/>
        <v>5.4253504148052221E-3</v>
      </c>
      <c r="AC415" s="5">
        <f t="shared" si="578"/>
        <v>6.7197127326525219E-5</v>
      </c>
      <c r="AD415" s="5">
        <f t="shared" si="579"/>
        <v>5.0498853395978009E-3</v>
      </c>
      <c r="AE415" s="5">
        <f t="shared" si="580"/>
        <v>3.7962222061903163E-3</v>
      </c>
      <c r="AF415" s="5">
        <f t="shared" si="581"/>
        <v>1.4268940846803725E-3</v>
      </c>
      <c r="AG415" s="5">
        <f t="shared" si="582"/>
        <v>3.575531354260188E-4</v>
      </c>
      <c r="AH415" s="5">
        <f t="shared" si="583"/>
        <v>2.5785399420536316E-3</v>
      </c>
      <c r="AI415" s="5">
        <f t="shared" si="584"/>
        <v>2.2930888605130471E-3</v>
      </c>
      <c r="AJ415" s="5">
        <f t="shared" si="585"/>
        <v>1.0196189782542559E-3</v>
      </c>
      <c r="AK415" s="5">
        <f t="shared" si="586"/>
        <v>3.0224816802597342E-4</v>
      </c>
      <c r="AL415" s="5">
        <f t="shared" si="587"/>
        <v>1.7969162169323513E-6</v>
      </c>
      <c r="AM415" s="5">
        <f t="shared" si="588"/>
        <v>8.9816997830774827E-4</v>
      </c>
      <c r="AN415" s="5">
        <f t="shared" si="589"/>
        <v>6.7519410586397823E-4</v>
      </c>
      <c r="AO415" s="5">
        <f t="shared" si="590"/>
        <v>2.5378663927979348E-4</v>
      </c>
      <c r="AP415" s="5">
        <f t="shared" si="591"/>
        <v>6.3594214579737809E-5</v>
      </c>
      <c r="AQ415" s="5">
        <f t="shared" si="592"/>
        <v>1.1951646093813112E-5</v>
      </c>
      <c r="AR415" s="5">
        <f t="shared" si="593"/>
        <v>3.8768050873615742E-4</v>
      </c>
      <c r="AS415" s="5">
        <f t="shared" si="594"/>
        <v>3.4476326758502596E-4</v>
      </c>
      <c r="AT415" s="5">
        <f t="shared" si="595"/>
        <v>1.5329853835493903E-4</v>
      </c>
      <c r="AU415" s="5">
        <f t="shared" si="596"/>
        <v>4.5442663746972434E-5</v>
      </c>
      <c r="AV415" s="5">
        <f t="shared" si="597"/>
        <v>1.01030106544744E-5</v>
      </c>
      <c r="AW415" s="5">
        <f t="shared" si="598"/>
        <v>3.3368943517569024E-8</v>
      </c>
      <c r="AX415" s="5">
        <f t="shared" si="599"/>
        <v>1.3312337074396344E-4</v>
      </c>
      <c r="AY415" s="5">
        <f t="shared" si="600"/>
        <v>1.0007472688902483E-4</v>
      </c>
      <c r="AZ415" s="5">
        <f t="shared" si="601"/>
        <v>3.7615299650031748E-5</v>
      </c>
      <c r="BA415" s="5">
        <f t="shared" si="602"/>
        <v>9.4256949231594799E-6</v>
      </c>
      <c r="BB415" s="5">
        <f t="shared" si="603"/>
        <v>1.7714279617150279E-6</v>
      </c>
      <c r="BC415" s="5">
        <f t="shared" si="604"/>
        <v>2.6633215262129634E-7</v>
      </c>
      <c r="BD415" s="5">
        <f t="shared" si="605"/>
        <v>4.8572764765934765E-5</v>
      </c>
      <c r="BE415" s="5">
        <f t="shared" si="606"/>
        <v>4.3195633308816504E-5</v>
      </c>
      <c r="BF415" s="5">
        <f t="shared" si="607"/>
        <v>1.9206882148268321E-5</v>
      </c>
      <c r="BG415" s="5">
        <f t="shared" si="608"/>
        <v>5.6935434379069153E-6</v>
      </c>
      <c r="BH415" s="5">
        <f t="shared" si="609"/>
        <v>1.2658133408545776E-6</v>
      </c>
      <c r="BI415" s="5">
        <f t="shared" si="610"/>
        <v>2.2513690201678208E-7</v>
      </c>
      <c r="BJ415" s="8">
        <f t="shared" si="611"/>
        <v>0.36557600803974971</v>
      </c>
      <c r="BK415" s="8">
        <f t="shared" si="612"/>
        <v>0.34675180079224305</v>
      </c>
      <c r="BL415" s="8">
        <f t="shared" si="613"/>
        <v>0.2739976498674403</v>
      </c>
      <c r="BM415" s="8">
        <f t="shared" si="614"/>
        <v>0.22724580587051496</v>
      </c>
      <c r="BN415" s="8">
        <f t="shared" si="615"/>
        <v>0.7726999158617015</v>
      </c>
    </row>
    <row r="416" spans="1:66" x14ac:dyDescent="0.25">
      <c r="A416" t="s">
        <v>340</v>
      </c>
      <c r="B416" t="s">
        <v>413</v>
      </c>
      <c r="C416" t="s">
        <v>378</v>
      </c>
      <c r="D416" t="s">
        <v>493</v>
      </c>
      <c r="E416">
        <f>VLOOKUP(A416,home!$A$2:$E$405,3,FALSE)</f>
        <v>1.3568773234200699</v>
      </c>
      <c r="F416">
        <f>VLOOKUP(B416,home!$B$2:$E$405,3,FALSE)</f>
        <v>1.3</v>
      </c>
      <c r="G416">
        <f>VLOOKUP(C416,away!$B$2:$E$405,4,FALSE)</f>
        <v>1.19</v>
      </c>
      <c r="H416">
        <f>VLOOKUP(A416,away!$A$2:$E$405,3,FALSE)</f>
        <v>1.12267657992565</v>
      </c>
      <c r="I416">
        <f>VLOOKUP(C416,away!$B$2:$E$405,3,FALSE)</f>
        <v>0.62</v>
      </c>
      <c r="J416">
        <f>VLOOKUP(B416,home!$B$2:$E$405,4,FALSE)</f>
        <v>0.62</v>
      </c>
      <c r="K416" s="3">
        <f t="shared" si="560"/>
        <v>2.0990892193308484</v>
      </c>
      <c r="L416" s="3">
        <f t="shared" si="561"/>
        <v>0.43155687732341985</v>
      </c>
      <c r="M416" s="5">
        <f t="shared" si="562"/>
        <v>7.9607569482294874E-2</v>
      </c>
      <c r="N416" s="5">
        <f t="shared" si="563"/>
        <v>0.16710339087741657</v>
      </c>
      <c r="O416" s="5">
        <f t="shared" si="564"/>
        <v>3.4355194097086345E-2</v>
      </c>
      <c r="P416" s="5">
        <f t="shared" si="565"/>
        <v>7.2114617557212726E-2</v>
      </c>
      <c r="Q416" s="5">
        <f t="shared" si="566"/>
        <v>0.17538246315220704</v>
      </c>
      <c r="R416" s="5">
        <f t="shared" si="567"/>
        <v>7.4131101421892834E-3</v>
      </c>
      <c r="S416" s="5">
        <f t="shared" si="568"/>
        <v>1.6331732331621048E-2</v>
      </c>
      <c r="T416" s="5">
        <f t="shared" si="569"/>
        <v>7.5687508135256196E-2</v>
      </c>
      <c r="U416" s="5">
        <f t="shared" si="570"/>
        <v>1.5560779581181693E-2</v>
      </c>
      <c r="V416" s="5">
        <f t="shared" si="571"/>
        <v>1.6438367451191767E-3</v>
      </c>
      <c r="W416" s="5">
        <f t="shared" si="572"/>
        <v>0.12271447922082916</v>
      </c>
      <c r="X416" s="5">
        <f t="shared" si="573"/>
        <v>5.2958277454910718E-2</v>
      </c>
      <c r="Y416" s="5">
        <f t="shared" si="574"/>
        <v>1.1427254423434266E-2</v>
      </c>
      <c r="Z416" s="5">
        <f t="shared" si="575"/>
        <v>1.0663928880725935E-3</v>
      </c>
      <c r="AA416" s="5">
        <f t="shared" si="576"/>
        <v>2.2384538149242687E-3</v>
      </c>
      <c r="AB416" s="5">
        <f t="shared" si="577"/>
        <v>2.349357135438772E-3</v>
      </c>
      <c r="AC416" s="5">
        <f t="shared" si="578"/>
        <v>9.3069555894373664E-5</v>
      </c>
      <c r="AD416" s="5">
        <f t="shared" si="579"/>
        <v>6.4397160097060493E-2</v>
      </c>
      <c r="AE416" s="5">
        <f t="shared" si="580"/>
        <v>2.7791037319983759E-2</v>
      </c>
      <c r="AF416" s="5">
        <f t="shared" si="581"/>
        <v>5.996706641695407E-3</v>
      </c>
      <c r="AG416" s="5">
        <f t="shared" si="582"/>
        <v>8.6263999750489401E-4</v>
      </c>
      <c r="AH416" s="5">
        <f t="shared" si="583"/>
        <v>1.1505229619412788E-4</v>
      </c>
      <c r="AI416" s="5">
        <f t="shared" si="584"/>
        <v>2.4150503460035338E-4</v>
      </c>
      <c r="AJ416" s="5">
        <f t="shared" si="585"/>
        <v>2.5347030727186274E-4</v>
      </c>
      <c r="AK416" s="5">
        <f t="shared" si="586"/>
        <v>1.7735226313828151E-4</v>
      </c>
      <c r="AL416" s="5">
        <f t="shared" si="587"/>
        <v>3.3723805277261231E-6</v>
      </c>
      <c r="AM416" s="5">
        <f t="shared" si="588"/>
        <v>2.703507690305245E-2</v>
      </c>
      <c r="AN416" s="5">
        <f t="shared" si="589"/>
        <v>1.1667173366479827E-2</v>
      </c>
      <c r="AO416" s="5">
        <f t="shared" si="590"/>
        <v>2.5175244526145029E-3</v>
      </c>
      <c r="AP416" s="5">
        <f t="shared" si="591"/>
        <v>3.6215166378522227E-4</v>
      </c>
      <c r="AQ416" s="5">
        <f t="shared" si="592"/>
        <v>3.9072260285157883E-5</v>
      </c>
      <c r="AR416" s="5">
        <f t="shared" si="593"/>
        <v>9.9303219348854067E-6</v>
      </c>
      <c r="AS416" s="5">
        <f t="shared" si="594"/>
        <v>2.0844631718002601E-5</v>
      </c>
      <c r="AT416" s="5">
        <f t="shared" si="595"/>
        <v>2.187737086009057E-5</v>
      </c>
      <c r="AU416" s="5">
        <f t="shared" si="596"/>
        <v>1.5307517773239652E-5</v>
      </c>
      <c r="AV416" s="5">
        <f t="shared" si="597"/>
        <v>8.0329613831306788E-6</v>
      </c>
      <c r="AW416" s="5">
        <f t="shared" si="598"/>
        <v>8.485999705106523E-8</v>
      </c>
      <c r="AX416" s="5">
        <f t="shared" si="599"/>
        <v>9.4581730784963E-3</v>
      </c>
      <c r="AY416" s="5">
        <f t="shared" si="600"/>
        <v>4.0817396389403E-3</v>
      </c>
      <c r="AZ416" s="5">
        <f t="shared" si="601"/>
        <v>8.8075140631414936E-4</v>
      </c>
      <c r="BA416" s="5">
        <f t="shared" si="602"/>
        <v>1.2669810886904831E-4</v>
      </c>
      <c r="BB416" s="5">
        <f t="shared" si="603"/>
        <v>1.366936005657729E-5</v>
      </c>
      <c r="BC416" s="5">
        <f t="shared" si="604"/>
        <v>1.1798212682051967E-6</v>
      </c>
      <c r="BD416" s="5">
        <f t="shared" si="605"/>
        <v>7.1424978750590075E-7</v>
      </c>
      <c r="BE416" s="5">
        <f t="shared" si="606"/>
        <v>1.4992740288629851E-6</v>
      </c>
      <c r="BF416" s="5">
        <f t="shared" si="607"/>
        <v>1.5735549754045102E-6</v>
      </c>
      <c r="BG416" s="5">
        <f t="shared" si="608"/>
        <v>1.1010107616320084E-6</v>
      </c>
      <c r="BH416" s="5">
        <f t="shared" si="609"/>
        <v>5.7777995502724897E-7</v>
      </c>
      <c r="BI416" s="5">
        <f t="shared" si="610"/>
        <v>2.4256233494863192E-7</v>
      </c>
      <c r="BJ416" s="8">
        <f t="shared" si="611"/>
        <v>0.76050412738046025</v>
      </c>
      <c r="BK416" s="8">
        <f t="shared" si="612"/>
        <v>0.17387593769161022</v>
      </c>
      <c r="BL416" s="8">
        <f t="shared" si="613"/>
        <v>6.2785975907537719E-2</v>
      </c>
      <c r="BM416" s="8">
        <f t="shared" si="614"/>
        <v>0.45817443378033063</v>
      </c>
      <c r="BN416" s="8">
        <f t="shared" si="615"/>
        <v>0.53597634530840688</v>
      </c>
    </row>
    <row r="417" spans="1:66" x14ac:dyDescent="0.25">
      <c r="A417" t="s">
        <v>340</v>
      </c>
      <c r="B417" t="s">
        <v>405</v>
      </c>
      <c r="C417" t="s">
        <v>429</v>
      </c>
      <c r="D417" t="s">
        <v>493</v>
      </c>
      <c r="E417">
        <f>VLOOKUP(A417,home!$A$2:$E$405,3,FALSE)</f>
        <v>1.3568773234200699</v>
      </c>
      <c r="F417">
        <f>VLOOKUP(B417,home!$B$2:$E$405,3,FALSE)</f>
        <v>0.68</v>
      </c>
      <c r="G417">
        <f>VLOOKUP(C417,away!$B$2:$E$405,4,FALSE)</f>
        <v>0.84</v>
      </c>
      <c r="H417">
        <f>VLOOKUP(A417,away!$A$2:$E$405,3,FALSE)</f>
        <v>1.12267657992565</v>
      </c>
      <c r="I417">
        <f>VLOOKUP(C417,away!$B$2:$E$405,3,FALSE)</f>
        <v>0.57999999999999996</v>
      </c>
      <c r="J417">
        <f>VLOOKUP(B417,home!$B$2:$E$405,4,FALSE)</f>
        <v>1.21</v>
      </c>
      <c r="K417" s="3">
        <f t="shared" si="560"/>
        <v>0.77504832713754401</v>
      </c>
      <c r="L417" s="3">
        <f t="shared" si="561"/>
        <v>0.78789442379182106</v>
      </c>
      <c r="M417" s="5">
        <f t="shared" si="562"/>
        <v>0.20951860205649031</v>
      </c>
      <c r="N417" s="5">
        <f t="shared" si="563"/>
        <v>0.1623870420280796</v>
      </c>
      <c r="O417" s="5">
        <f t="shared" si="564"/>
        <v>0.16507853824096627</v>
      </c>
      <c r="P417" s="5">
        <f t="shared" si="565"/>
        <v>0.12794384490997199</v>
      </c>
      <c r="Q417" s="5">
        <f t="shared" si="566"/>
        <v>6.292890263633856E-2</v>
      </c>
      <c r="R417" s="5">
        <f t="shared" si="567"/>
        <v>6.5032229883881118E-2</v>
      </c>
      <c r="S417" s="5">
        <f t="shared" si="568"/>
        <v>1.9532427299621579E-2</v>
      </c>
      <c r="T417" s="5">
        <f t="shared" si="569"/>
        <v>4.9581331482509573E-2</v>
      </c>
      <c r="U417" s="5">
        <f t="shared" si="570"/>
        <v>5.0403120981526252E-2</v>
      </c>
      <c r="V417" s="5">
        <f t="shared" si="571"/>
        <v>1.3252887675785753E-3</v>
      </c>
      <c r="W417" s="5">
        <f t="shared" si="572"/>
        <v>1.6257646905631865E-2</v>
      </c>
      <c r="X417" s="5">
        <f t="shared" si="573"/>
        <v>1.28093093409237E-2</v>
      </c>
      <c r="Y417" s="5">
        <f t="shared" si="574"/>
        <v>5.0461917011691351E-3</v>
      </c>
      <c r="Z417" s="5">
        <f t="shared" si="575"/>
        <v>1.7079510430752589E-2</v>
      </c>
      <c r="AA417" s="5">
        <f t="shared" si="576"/>
        <v>1.3237445987683026E-2</v>
      </c>
      <c r="AB417" s="5">
        <f t="shared" si="577"/>
        <v>5.129830184163661E-3</v>
      </c>
      <c r="AC417" s="5">
        <f t="shared" si="578"/>
        <v>5.0580992235203689E-5</v>
      </c>
      <c r="AD417" s="5">
        <f t="shared" si="579"/>
        <v>3.1501155093507111E-3</v>
      </c>
      <c r="AE417" s="5">
        <f t="shared" si="580"/>
        <v>2.4819584441175568E-3</v>
      </c>
      <c r="AF417" s="5">
        <f t="shared" si="581"/>
        <v>9.7776060910162378E-4</v>
      </c>
      <c r="AG417" s="5">
        <f t="shared" si="582"/>
        <v>2.5679071057148795E-4</v>
      </c>
      <c r="AH417" s="5">
        <f t="shared" si="583"/>
        <v>3.364212757371051E-3</v>
      </c>
      <c r="AI417" s="5">
        <f t="shared" si="584"/>
        <v>2.6074274697352171E-3</v>
      </c>
      <c r="AJ417" s="5">
        <f t="shared" si="585"/>
        <v>1.0104411492753793E-3</v>
      </c>
      <c r="AK417" s="5">
        <f t="shared" si="586"/>
        <v>2.6104690747227345E-4</v>
      </c>
      <c r="AL417" s="5">
        <f t="shared" si="587"/>
        <v>1.235503971945852E-6</v>
      </c>
      <c r="AM417" s="5">
        <f t="shared" si="588"/>
        <v>4.882983511624603E-4</v>
      </c>
      <c r="AN417" s="5">
        <f t="shared" si="589"/>
        <v>3.8472754802764292E-4</v>
      </c>
      <c r="AO417" s="5">
        <f t="shared" si="590"/>
        <v>1.5156234488503996E-4</v>
      </c>
      <c r="AP417" s="5">
        <f t="shared" si="591"/>
        <v>3.980504213057861E-5</v>
      </c>
      <c r="AQ417" s="5">
        <f t="shared" si="592"/>
        <v>7.8405426833703462E-6</v>
      </c>
      <c r="AR417" s="5">
        <f t="shared" si="593"/>
        <v>5.3012889439639174E-4</v>
      </c>
      <c r="AS417" s="5">
        <f t="shared" si="594"/>
        <v>4.1087551276919912E-4</v>
      </c>
      <c r="AT417" s="5">
        <f t="shared" si="595"/>
        <v>1.5922418941677414E-4</v>
      </c>
      <c r="AU417" s="5">
        <f t="shared" si="596"/>
        <v>4.1135480549100761E-5</v>
      </c>
      <c r="AV417" s="5">
        <f t="shared" si="597"/>
        <v>7.9704963463948794E-6</v>
      </c>
      <c r="AW417" s="5">
        <f t="shared" si="598"/>
        <v>2.0957450797094143E-8</v>
      </c>
      <c r="AX417" s="5">
        <f t="shared" si="599"/>
        <v>6.3075803368747613E-5</v>
      </c>
      <c r="AY417" s="5">
        <f t="shared" si="600"/>
        <v>4.9697073750425602E-5</v>
      </c>
      <c r="AZ417" s="5">
        <f t="shared" si="601"/>
        <v>1.9578023643365607E-5</v>
      </c>
      <c r="BA417" s="5">
        <f t="shared" si="602"/>
        <v>5.1418052191573999E-6</v>
      </c>
      <c r="BB417" s="5">
        <f t="shared" si="603"/>
        <v>1.0127999150994492E-6</v>
      </c>
      <c r="BC417" s="5">
        <f t="shared" si="604"/>
        <v>1.595958811047372E-7</v>
      </c>
      <c r="BD417" s="5">
        <f t="shared" si="605"/>
        <v>6.9614266630973351E-5</v>
      </c>
      <c r="BE417" s="5">
        <f t="shared" si="606"/>
        <v>5.3954420897242839E-5</v>
      </c>
      <c r="BF417" s="5">
        <f t="shared" si="607"/>
        <v>2.09086418290415E-5</v>
      </c>
      <c r="BG417" s="5">
        <f t="shared" si="608"/>
        <v>5.4017359574388996E-6</v>
      </c>
      <c r="BH417" s="5">
        <f t="shared" si="609"/>
        <v>1.0466516043629344E-6</v>
      </c>
      <c r="BI417" s="5">
        <f t="shared" si="610"/>
        <v>1.6224111501146385E-7</v>
      </c>
      <c r="BJ417" s="8">
        <f t="shared" si="611"/>
        <v>0.31708794829846099</v>
      </c>
      <c r="BK417" s="8">
        <f t="shared" si="612"/>
        <v>0.35842167660362007</v>
      </c>
      <c r="BL417" s="8">
        <f t="shared" si="613"/>
        <v>0.30742471609358613</v>
      </c>
      <c r="BM417" s="8">
        <f t="shared" si="614"/>
        <v>0.20707501555439217</v>
      </c>
      <c r="BN417" s="8">
        <f t="shared" si="615"/>
        <v>0.79288915975572793</v>
      </c>
    </row>
    <row r="418" spans="1:66" x14ac:dyDescent="0.25">
      <c r="A418" t="s">
        <v>340</v>
      </c>
      <c r="B418" t="s">
        <v>385</v>
      </c>
      <c r="C418" t="s">
        <v>353</v>
      </c>
      <c r="D418" t="s">
        <v>493</v>
      </c>
      <c r="E418">
        <f>VLOOKUP(A418,home!$A$2:$E$405,3,FALSE)</f>
        <v>1.3568773234200699</v>
      </c>
      <c r="F418">
        <f>VLOOKUP(B418,home!$B$2:$E$405,3,FALSE)</f>
        <v>0.63</v>
      </c>
      <c r="G418">
        <f>VLOOKUP(C418,away!$B$2:$E$405,4,FALSE)</f>
        <v>0.51</v>
      </c>
      <c r="H418">
        <f>VLOOKUP(A418,away!$A$2:$E$405,3,FALSE)</f>
        <v>1.12267657992565</v>
      </c>
      <c r="I418">
        <f>VLOOKUP(C418,away!$B$2:$E$405,3,FALSE)</f>
        <v>1.19</v>
      </c>
      <c r="J418">
        <f>VLOOKUP(B418,home!$B$2:$E$405,4,FALSE)</f>
        <v>0.56999999999999995</v>
      </c>
      <c r="K418" s="3">
        <f t="shared" si="560"/>
        <v>0.43596468401486849</v>
      </c>
      <c r="L418" s="3">
        <f t="shared" si="561"/>
        <v>0.76151152416356827</v>
      </c>
      <c r="M418" s="5">
        <f t="shared" si="562"/>
        <v>0.30195532344046028</v>
      </c>
      <c r="N418" s="5">
        <f t="shared" si="563"/>
        <v>0.13164185717032764</v>
      </c>
      <c r="O418" s="5">
        <f t="shared" si="564"/>
        <v>0.22994245858244813</v>
      </c>
      <c r="P418" s="5">
        <f t="shared" si="565"/>
        <v>0.10024679129749897</v>
      </c>
      <c r="Q418" s="5">
        <f t="shared" si="566"/>
        <v>2.8695600332196168E-2</v>
      </c>
      <c r="R418" s="5">
        <f t="shared" si="567"/>
        <v>8.7551916052519121E-2</v>
      </c>
      <c r="S418" s="5">
        <f t="shared" si="568"/>
        <v>8.3202864673338536E-3</v>
      </c>
      <c r="T418" s="5">
        <f t="shared" si="569"/>
        <v>2.1852030345759298E-2</v>
      </c>
      <c r="U418" s="5">
        <f t="shared" si="570"/>
        <v>3.816954341673278E-2</v>
      </c>
      <c r="V418" s="5">
        <f t="shared" si="571"/>
        <v>3.0691884831862736E-4</v>
      </c>
      <c r="W418" s="5">
        <f t="shared" si="572"/>
        <v>4.1700894438142866E-3</v>
      </c>
      <c r="X418" s="5">
        <f t="shared" si="573"/>
        <v>3.1755711682574239E-3</v>
      </c>
      <c r="Y418" s="5">
        <f t="shared" si="574"/>
        <v>1.2091170202147969E-3</v>
      </c>
      <c r="Z418" s="5">
        <f t="shared" si="575"/>
        <v>2.2223931012198207E-2</v>
      </c>
      <c r="AA418" s="5">
        <f t="shared" si="576"/>
        <v>9.6888490613012256E-3</v>
      </c>
      <c r="AB418" s="5">
        <f t="shared" si="577"/>
        <v>2.1119980097389717E-3</v>
      </c>
      <c r="AC418" s="5">
        <f t="shared" si="578"/>
        <v>6.3684151561938251E-6</v>
      </c>
      <c r="AD418" s="5">
        <f t="shared" si="579"/>
        <v>4.5450293167155839E-4</v>
      </c>
      <c r="AE418" s="5">
        <f t="shared" si="580"/>
        <v>3.4610922023401851E-4</v>
      </c>
      <c r="AF418" s="5">
        <f t="shared" si="581"/>
        <v>1.3178307991373579E-4</v>
      </c>
      <c r="AG418" s="5">
        <f t="shared" si="582"/>
        <v>3.3451444681359418E-5</v>
      </c>
      <c r="AH418" s="5">
        <f t="shared" si="583"/>
        <v>4.2309448945012616E-3</v>
      </c>
      <c r="AI418" s="5">
        <f t="shared" si="584"/>
        <v>1.8445425540155633E-3</v>
      </c>
      <c r="AJ418" s="5">
        <f t="shared" si="585"/>
        <v>4.0207770585668672E-4</v>
      </c>
      <c r="AK418" s="5">
        <f t="shared" si="586"/>
        <v>5.8430559994411229E-5</v>
      </c>
      <c r="AL418" s="5">
        <f t="shared" si="587"/>
        <v>8.4570548753338965E-8</v>
      </c>
      <c r="AM418" s="5">
        <f t="shared" si="588"/>
        <v>3.9629445398004478E-5</v>
      </c>
      <c r="AN418" s="5">
        <f t="shared" si="589"/>
        <v>3.0178279366791295E-5</v>
      </c>
      <c r="AO418" s="5">
        <f t="shared" si="590"/>
        <v>1.14905537586196E-5</v>
      </c>
      <c r="AP418" s="5">
        <f t="shared" si="591"/>
        <v>2.9167297020699437E-6</v>
      </c>
      <c r="AQ418" s="5">
        <f t="shared" si="592"/>
        <v>5.5528082024910825E-7</v>
      </c>
      <c r="AR418" s="5">
        <f t="shared" si="593"/>
        <v>6.4438265905274476E-4</v>
      </c>
      <c r="AS418" s="5">
        <f t="shared" si="594"/>
        <v>2.8092808233859054E-4</v>
      </c>
      <c r="AT418" s="5">
        <f t="shared" si="595"/>
        <v>6.1237361323823289E-5</v>
      </c>
      <c r="AU418" s="5">
        <f t="shared" si="596"/>
        <v>8.8991089598149838E-6</v>
      </c>
      <c r="AV418" s="5">
        <f t="shared" si="597"/>
        <v>9.6992430641990567E-7</v>
      </c>
      <c r="AW418" s="5">
        <f t="shared" si="598"/>
        <v>7.7990990835939671E-10</v>
      </c>
      <c r="AX418" s="5">
        <f t="shared" si="599"/>
        <v>2.8795064401042496E-6</v>
      </c>
      <c r="AY418" s="5">
        <f t="shared" si="600"/>
        <v>2.1927773380425979E-6</v>
      </c>
      <c r="AZ418" s="5">
        <f t="shared" si="601"/>
        <v>8.3491260642207528E-7</v>
      </c>
      <c r="BA418" s="5">
        <f t="shared" si="602"/>
        <v>2.1193185715328398E-7</v>
      </c>
      <c r="BB418" s="5">
        <f t="shared" si="603"/>
        <v>4.0347137889903228E-8</v>
      </c>
      <c r="BC418" s="5">
        <f t="shared" si="604"/>
        <v>6.1449620940355729E-9</v>
      </c>
      <c r="BD418" s="5">
        <f t="shared" si="605"/>
        <v>8.1784136806638082E-5</v>
      </c>
      <c r="BE418" s="5">
        <f t="shared" si="606"/>
        <v>3.5654995360334737E-5</v>
      </c>
      <c r="BF418" s="5">
        <f t="shared" si="607"/>
        <v>7.7721593929099675E-6</v>
      </c>
      <c r="BG418" s="5">
        <f t="shared" si="608"/>
        <v>1.1294623379477289E-6</v>
      </c>
      <c r="BH418" s="5">
        <f t="shared" si="609"/>
        <v>1.2310142281751902E-7</v>
      </c>
      <c r="BI418" s="5">
        <f t="shared" si="610"/>
        <v>1.0733574580084084E-8</v>
      </c>
      <c r="BJ418" s="8">
        <f t="shared" si="611"/>
        <v>0.1918010480664577</v>
      </c>
      <c r="BK418" s="8">
        <f t="shared" si="612"/>
        <v>0.41083796581665472</v>
      </c>
      <c r="BL418" s="8">
        <f t="shared" si="613"/>
        <v>0.37512365256198488</v>
      </c>
      <c r="BM418" s="8">
        <f t="shared" si="614"/>
        <v>0.11995045858441705</v>
      </c>
      <c r="BN418" s="8">
        <f t="shared" si="615"/>
        <v>0.88003394687545022</v>
      </c>
    </row>
    <row r="419" spans="1:66" x14ac:dyDescent="0.25">
      <c r="A419" t="s">
        <v>342</v>
      </c>
      <c r="B419" t="s">
        <v>384</v>
      </c>
      <c r="C419" t="s">
        <v>392</v>
      </c>
      <c r="D419" t="s">
        <v>493</v>
      </c>
      <c r="E419">
        <f>VLOOKUP(A419,home!$A$2:$E$405,3,FALSE)</f>
        <v>1.1786833855799399</v>
      </c>
      <c r="F419">
        <f>VLOOKUP(B419,home!$B$2:$E$405,3,FALSE)</f>
        <v>0.68</v>
      </c>
      <c r="G419">
        <f>VLOOKUP(C419,away!$B$2:$E$405,4,FALSE)</f>
        <v>1.36</v>
      </c>
      <c r="H419">
        <f>VLOOKUP(A419,away!$A$2:$E$405,3,FALSE)</f>
        <v>0.84639498432601901</v>
      </c>
      <c r="I419">
        <f>VLOOKUP(C419,away!$B$2:$E$405,3,FALSE)</f>
        <v>0.56999999999999995</v>
      </c>
      <c r="J419">
        <f>VLOOKUP(B419,home!$B$2:$E$405,4,FALSE)</f>
        <v>1.02</v>
      </c>
      <c r="K419" s="3">
        <f t="shared" si="560"/>
        <v>1.0900463949843286</v>
      </c>
      <c r="L419" s="3">
        <f t="shared" si="561"/>
        <v>0.49209404388714745</v>
      </c>
      <c r="M419" s="5">
        <f t="shared" si="562"/>
        <v>0.20553469259691326</v>
      </c>
      <c r="N419" s="5">
        <f t="shared" si="563"/>
        <v>0.22404235070947748</v>
      </c>
      <c r="O419" s="5">
        <f t="shared" si="564"/>
        <v>0.10114239803911679</v>
      </c>
      <c r="P419" s="5">
        <f t="shared" si="565"/>
        <v>0.11024990636260927</v>
      </c>
      <c r="Q419" s="5">
        <f t="shared" si="566"/>
        <v>0.12210827835734028</v>
      </c>
      <c r="R419" s="5">
        <f t="shared" si="567"/>
        <v>2.4885785829756236E-2</v>
      </c>
      <c r="S419" s="5">
        <f t="shared" si="568"/>
        <v>1.4784659586401449E-2</v>
      </c>
      <c r="T419" s="5">
        <f t="shared" si="569"/>
        <v>6.0088756488961018E-2</v>
      </c>
      <c r="U419" s="5">
        <f t="shared" si="570"/>
        <v>2.7126661130077872E-2</v>
      </c>
      <c r="V419" s="5">
        <f t="shared" si="571"/>
        <v>8.8117448117007002E-4</v>
      </c>
      <c r="W419" s="5">
        <f t="shared" si="572"/>
        <v>4.4367896207053906E-2</v>
      </c>
      <c r="X419" s="5">
        <f t="shared" si="573"/>
        <v>2.1833177463294384E-2</v>
      </c>
      <c r="Y419" s="5">
        <f t="shared" si="574"/>
        <v>5.3719882944091328E-3</v>
      </c>
      <c r="Z419" s="5">
        <f t="shared" si="575"/>
        <v>4.0820489947580724E-3</v>
      </c>
      <c r="AA419" s="5">
        <f t="shared" si="576"/>
        <v>4.449622790885439E-3</v>
      </c>
      <c r="AB419" s="5">
        <f t="shared" si="577"/>
        <v>2.4251476411223899E-3</v>
      </c>
      <c r="AC419" s="5">
        <f t="shared" si="578"/>
        <v>2.954166849238643E-5</v>
      </c>
      <c r="AD419" s="5">
        <f t="shared" si="579"/>
        <v>1.2090766328384493E-2</v>
      </c>
      <c r="AE419" s="5">
        <f t="shared" si="580"/>
        <v>5.9497940962292819E-3</v>
      </c>
      <c r="AF419" s="5">
        <f t="shared" si="581"/>
        <v>1.4639291185546716E-3</v>
      </c>
      <c r="AG419" s="5">
        <f t="shared" si="582"/>
        <v>2.4013026663790519E-4</v>
      </c>
      <c r="AH419" s="5">
        <f t="shared" si="583"/>
        <v>5.0218799929399116E-4</v>
      </c>
      <c r="AI419" s="5">
        <f t="shared" si="584"/>
        <v>5.474082182348076E-4</v>
      </c>
      <c r="AJ419" s="5">
        <f t="shared" si="585"/>
        <v>2.9835017743582332E-4</v>
      </c>
      <c r="AK419" s="5">
        <f t="shared" si="586"/>
        <v>1.0840517845228469E-4</v>
      </c>
      <c r="AL419" s="5">
        <f t="shared" si="587"/>
        <v>6.3385234753887264E-7</v>
      </c>
      <c r="AM419" s="5">
        <f t="shared" si="588"/>
        <v>2.6358992497706852E-3</v>
      </c>
      <c r="AN419" s="5">
        <f t="shared" si="589"/>
        <v>1.2971103210987543E-3</v>
      </c>
      <c r="AO419" s="5">
        <f t="shared" si="590"/>
        <v>3.1915013163862115E-4</v>
      </c>
      <c r="AP419" s="5">
        <f t="shared" si="591"/>
        <v>5.2350626295054845E-5</v>
      </c>
      <c r="AQ419" s="5">
        <f t="shared" si="592"/>
        <v>6.4403578483895926E-6</v>
      </c>
      <c r="AR419" s="5">
        <f t="shared" si="593"/>
        <v>4.9424744672835223E-5</v>
      </c>
      <c r="AS419" s="5">
        <f t="shared" si="594"/>
        <v>5.3875264753644933E-5</v>
      </c>
      <c r="AT419" s="5">
        <f t="shared" si="595"/>
        <v>2.9363269061768461E-5</v>
      </c>
      <c r="AU419" s="5">
        <f t="shared" si="596"/>
        <v>1.0669108528578528E-5</v>
      </c>
      <c r="AV419" s="5">
        <f t="shared" si="597"/>
        <v>2.9074558223183948E-6</v>
      </c>
      <c r="AW419" s="5">
        <f t="shared" si="598"/>
        <v>9.4444939739214971E-9</v>
      </c>
      <c r="AX419" s="5">
        <f t="shared" si="599"/>
        <v>4.7887541245907186E-4</v>
      </c>
      <c r="AY419" s="5">
        <f t="shared" si="600"/>
        <v>2.3565173823511033E-4</v>
      </c>
      <c r="AZ419" s="5">
        <f t="shared" si="601"/>
        <v>5.7981408408575479E-5</v>
      </c>
      <c r="BA419" s="5">
        <f t="shared" si="602"/>
        <v>9.5107685780160536E-6</v>
      </c>
      <c r="BB419" s="5">
        <f t="shared" si="603"/>
        <v>1.1700481425076836E-6</v>
      </c>
      <c r="BC419" s="5">
        <f t="shared" si="604"/>
        <v>1.1515474439785032E-7</v>
      </c>
      <c r="BD419" s="5">
        <f t="shared" si="605"/>
        <v>4.0536037456908714E-6</v>
      </c>
      <c r="BE419" s="5">
        <f t="shared" si="606"/>
        <v>4.4186161496853051E-6</v>
      </c>
      <c r="BF419" s="5">
        <f t="shared" si="607"/>
        <v>2.4082483023920007E-6</v>
      </c>
      <c r="BG419" s="5">
        <f t="shared" si="608"/>
        <v>8.7503412674984333E-7</v>
      </c>
      <c r="BH419" s="5">
        <f t="shared" si="609"/>
        <v>2.3845694883798168E-7</v>
      </c>
      <c r="BI419" s="5">
        <f t="shared" si="610"/>
        <v>5.1985827487960892E-8</v>
      </c>
      <c r="BJ419" s="8">
        <f t="shared" si="611"/>
        <v>0.50265132254756184</v>
      </c>
      <c r="BK419" s="8">
        <f t="shared" si="612"/>
        <v>0.33171626028616913</v>
      </c>
      <c r="BL419" s="8">
        <f t="shared" si="613"/>
        <v>0.16164425279231559</v>
      </c>
      <c r="BM419" s="8">
        <f t="shared" si="614"/>
        <v>0.21189483043185009</v>
      </c>
      <c r="BN419" s="8">
        <f t="shared" si="615"/>
        <v>0.78796341189521324</v>
      </c>
    </row>
    <row r="420" spans="1:66" x14ac:dyDescent="0.25">
      <c r="A420" t="s">
        <v>342</v>
      </c>
      <c r="B420" t="s">
        <v>386</v>
      </c>
      <c r="C420" t="s">
        <v>398</v>
      </c>
      <c r="D420" t="s">
        <v>493</v>
      </c>
      <c r="E420">
        <f>VLOOKUP(A420,home!$A$2:$E$405,3,FALSE)</f>
        <v>1.1786833855799399</v>
      </c>
      <c r="F420">
        <f>VLOOKUP(B420,home!$B$2:$E$405,3,FALSE)</f>
        <v>0.62</v>
      </c>
      <c r="G420">
        <f>VLOOKUP(C420,away!$B$2:$E$405,4,FALSE)</f>
        <v>1.41</v>
      </c>
      <c r="H420">
        <f>VLOOKUP(A420,away!$A$2:$E$405,3,FALSE)</f>
        <v>0.84639498432601901</v>
      </c>
      <c r="I420">
        <f>VLOOKUP(C420,away!$B$2:$E$405,3,FALSE)</f>
        <v>0.85</v>
      </c>
      <c r="J420">
        <f>VLOOKUP(B420,home!$B$2:$E$405,4,FALSE)</f>
        <v>0.79</v>
      </c>
      <c r="K420" s="3">
        <f t="shared" si="560"/>
        <v>1.0304050156739835</v>
      </c>
      <c r="L420" s="3">
        <f t="shared" si="561"/>
        <v>0.56835423197492174</v>
      </c>
      <c r="M420" s="5">
        <f t="shared" si="562"/>
        <v>0.20214717704478125</v>
      </c>
      <c r="N420" s="5">
        <f t="shared" si="563"/>
        <v>0.20829346513127933</v>
      </c>
      <c r="O420" s="5">
        <f t="shared" si="564"/>
        <v>0.11489120355518517</v>
      </c>
      <c r="P420" s="5">
        <f t="shared" si="565"/>
        <v>0.11838447240008339</v>
      </c>
      <c r="Q420" s="5">
        <f t="shared" si="566"/>
        <v>0.10731331560169208</v>
      </c>
      <c r="R420" s="5">
        <f t="shared" si="567"/>
        <v>3.264945087864083E-2</v>
      </c>
      <c r="S420" s="5">
        <f t="shared" si="568"/>
        <v>1.7332524141978761E-2</v>
      </c>
      <c r="T420" s="5">
        <f t="shared" si="569"/>
        <v>6.0991977069482083E-2</v>
      </c>
      <c r="U420" s="5">
        <f t="shared" si="570"/>
        <v>3.3642157944352852E-2</v>
      </c>
      <c r="V420" s="5">
        <f t="shared" si="571"/>
        <v>1.1278370739065313E-3</v>
      </c>
      <c r="W420" s="5">
        <f t="shared" si="572"/>
        <v>3.6858726214862893E-2</v>
      </c>
      <c r="X420" s="5">
        <f t="shared" si="573"/>
        <v>2.0948813029422312E-2</v>
      </c>
      <c r="Y420" s="5">
        <f t="shared" si="574"/>
        <v>5.953173270061775E-3</v>
      </c>
      <c r="Z420" s="5">
        <f t="shared" si="575"/>
        <v>6.1854845261776134E-3</v>
      </c>
      <c r="AA420" s="5">
        <f t="shared" si="576"/>
        <v>6.3735542801472258E-3</v>
      </c>
      <c r="AB420" s="5">
        <f t="shared" si="577"/>
        <v>3.2836711489670429E-3</v>
      </c>
      <c r="AC420" s="5">
        <f t="shared" si="578"/>
        <v>4.1281307665163589E-5</v>
      </c>
      <c r="AD420" s="5">
        <f t="shared" si="579"/>
        <v>9.494854090787215E-3</v>
      </c>
      <c r="AE420" s="5">
        <f t="shared" si="580"/>
        <v>5.3964405044833108E-3</v>
      </c>
      <c r="AF420" s="5">
        <f t="shared" si="581"/>
        <v>1.5335448991619855E-3</v>
      </c>
      <c r="AG420" s="5">
        <f t="shared" si="582"/>
        <v>2.905322444540897E-4</v>
      </c>
      <c r="AH420" s="5">
        <f t="shared" si="583"/>
        <v>8.7888657681710997E-4</v>
      </c>
      <c r="AI420" s="5">
        <f t="shared" si="584"/>
        <v>9.0560913696088787E-4</v>
      </c>
      <c r="AJ420" s="5">
        <f t="shared" si="585"/>
        <v>4.6657209848234305E-4</v>
      </c>
      <c r="AK420" s="5">
        <f t="shared" si="586"/>
        <v>1.6025274348324738E-4</v>
      </c>
      <c r="AL420" s="5">
        <f t="shared" si="587"/>
        <v>9.6703122929949042E-7</v>
      </c>
      <c r="AM420" s="5">
        <f t="shared" si="588"/>
        <v>1.9567090556479581E-3</v>
      </c>
      <c r="AN420" s="5">
        <f t="shared" si="589"/>
        <v>1.1121038725211694E-3</v>
      </c>
      <c r="AO420" s="5">
        <f t="shared" si="590"/>
        <v>3.1603447117155271E-4</v>
      </c>
      <c r="AP420" s="5">
        <f t="shared" si="591"/>
        <v>5.9873176380102792E-5</v>
      </c>
      <c r="AQ420" s="5">
        <f t="shared" si="592"/>
        <v>8.5072932943530868E-6</v>
      </c>
      <c r="AR420" s="5">
        <f t="shared" si="593"/>
        <v>9.9903781071991355E-5</v>
      </c>
      <c r="AS420" s="5">
        <f t="shared" si="594"/>
        <v>1.0294135710137546E-4</v>
      </c>
      <c r="AT420" s="5">
        <f t="shared" si="595"/>
        <v>5.3035645338771946E-5</v>
      </c>
      <c r="AU420" s="5">
        <f t="shared" si="596"/>
        <v>1.8216064988859048E-5</v>
      </c>
      <c r="AV420" s="5">
        <f t="shared" si="597"/>
        <v>4.6924811825909013E-6</v>
      </c>
      <c r="AW420" s="5">
        <f t="shared" si="598"/>
        <v>1.5731316210716342E-8</v>
      </c>
      <c r="AX420" s="5">
        <f t="shared" si="599"/>
        <v>3.3603380419239308E-4</v>
      </c>
      <c r="AY420" s="5">
        <f t="shared" si="600"/>
        <v>1.9098623469937878E-4</v>
      </c>
      <c r="AZ420" s="5">
        <f t="shared" si="601"/>
        <v>5.4273917370173776E-5</v>
      </c>
      <c r="BA420" s="5">
        <f t="shared" si="602"/>
        <v>1.0282270207731828E-5</v>
      </c>
      <c r="BB420" s="5">
        <f t="shared" si="603"/>
        <v>1.4609929467185104E-6</v>
      </c>
      <c r="BC420" s="5">
        <f t="shared" si="604"/>
        <v>1.660723048305954E-7</v>
      </c>
      <c r="BD420" s="5">
        <f t="shared" si="605"/>
        <v>9.4634561270937207E-6</v>
      </c>
      <c r="BE420" s="5">
        <f t="shared" si="606"/>
        <v>9.7511926589680606E-6</v>
      </c>
      <c r="BF420" s="5">
        <f t="shared" si="607"/>
        <v>5.0238389123020077E-6</v>
      </c>
      <c r="BG420" s="5">
        <f t="shared" si="608"/>
        <v>1.7255296043913729E-6</v>
      </c>
      <c r="BH420" s="5">
        <f t="shared" si="609"/>
        <v>4.4449858976470373E-7</v>
      </c>
      <c r="BI420" s="5">
        <f t="shared" si="610"/>
        <v>9.1602715270712645E-8</v>
      </c>
      <c r="BJ420" s="8">
        <f t="shared" si="611"/>
        <v>0.46112127321642343</v>
      </c>
      <c r="BK420" s="8">
        <f t="shared" si="612"/>
        <v>0.33922524523434378</v>
      </c>
      <c r="BL420" s="8">
        <f t="shared" si="613"/>
        <v>0.19355664781132809</v>
      </c>
      <c r="BM420" s="8">
        <f t="shared" si="614"/>
        <v>0.21621859567322768</v>
      </c>
      <c r="BN420" s="8">
        <f t="shared" si="615"/>
        <v>0.78367908461166202</v>
      </c>
    </row>
    <row r="421" spans="1:66" x14ac:dyDescent="0.25">
      <c r="A421" t="s">
        <v>342</v>
      </c>
      <c r="B421" t="s">
        <v>364</v>
      </c>
      <c r="C421" t="s">
        <v>414</v>
      </c>
      <c r="D421" t="s">
        <v>493</v>
      </c>
      <c r="E421">
        <f>VLOOKUP(A421,home!$A$2:$E$405,3,FALSE)</f>
        <v>1.1786833855799399</v>
      </c>
      <c r="F421">
        <f>VLOOKUP(B421,home!$B$2:$E$405,3,FALSE)</f>
        <v>1.02</v>
      </c>
      <c r="G421">
        <f>VLOOKUP(C421,away!$B$2:$E$405,4,FALSE)</f>
        <v>1.07</v>
      </c>
      <c r="H421">
        <f>VLOOKUP(A421,away!$A$2:$E$405,3,FALSE)</f>
        <v>0.84639498432601901</v>
      </c>
      <c r="I421">
        <f>VLOOKUP(C421,away!$B$2:$E$405,3,FALSE)</f>
        <v>0.74</v>
      </c>
      <c r="J421">
        <f>VLOOKUP(B421,home!$B$2:$E$405,4,FALSE)</f>
        <v>1.02</v>
      </c>
      <c r="K421" s="3">
        <f t="shared" si="560"/>
        <v>1.2864150470219464</v>
      </c>
      <c r="L421" s="3">
        <f t="shared" si="561"/>
        <v>0.63885893416927919</v>
      </c>
      <c r="M421" s="5">
        <f t="shared" si="562"/>
        <v>0.14583579511722539</v>
      </c>
      <c r="N421" s="5">
        <f t="shared" si="563"/>
        <v>0.18760536123320845</v>
      </c>
      <c r="O421" s="5">
        <f t="shared" si="564"/>
        <v>9.3168500632319962E-2</v>
      </c>
      <c r="P421" s="5">
        <f t="shared" si="565"/>
        <v>0.11985336112189016</v>
      </c>
      <c r="Q421" s="5">
        <f t="shared" si="566"/>
        <v>0.12066917979619354</v>
      </c>
      <c r="R421" s="5">
        <f t="shared" si="567"/>
        <v>2.9760764506056876E-2</v>
      </c>
      <c r="S421" s="5">
        <f t="shared" si="568"/>
        <v>2.4625004033933348E-2</v>
      </c>
      <c r="T421" s="5">
        <f t="shared" si="569"/>
        <v>7.7090583591677322E-2</v>
      </c>
      <c r="U421" s="5">
        <f t="shared" si="570"/>
        <v>3.828469527146823E-2</v>
      </c>
      <c r="V421" s="5">
        <f t="shared" si="571"/>
        <v>2.248639756282542E-3</v>
      </c>
      <c r="W421" s="5">
        <f t="shared" si="572"/>
        <v>5.1743549533873348E-2</v>
      </c>
      <c r="X421" s="5">
        <f t="shared" si="573"/>
        <v>3.3056828905345628E-2</v>
      </c>
      <c r="Y421" s="5">
        <f t="shared" si="574"/>
        <v>1.0559325240742663E-2</v>
      </c>
      <c r="Z421" s="5">
        <f t="shared" si="575"/>
        <v>6.3376434308008035E-3</v>
      </c>
      <c r="AA421" s="5">
        <f t="shared" si="576"/>
        <v>8.1528398720419459E-3</v>
      </c>
      <c r="AB421" s="5">
        <f t="shared" si="577"/>
        <v>5.24396794367762E-3</v>
      </c>
      <c r="AC421" s="5">
        <f t="shared" si="578"/>
        <v>1.1550106428180756E-4</v>
      </c>
      <c r="AD421" s="5">
        <f t="shared" si="579"/>
        <v>1.6640920176675032E-2</v>
      </c>
      <c r="AE421" s="5">
        <f t="shared" si="580"/>
        <v>1.0631200527666662E-2</v>
      </c>
      <c r="AF421" s="5">
        <f t="shared" si="581"/>
        <v>3.3959187190225012E-3</v>
      </c>
      <c r="AG421" s="5">
        <f t="shared" si="582"/>
        <v>7.2317100445340639E-4</v>
      </c>
      <c r="AH421" s="5">
        <f t="shared" si="583"/>
        <v>1.0122150318365836E-3</v>
      </c>
      <c r="AI421" s="5">
        <f t="shared" si="584"/>
        <v>1.3021286477763799E-3</v>
      </c>
      <c r="AJ421" s="5">
        <f t="shared" si="585"/>
        <v>8.3753894282893762E-4</v>
      </c>
      <c r="AK421" s="5">
        <f t="shared" si="586"/>
        <v>3.5914089950733307E-4</v>
      </c>
      <c r="AL421" s="5">
        <f t="shared" si="587"/>
        <v>3.7969253724581751E-6</v>
      </c>
      <c r="AM421" s="5">
        <f t="shared" si="588"/>
        <v>4.2814260223131718E-3</v>
      </c>
      <c r="AN421" s="5">
        <f t="shared" si="589"/>
        <v>2.735227265339609E-3</v>
      </c>
      <c r="AO421" s="5">
        <f t="shared" si="590"/>
        <v>8.7371218772280736E-4</v>
      </c>
      <c r="AP421" s="5">
        <f t="shared" si="591"/>
        <v>1.860596123397673E-4</v>
      </c>
      <c r="AQ421" s="5">
        <f t="shared" si="592"/>
        <v>2.9716461407833251E-5</v>
      </c>
      <c r="AR421" s="5">
        <f t="shared" si="593"/>
        <v>1.2933252327784864E-4</v>
      </c>
      <c r="AS421" s="5">
        <f t="shared" si="594"/>
        <v>1.6637530401394064E-4</v>
      </c>
      <c r="AT421" s="5">
        <f t="shared" si="595"/>
        <v>1.0701384726819205E-4</v>
      </c>
      <c r="AU421" s="5">
        <f t="shared" si="596"/>
        <v>4.5888074455170224E-5</v>
      </c>
      <c r="AV421" s="5">
        <f t="shared" si="597"/>
        <v>1.4757777364498603E-5</v>
      </c>
      <c r="AW421" s="5">
        <f t="shared" si="598"/>
        <v>8.6679349700634115E-8</v>
      </c>
      <c r="AX421" s="5">
        <f t="shared" si="599"/>
        <v>9.1794847630249639E-4</v>
      </c>
      <c r="AY421" s="5">
        <f t="shared" si="600"/>
        <v>5.8643958519292668E-4</v>
      </c>
      <c r="AZ421" s="5">
        <f t="shared" si="601"/>
        <v>1.8732608417551365E-4</v>
      </c>
      <c r="BA421" s="5">
        <f t="shared" si="602"/>
        <v>3.9891647492824448E-5</v>
      </c>
      <c r="BB421" s="5">
        <f t="shared" si="603"/>
        <v>6.3712838498806056E-6</v>
      </c>
      <c r="BC421" s="5">
        <f t="shared" si="604"/>
        <v>8.1407032192493339E-7</v>
      </c>
      <c r="BD421" s="5">
        <f t="shared" si="605"/>
        <v>1.3770872995784971E-5</v>
      </c>
      <c r="BE421" s="5">
        <f t="shared" si="606"/>
        <v>1.7715058232405977E-5</v>
      </c>
      <c r="BF421" s="5">
        <f t="shared" si="607"/>
        <v>1.1394458734518528E-5</v>
      </c>
      <c r="BG421" s="5">
        <f t="shared" si="608"/>
        <v>4.8860010562517601E-6</v>
      </c>
      <c r="BH421" s="5">
        <f t="shared" si="609"/>
        <v>1.5713563196318478E-6</v>
      </c>
      <c r="BI421" s="5">
        <f t="shared" si="610"/>
        <v>4.0428328276148703E-7</v>
      </c>
      <c r="BJ421" s="8">
        <f t="shared" si="611"/>
        <v>0.52196097142531706</v>
      </c>
      <c r="BK421" s="8">
        <f t="shared" si="612"/>
        <v>0.29326853760417865</v>
      </c>
      <c r="BL421" s="8">
        <f t="shared" si="613"/>
        <v>0.17863490130451481</v>
      </c>
      <c r="BM421" s="8">
        <f t="shared" si="614"/>
        <v>0.30272273845207381</v>
      </c>
      <c r="BN421" s="8">
        <f t="shared" si="615"/>
        <v>0.69689296240689436</v>
      </c>
    </row>
    <row r="422" spans="1:66" x14ac:dyDescent="0.25">
      <c r="A422" t="s">
        <v>342</v>
      </c>
      <c r="B422" t="s">
        <v>402</v>
      </c>
      <c r="C422" t="s">
        <v>380</v>
      </c>
      <c r="D422" t="s">
        <v>493</v>
      </c>
      <c r="E422">
        <f>VLOOKUP(A422,home!$A$2:$E$405,3,FALSE)</f>
        <v>1.1786833855799399</v>
      </c>
      <c r="F422">
        <f>VLOOKUP(B422,home!$B$2:$E$405,3,FALSE)</f>
        <v>0.9</v>
      </c>
      <c r="G422">
        <f>VLOOKUP(C422,away!$B$2:$E$405,4,FALSE)</f>
        <v>0.68</v>
      </c>
      <c r="H422">
        <f>VLOOKUP(A422,away!$A$2:$E$405,3,FALSE)</f>
        <v>0.84639498432601901</v>
      </c>
      <c r="I422">
        <f>VLOOKUP(C422,away!$B$2:$E$405,3,FALSE)</f>
        <v>1.07</v>
      </c>
      <c r="J422">
        <f>VLOOKUP(B422,home!$B$2:$E$405,4,FALSE)</f>
        <v>1.02</v>
      </c>
      <c r="K422" s="3">
        <f t="shared" si="560"/>
        <v>0.72135423197492332</v>
      </c>
      <c r="L422" s="3">
        <f t="shared" si="561"/>
        <v>0.92375548589341727</v>
      </c>
      <c r="M422" s="5">
        <f t="shared" si="562"/>
        <v>0.19299138702851021</v>
      </c>
      <c r="N422" s="5">
        <f t="shared" si="563"/>
        <v>0.13921515376772614</v>
      </c>
      <c r="O422" s="5">
        <f t="shared" si="564"/>
        <v>0.17827685249776595</v>
      </c>
      <c r="P422" s="5">
        <f t="shared" si="565"/>
        <v>0.12860076201243265</v>
      </c>
      <c r="Q422" s="5">
        <f t="shared" si="566"/>
        <v>5.0211720162694463E-2</v>
      </c>
      <c r="R422" s="5">
        <f t="shared" si="567"/>
        <v>8.234211025131144E-2</v>
      </c>
      <c r="S422" s="5">
        <f t="shared" si="568"/>
        <v>2.1423437911940593E-2</v>
      </c>
      <c r="T422" s="5">
        <f t="shared" si="569"/>
        <v>4.6383351956434116E-2</v>
      </c>
      <c r="U422" s="5">
        <f t="shared" si="570"/>
        <v>5.9397829699529218E-2</v>
      </c>
      <c r="V422" s="5">
        <f t="shared" si="571"/>
        <v>1.5861792722240903E-3</v>
      </c>
      <c r="W422" s="5">
        <f t="shared" si="572"/>
        <v>1.2073478944700081E-2</v>
      </c>
      <c r="X422" s="5">
        <f t="shared" si="573"/>
        <v>1.1152942408985365E-2</v>
      </c>
      <c r="Y422" s="5">
        <f t="shared" si="574"/>
        <v>5.1512958670767873E-3</v>
      </c>
      <c r="Z422" s="5">
        <f t="shared" si="575"/>
        <v>2.535465868822985E-2</v>
      </c>
      <c r="AA422" s="5">
        <f t="shared" si="576"/>
        <v>1.828969034503436E-2</v>
      </c>
      <c r="AB422" s="5">
        <f t="shared" si="577"/>
        <v>6.5966727659507139E-3</v>
      </c>
      <c r="AC422" s="5">
        <f t="shared" si="578"/>
        <v>6.6059898526135317E-5</v>
      </c>
      <c r="AD422" s="5">
        <f t="shared" si="579"/>
        <v>2.1773137828548831E-3</v>
      </c>
      <c r="AE422" s="5">
        <f t="shared" si="580"/>
        <v>2.0113055514235467E-3</v>
      </c>
      <c r="AF422" s="5">
        <f t="shared" si="581"/>
        <v>9.2897726846769306E-4</v>
      </c>
      <c r="AG422" s="5">
        <f t="shared" si="582"/>
        <v>2.8604928267243784E-4</v>
      </c>
      <c r="AH422" s="5">
        <f t="shared" si="583"/>
        <v>5.8553762640518791E-3</v>
      </c>
      <c r="AI422" s="5">
        <f t="shared" si="584"/>
        <v>4.2238004478793384E-3</v>
      </c>
      <c r="AJ422" s="5">
        <f t="shared" si="585"/>
        <v>1.5234281640476685E-3</v>
      </c>
      <c r="AK422" s="5">
        <f t="shared" si="586"/>
        <v>3.6631045108185786E-4</v>
      </c>
      <c r="AL422" s="5">
        <f t="shared" si="587"/>
        <v>1.7607735598418149E-6</v>
      </c>
      <c r="AM422" s="5">
        <f t="shared" si="588"/>
        <v>3.1412290231993997E-4</v>
      </c>
      <c r="AN422" s="5">
        <f t="shared" si="589"/>
        <v>2.9017275426280656E-4</v>
      </c>
      <c r="AO422" s="5">
        <f t="shared" si="590"/>
        <v>1.3402433680353502E-4</v>
      </c>
      <c r="AP422" s="5">
        <f t="shared" si="591"/>
        <v>4.1268572121830846E-5</v>
      </c>
      <c r="AQ422" s="5">
        <f t="shared" si="592"/>
        <v>9.5305174731323462E-6</v>
      </c>
      <c r="AR422" s="5">
        <f t="shared" si="593"/>
        <v>1.0817871891776053E-3</v>
      </c>
      <c r="AS422" s="5">
        <f t="shared" si="594"/>
        <v>7.803517670095225E-4</v>
      </c>
      <c r="AT422" s="5">
        <f t="shared" si="595"/>
        <v>2.8145502478071416E-4</v>
      </c>
      <c r="AU422" s="5">
        <f t="shared" si="596"/>
        <v>6.7676257745391701E-5</v>
      </c>
      <c r="AV422" s="5">
        <f t="shared" si="597"/>
        <v>1.2204638732215995E-5</v>
      </c>
      <c r="AW422" s="5">
        <f t="shared" si="598"/>
        <v>3.2591670571050739E-8</v>
      </c>
      <c r="AX422" s="5">
        <f t="shared" si="599"/>
        <v>3.7765647491455677E-5</v>
      </c>
      <c r="AY422" s="5">
        <f t="shared" si="600"/>
        <v>3.4886224048549154E-5</v>
      </c>
      <c r="AZ422" s="5">
        <f t="shared" si="601"/>
        <v>1.6113170423477068E-5</v>
      </c>
      <c r="BA422" s="5">
        <f t="shared" si="602"/>
        <v>4.961543191274168E-6</v>
      </c>
      <c r="BB422" s="5">
        <f t="shared" si="603"/>
        <v>1.1458131853591612E-6</v>
      </c>
      <c r="BC422" s="5">
        <f t="shared" si="604"/>
        <v>2.1169024315690726E-7</v>
      </c>
      <c r="BD422" s="5">
        <f t="shared" si="605"/>
        <v>1.6655114176200543E-4</v>
      </c>
      <c r="BE422" s="5">
        <f t="shared" si="606"/>
        <v>1.2014237095027798E-4</v>
      </c>
      <c r="BF422" s="5">
        <f t="shared" si="607"/>
        <v>4.3332603862242048E-5</v>
      </c>
      <c r="BG422" s="5">
        <f t="shared" si="608"/>
        <v>1.0419385726173739E-5</v>
      </c>
      <c r="BH422" s="5">
        <f t="shared" si="609"/>
        <v>1.8790169970386337E-6</v>
      </c>
      <c r="BI422" s="5">
        <f t="shared" si="610"/>
        <v>2.7108737255332615E-7</v>
      </c>
      <c r="BJ422" s="8">
        <f t="shared" si="611"/>
        <v>0.2704757921646001</v>
      </c>
      <c r="BK422" s="8">
        <f t="shared" si="612"/>
        <v>0.34470447312124208</v>
      </c>
      <c r="BL422" s="8">
        <f t="shared" si="613"/>
        <v>0.35943814137076813</v>
      </c>
      <c r="BM422" s="8">
        <f t="shared" si="614"/>
        <v>0.22830022599202135</v>
      </c>
      <c r="BN422" s="8">
        <f t="shared" si="615"/>
        <v>0.77163798572044084</v>
      </c>
    </row>
    <row r="423" spans="1:66" x14ac:dyDescent="0.25">
      <c r="A423" t="s">
        <v>40</v>
      </c>
      <c r="B423" t="s">
        <v>235</v>
      </c>
      <c r="C423" t="s">
        <v>42</v>
      </c>
      <c r="D423" t="s">
        <v>493</v>
      </c>
      <c r="E423">
        <f>VLOOKUP(A423,home!$A$2:$E$405,3,FALSE)</f>
        <v>1.45333333333333</v>
      </c>
      <c r="F423">
        <f>VLOOKUP(B423,home!$B$2:$E$405,3,FALSE)</f>
        <v>0.64</v>
      </c>
      <c r="G423">
        <f>VLOOKUP(C423,away!$B$2:$E$405,4,FALSE)</f>
        <v>1.06</v>
      </c>
      <c r="H423">
        <f>VLOOKUP(A423,away!$A$2:$E$405,3,FALSE)</f>
        <v>1.16333333333333</v>
      </c>
      <c r="I423">
        <f>VLOOKUP(C423,away!$B$2:$E$405,3,FALSE)</f>
        <v>0.83</v>
      </c>
      <c r="J423">
        <f>VLOOKUP(B423,home!$B$2:$E$405,4,FALSE)</f>
        <v>0.8</v>
      </c>
      <c r="K423" s="3">
        <f t="shared" si="560"/>
        <v>0.98594133333333123</v>
      </c>
      <c r="L423" s="3">
        <f t="shared" si="561"/>
        <v>0.77245333333333122</v>
      </c>
      <c r="M423" s="5">
        <f t="shared" si="562"/>
        <v>0.17232127498443922</v>
      </c>
      <c r="N423" s="5">
        <f t="shared" si="563"/>
        <v>0.16989866761985764</v>
      </c>
      <c r="O423" s="5">
        <f t="shared" si="564"/>
        <v>0.1331101432659797</v>
      </c>
      <c r="P423" s="5">
        <f t="shared" si="565"/>
        <v>0.13123879213185075</v>
      </c>
      <c r="Q423" s="5">
        <f t="shared" si="566"/>
        <v>8.3755059442339463E-2</v>
      </c>
      <c r="R423" s="5">
        <f t="shared" si="567"/>
        <v>5.1410686933141631E-2</v>
      </c>
      <c r="S423" s="5">
        <f t="shared" si="568"/>
        <v>2.4987658316975712E-2</v>
      </c>
      <c r="T423" s="5">
        <f t="shared" si="569"/>
        <v>6.4696874849766425E-2</v>
      </c>
      <c r="U423" s="5">
        <f t="shared" si="570"/>
        <v>5.0687921222444123E-2</v>
      </c>
      <c r="V423" s="5">
        <f t="shared" si="571"/>
        <v>2.1144935986055474E-3</v>
      </c>
      <c r="W423" s="5">
        <f t="shared" si="572"/>
        <v>2.7525858326664189E-2</v>
      </c>
      <c r="X423" s="5">
        <f t="shared" si="573"/>
        <v>2.1262441017292785E-2</v>
      </c>
      <c r="Y423" s="5">
        <f t="shared" si="574"/>
        <v>8.212121719305578E-3</v>
      </c>
      <c r="Z423" s="5">
        <f t="shared" si="575"/>
        <v>1.3237452163487198E-2</v>
      </c>
      <c r="AA423" s="5">
        <f t="shared" si="576"/>
        <v>1.3051351236004757E-2</v>
      </c>
      <c r="AB423" s="5">
        <f t="shared" si="577"/>
        <v>6.4339333197140766E-3</v>
      </c>
      <c r="AC423" s="5">
        <f t="shared" si="578"/>
        <v>1.0064905866838743E-4</v>
      </c>
      <c r="AD423" s="5">
        <f t="shared" si="579"/>
        <v>6.7847203649339174E-3</v>
      </c>
      <c r="AE423" s="5">
        <f t="shared" si="580"/>
        <v>5.24087986162774E-3</v>
      </c>
      <c r="AF423" s="5">
        <f t="shared" si="581"/>
        <v>2.0241675593569374E-3</v>
      </c>
      <c r="AG423" s="5">
        <f t="shared" si="582"/>
        <v>5.2119165948348676E-4</v>
      </c>
      <c r="AH423" s="5">
        <f t="shared" si="583"/>
        <v>2.5563285121315499E-3</v>
      </c>
      <c r="AI423" s="5">
        <f t="shared" si="584"/>
        <v>2.5203899416889912E-3</v>
      </c>
      <c r="AJ423" s="5">
        <f t="shared" si="585"/>
        <v>1.2424783098143805E-3</v>
      </c>
      <c r="AK423" s="5">
        <f t="shared" si="586"/>
        <v>4.0833690713871134E-4</v>
      </c>
      <c r="AL423" s="5">
        <f t="shared" si="587"/>
        <v>3.0661474365344027E-6</v>
      </c>
      <c r="AM423" s="5">
        <f t="shared" si="588"/>
        <v>1.3378672485793506E-3</v>
      </c>
      <c r="AN423" s="5">
        <f t="shared" si="589"/>
        <v>1.0334400157226121E-3</v>
      </c>
      <c r="AO423" s="5">
        <f t="shared" si="590"/>
        <v>3.9914209247249083E-4</v>
      </c>
      <c r="AP423" s="5">
        <f t="shared" si="591"/>
        <v>1.0277287993467212E-4</v>
      </c>
      <c r="AQ423" s="5">
        <f t="shared" si="592"/>
        <v>1.9846813420450922E-5</v>
      </c>
      <c r="AR423" s="5">
        <f t="shared" si="593"/>
        <v>3.9492889605821034E-4</v>
      </c>
      <c r="AS423" s="5">
        <f t="shared" si="594"/>
        <v>3.8937672235149246E-4</v>
      </c>
      <c r="AT423" s="5">
        <f t="shared" si="595"/>
        <v>1.9195130240209641E-4</v>
      </c>
      <c r="AU423" s="5">
        <f t="shared" si="596"/>
        <v>6.308424100846413E-5</v>
      </c>
      <c r="AV423" s="5">
        <f t="shared" si="597"/>
        <v>1.5549340173051582E-5</v>
      </c>
      <c r="AW423" s="5">
        <f t="shared" si="598"/>
        <v>6.4865513253479268E-8</v>
      </c>
      <c r="AX423" s="5">
        <f t="shared" si="599"/>
        <v>2.1984310314788664E-4</v>
      </c>
      <c r="AY423" s="5">
        <f t="shared" si="600"/>
        <v>1.6981853783692842E-4</v>
      </c>
      <c r="AZ423" s="5">
        <f t="shared" si="601"/>
        <v>6.5588447806963883E-5</v>
      </c>
      <c r="BA423" s="5">
        <f t="shared" si="602"/>
        <v>1.688800504554949E-5</v>
      </c>
      <c r="BB423" s="5">
        <f t="shared" si="603"/>
        <v>3.2612989476962044E-6</v>
      </c>
      <c r="BC423" s="5">
        <f t="shared" si="604"/>
        <v>5.0384024862888389E-7</v>
      </c>
      <c r="BD423" s="5">
        <f t="shared" si="605"/>
        <v>5.0844023698302858E-5</v>
      </c>
      <c r="BE423" s="5">
        <f t="shared" si="606"/>
        <v>5.0129224517136213E-5</v>
      </c>
      <c r="BF423" s="5">
        <f t="shared" si="607"/>
        <v>2.4712237229695598E-5</v>
      </c>
      <c r="BG423" s="5">
        <f t="shared" si="608"/>
        <v>8.1216053746318888E-6</v>
      </c>
      <c r="BH423" s="5">
        <f t="shared" si="609"/>
        <v>2.0018566079679279E-6</v>
      </c>
      <c r="BI423" s="5">
        <f t="shared" si="610"/>
        <v>3.9474263464040786E-7</v>
      </c>
      <c r="BJ423" s="8">
        <f t="shared" si="611"/>
        <v>0.39329095470379144</v>
      </c>
      <c r="BK423" s="8">
        <f t="shared" si="612"/>
        <v>0.33093575277581311</v>
      </c>
      <c r="BL423" s="8">
        <f t="shared" si="613"/>
        <v>0.26261266384011367</v>
      </c>
      <c r="BM423" s="8">
        <f t="shared" si="614"/>
        <v>0.25817244543327322</v>
      </c>
      <c r="BN423" s="8">
        <f t="shared" si="615"/>
        <v>0.7417346243776084</v>
      </c>
    </row>
    <row r="424" spans="1:66" x14ac:dyDescent="0.25">
      <c r="A424" t="s">
        <v>40</v>
      </c>
      <c r="B424" t="s">
        <v>339</v>
      </c>
      <c r="C424" t="s">
        <v>238</v>
      </c>
      <c r="D424" t="s">
        <v>493</v>
      </c>
      <c r="E424">
        <f>VLOOKUP(A424,home!$A$2:$E$405,3,FALSE)</f>
        <v>1.45333333333333</v>
      </c>
      <c r="F424">
        <f>VLOOKUP(B424,home!$B$2:$E$405,3,FALSE)</f>
        <v>1.51</v>
      </c>
      <c r="G424">
        <f>VLOOKUP(C424,away!$B$2:$E$405,4,FALSE)</f>
        <v>0.87</v>
      </c>
      <c r="H424">
        <f>VLOOKUP(A424,away!$A$2:$E$405,3,FALSE)</f>
        <v>1.16333333333333</v>
      </c>
      <c r="I424">
        <f>VLOOKUP(C424,away!$B$2:$E$405,3,FALSE)</f>
        <v>0.5</v>
      </c>
      <c r="J424">
        <f>VLOOKUP(B424,home!$B$2:$E$405,4,FALSE)</f>
        <v>0.69</v>
      </c>
      <c r="K424" s="3">
        <f t="shared" si="560"/>
        <v>1.9092439999999957</v>
      </c>
      <c r="L424" s="3">
        <f t="shared" si="561"/>
        <v>0.40134999999999882</v>
      </c>
      <c r="M424" s="5">
        <f t="shared" si="562"/>
        <v>9.9202307884224503E-2</v>
      </c>
      <c r="N424" s="5">
        <f t="shared" si="563"/>
        <v>0.18940141111410791</v>
      </c>
      <c r="O424" s="5">
        <f t="shared" si="564"/>
        <v>3.981484626933339E-2</v>
      </c>
      <c r="P424" s="5">
        <f t="shared" si="565"/>
        <v>7.6016256350646988E-2</v>
      </c>
      <c r="Q424" s="5">
        <f t="shared" si="566"/>
        <v>0.18080675388057152</v>
      </c>
      <c r="R424" s="5">
        <f t="shared" si="567"/>
        <v>7.9898442750984539E-3</v>
      </c>
      <c r="S424" s="5">
        <f t="shared" si="568"/>
        <v>1.4562340717695618E-2</v>
      </c>
      <c r="T424" s="5">
        <f t="shared" si="569"/>
        <v>7.2566790669967171E-2</v>
      </c>
      <c r="U424" s="5">
        <f t="shared" si="570"/>
        <v>1.5254562243166039E-2</v>
      </c>
      <c r="V424" s="5">
        <f t="shared" si="571"/>
        <v>1.2398620877446674E-3</v>
      </c>
      <c r="W424" s="5">
        <f t="shared" si="572"/>
        <v>0.11506807000198571</v>
      </c>
      <c r="X424" s="5">
        <f t="shared" si="573"/>
        <v>4.6182569895296829E-2</v>
      </c>
      <c r="Y424" s="5">
        <f t="shared" si="574"/>
        <v>9.2676872137386641E-3</v>
      </c>
      <c r="Z424" s="5">
        <f t="shared" si="575"/>
        <v>1.0689079999369184E-3</v>
      </c>
      <c r="AA424" s="5">
        <f t="shared" si="576"/>
        <v>2.0408061854315573E-3</v>
      </c>
      <c r="AB424" s="5">
        <f t="shared" si="577"/>
        <v>1.9481984823490398E-3</v>
      </c>
      <c r="AC424" s="5">
        <f t="shared" si="578"/>
        <v>5.9379713733224353E-5</v>
      </c>
      <c r="AD424" s="5">
        <f t="shared" si="579"/>
        <v>5.4923255560717678E-2</v>
      </c>
      <c r="AE424" s="5">
        <f t="shared" si="580"/>
        <v>2.2043448619293974E-2</v>
      </c>
      <c r="AF424" s="5">
        <f t="shared" si="581"/>
        <v>4.4235690516768057E-3</v>
      </c>
      <c r="AG424" s="5">
        <f t="shared" si="582"/>
        <v>5.9179981296349357E-4</v>
      </c>
      <c r="AH424" s="5">
        <f t="shared" si="583"/>
        <v>1.0725155644367023E-4</v>
      </c>
      <c r="AI424" s="5">
        <f t="shared" si="584"/>
        <v>2.0476939063073828E-4</v>
      </c>
      <c r="AJ424" s="5">
        <f t="shared" si="585"/>
        <v>1.9547736522269619E-4</v>
      </c>
      <c r="AK424" s="5">
        <f t="shared" si="586"/>
        <v>1.2440466222908019E-4</v>
      </c>
      <c r="AL424" s="5">
        <f t="shared" si="587"/>
        <v>1.8200477942270204E-6</v>
      </c>
      <c r="AM424" s="5">
        <f t="shared" si="588"/>
        <v>2.0972379227953308E-2</v>
      </c>
      <c r="AN424" s="5">
        <f t="shared" si="589"/>
        <v>8.417264403139035E-3</v>
      </c>
      <c r="AO424" s="5">
        <f t="shared" si="590"/>
        <v>1.6891345340999211E-3</v>
      </c>
      <c r="AP424" s="5">
        <f t="shared" si="591"/>
        <v>2.2597804842033379E-4</v>
      </c>
      <c r="AQ424" s="5">
        <f t="shared" si="592"/>
        <v>2.2674072433375172E-5</v>
      </c>
      <c r="AR424" s="5">
        <f t="shared" si="593"/>
        <v>8.6090824357333867E-6</v>
      </c>
      <c r="AS424" s="5">
        <f t="shared" si="594"/>
        <v>1.6436838985929321E-5</v>
      </c>
      <c r="AT424" s="5">
        <f t="shared" si="595"/>
        <v>1.5690968106425785E-5</v>
      </c>
      <c r="AU424" s="5">
        <f t="shared" si="596"/>
        <v>9.9859622371282407E-6</v>
      </c>
      <c r="AV424" s="5">
        <f t="shared" si="597"/>
        <v>4.7664096213659071E-6</v>
      </c>
      <c r="AW424" s="5">
        <f t="shared" si="598"/>
        <v>3.8740479667586084E-8</v>
      </c>
      <c r="AX424" s="5">
        <f t="shared" si="599"/>
        <v>6.6735648677824083E-3</v>
      </c>
      <c r="AY424" s="5">
        <f t="shared" si="600"/>
        <v>2.6784352596844617E-3</v>
      </c>
      <c r="AZ424" s="5">
        <f t="shared" si="601"/>
        <v>5.3749499573717773E-4</v>
      </c>
      <c r="BA424" s="5">
        <f t="shared" si="602"/>
        <v>7.1907872179705222E-5</v>
      </c>
      <c r="BB424" s="5">
        <f t="shared" si="603"/>
        <v>7.2150561248311513E-6</v>
      </c>
      <c r="BC424" s="5">
        <f t="shared" si="604"/>
        <v>5.7915255514019502E-7</v>
      </c>
      <c r="BD424" s="5">
        <f t="shared" si="605"/>
        <v>5.7587587259693059E-7</v>
      </c>
      <c r="BE424" s="5">
        <f t="shared" si="606"/>
        <v>1.0994875545004518E-6</v>
      </c>
      <c r="BF424" s="5">
        <f t="shared" si="607"/>
        <v>1.0495950082523279E-6</v>
      </c>
      <c r="BG424" s="5">
        <f t="shared" si="608"/>
        <v>6.6797765731190109E-7</v>
      </c>
      <c r="BH424" s="5">
        <f t="shared" si="609"/>
        <v>3.1883308358920005E-7</v>
      </c>
      <c r="BI424" s="5">
        <f t="shared" si="610"/>
        <v>1.2174603036883538E-7</v>
      </c>
      <c r="BJ424" s="8">
        <f t="shared" si="611"/>
        <v>0.7365719833104295</v>
      </c>
      <c r="BK424" s="8">
        <f t="shared" si="612"/>
        <v>0.19376040206152373</v>
      </c>
      <c r="BL424" s="8">
        <f t="shared" si="613"/>
        <v>6.7739483206497877E-2</v>
      </c>
      <c r="BM424" s="8">
        <f t="shared" si="614"/>
        <v>0.40323096028520045</v>
      </c>
      <c r="BN424" s="8">
        <f t="shared" si="615"/>
        <v>0.59323141977398275</v>
      </c>
    </row>
    <row r="425" spans="1:66" x14ac:dyDescent="0.25">
      <c r="A425" t="s">
        <v>40</v>
      </c>
      <c r="B425" t="s">
        <v>319</v>
      </c>
      <c r="C425" t="s">
        <v>317</v>
      </c>
      <c r="D425" t="s">
        <v>493</v>
      </c>
      <c r="E425">
        <f>VLOOKUP(A425,home!$A$2:$E$405,3,FALSE)</f>
        <v>1.45333333333333</v>
      </c>
      <c r="F425">
        <f>VLOOKUP(B425,home!$B$2:$E$405,3,FALSE)</f>
        <v>0.98</v>
      </c>
      <c r="G425">
        <f>VLOOKUP(C425,away!$B$2:$E$405,4,FALSE)</f>
        <v>0.92</v>
      </c>
      <c r="H425">
        <f>VLOOKUP(A425,away!$A$2:$E$405,3,FALSE)</f>
        <v>1.16333333333333</v>
      </c>
      <c r="I425">
        <f>VLOOKUP(C425,away!$B$2:$E$405,3,FALSE)</f>
        <v>1.1499999999999999</v>
      </c>
      <c r="J425">
        <f>VLOOKUP(B425,home!$B$2:$E$405,4,FALSE)</f>
        <v>1.1100000000000001</v>
      </c>
      <c r="K425" s="3">
        <f t="shared" si="560"/>
        <v>1.3103253333333305</v>
      </c>
      <c r="L425" s="3">
        <f t="shared" si="561"/>
        <v>1.4849949999999958</v>
      </c>
      <c r="M425" s="5">
        <f t="shared" si="562"/>
        <v>6.1095300336446681E-2</v>
      </c>
      <c r="N425" s="5">
        <f t="shared" si="563"/>
        <v>8.0054719778454422E-2</v>
      </c>
      <c r="O425" s="5">
        <f t="shared" si="564"/>
        <v>9.0726215523121378E-2</v>
      </c>
      <c r="P425" s="5">
        <f t="shared" si="565"/>
        <v>0.11888085859740559</v>
      </c>
      <c r="Q425" s="5">
        <f t="shared" si="566"/>
        <v>5.2448863689304834E-2</v>
      </c>
      <c r="R425" s="5">
        <f t="shared" si="567"/>
        <v>6.7363988210378645E-2</v>
      </c>
      <c r="S425" s="5">
        <f t="shared" si="568"/>
        <v>5.7830383282466029E-2</v>
      </c>
      <c r="T425" s="5">
        <f t="shared" si="569"/>
        <v>7.7886300334299011E-2</v>
      </c>
      <c r="U425" s="5">
        <f t="shared" si="570"/>
        <v>8.8268740306426924E-2</v>
      </c>
      <c r="V425" s="5">
        <f t="shared" si="571"/>
        <v>1.2503099583359434E-2</v>
      </c>
      <c r="W425" s="5">
        <f t="shared" si="572"/>
        <v>2.2908358265547595E-2</v>
      </c>
      <c r="X425" s="5">
        <f t="shared" si="573"/>
        <v>3.4018797482546756E-2</v>
      </c>
      <c r="Y425" s="5">
        <f t="shared" si="574"/>
        <v>2.5258872083797193E-2</v>
      </c>
      <c r="Z425" s="5">
        <f t="shared" si="575"/>
        <v>3.3345061890823646E-2</v>
      </c>
      <c r="AA425" s="5">
        <f t="shared" si="576"/>
        <v>4.3692879337114021E-2</v>
      </c>
      <c r="AB425" s="5">
        <f t="shared" si="577"/>
        <v>2.8625943340848465E-2</v>
      </c>
      <c r="AC425" s="5">
        <f t="shared" si="578"/>
        <v>1.520553959769889E-3</v>
      </c>
      <c r="AD425" s="5">
        <f t="shared" si="579"/>
        <v>7.5043505451057512E-3</v>
      </c>
      <c r="AE425" s="5">
        <f t="shared" si="580"/>
        <v>1.1143923037729285E-2</v>
      </c>
      <c r="AF425" s="5">
        <f t="shared" si="581"/>
        <v>8.274334995706378E-3</v>
      </c>
      <c r="AG425" s="5">
        <f t="shared" si="582"/>
        <v>4.095782032316319E-3</v>
      </c>
      <c r="AH425" s="5">
        <f t="shared" si="583"/>
        <v>1.2379312545640883E-2</v>
      </c>
      <c r="AI425" s="5">
        <f t="shared" si="584"/>
        <v>1.6220926837804368E-2</v>
      </c>
      <c r="AJ425" s="5">
        <f t="shared" si="585"/>
        <v>1.062734568286079E-2</v>
      </c>
      <c r="AK425" s="5">
        <f t="shared" si="586"/>
        <v>4.6417600914476984E-3</v>
      </c>
      <c r="AL425" s="5">
        <f t="shared" si="587"/>
        <v>1.183493717426203E-4</v>
      </c>
      <c r="AM425" s="5">
        <f t="shared" si="588"/>
        <v>1.9666281258931702E-3</v>
      </c>
      <c r="AN425" s="5">
        <f t="shared" si="589"/>
        <v>2.9204329338107203E-3</v>
      </c>
      <c r="AO425" s="5">
        <f t="shared" si="590"/>
        <v>2.1684141522721198E-3</v>
      </c>
      <c r="AP425" s="5">
        <f t="shared" si="591"/>
        <v>1.073361391351109E-3</v>
      </c>
      <c r="AQ425" s="5">
        <f t="shared" si="592"/>
        <v>3.9848407483735902E-4</v>
      </c>
      <c r="AR425" s="5">
        <f t="shared" si="593"/>
        <v>3.6766434467427819E-3</v>
      </c>
      <c r="AS425" s="5">
        <f t="shared" si="594"/>
        <v>4.8175990499010396E-3</v>
      </c>
      <c r="AT425" s="5">
        <f t="shared" si="595"/>
        <v>3.1563110404639588E-3</v>
      </c>
      <c r="AU425" s="5">
        <f t="shared" si="596"/>
        <v>1.3785981053998696E-3</v>
      </c>
      <c r="AV425" s="5">
        <f t="shared" si="597"/>
        <v>4.5160300549769542E-4</v>
      </c>
      <c r="AW425" s="5">
        <f t="shared" si="598"/>
        <v>6.396870885752271E-6</v>
      </c>
      <c r="AX425" s="5">
        <f t="shared" si="599"/>
        <v>4.2948710910061194E-4</v>
      </c>
      <c r="AY425" s="5">
        <f t="shared" si="600"/>
        <v>6.3778620957886142E-4</v>
      </c>
      <c r="AZ425" s="5">
        <f t="shared" si="601"/>
        <v>4.7355466614677939E-4</v>
      </c>
      <c r="BA425" s="5">
        <f t="shared" si="602"/>
        <v>2.3440877048487821E-4</v>
      </c>
      <c r="BB425" s="5">
        <f t="shared" si="603"/>
        <v>8.7023963031547706E-5</v>
      </c>
      <c r="BC425" s="5">
        <f t="shared" si="604"/>
        <v>2.5846029996406532E-5</v>
      </c>
      <c r="BD425" s="5">
        <f t="shared" si="605"/>
        <v>9.099661891992973E-4</v>
      </c>
      <c r="BE425" s="5">
        <f t="shared" si="606"/>
        <v>1.1923517501846294E-3</v>
      </c>
      <c r="BF425" s="5">
        <f t="shared" si="607"/>
        <v>7.8118435225562753E-4</v>
      </c>
      <c r="BG425" s="5">
        <f t="shared" si="608"/>
        <v>3.4120188225471234E-4</v>
      </c>
      <c r="BH425" s="5">
        <f t="shared" si="609"/>
        <v>1.1177136752484144E-4</v>
      </c>
      <c r="BI425" s="5">
        <f t="shared" si="610"/>
        <v>2.9291370881822003E-5</v>
      </c>
      <c r="BJ425" s="8">
        <f t="shared" si="611"/>
        <v>0.3340097296713111</v>
      </c>
      <c r="BK425" s="8">
        <f t="shared" si="612"/>
        <v>0.25258633134076913</v>
      </c>
      <c r="BL425" s="8">
        <f t="shared" si="613"/>
        <v>0.37939363343594928</v>
      </c>
      <c r="BM425" s="8">
        <f t="shared" si="614"/>
        <v>0.52813342086504855</v>
      </c>
      <c r="BN425" s="8">
        <f t="shared" si="615"/>
        <v>0.47056994613511155</v>
      </c>
    </row>
    <row r="426" spans="1:66" x14ac:dyDescent="0.25">
      <c r="A426" t="s">
        <v>40</v>
      </c>
      <c r="B426" t="s">
        <v>237</v>
      </c>
      <c r="C426" t="s">
        <v>321</v>
      </c>
      <c r="D426" t="s">
        <v>493</v>
      </c>
      <c r="E426">
        <f>VLOOKUP(A426,home!$A$2:$E$405,3,FALSE)</f>
        <v>1.45333333333333</v>
      </c>
      <c r="F426">
        <f>VLOOKUP(B426,home!$B$2:$E$405,3,FALSE)</f>
        <v>0.49</v>
      </c>
      <c r="G426">
        <f>VLOOKUP(C426,away!$B$2:$E$405,4,FALSE)</f>
        <v>0.64</v>
      </c>
      <c r="H426">
        <f>VLOOKUP(A426,away!$A$2:$E$405,3,FALSE)</f>
        <v>1.16333333333333</v>
      </c>
      <c r="I426">
        <f>VLOOKUP(C426,away!$B$2:$E$405,3,FALSE)</f>
        <v>1.1499999999999999</v>
      </c>
      <c r="J426">
        <f>VLOOKUP(B426,home!$B$2:$E$405,4,FALSE)</f>
        <v>0.98</v>
      </c>
      <c r="K426" s="3">
        <f t="shared" si="560"/>
        <v>0.4557653333333323</v>
      </c>
      <c r="L426" s="3">
        <f t="shared" si="561"/>
        <v>1.3110766666666629</v>
      </c>
      <c r="M426" s="5">
        <f t="shared" si="562"/>
        <v>0.1708717506613055</v>
      </c>
      <c r="N426" s="5">
        <f t="shared" si="563"/>
        <v>7.7877420397399935E-2</v>
      </c>
      <c r="O426" s="5">
        <f t="shared" si="564"/>
        <v>0.22402596528452159</v>
      </c>
      <c r="P426" s="5">
        <f t="shared" si="565"/>
        <v>0.1021032687432215</v>
      </c>
      <c r="Q426" s="5">
        <f t="shared" si="566"/>
        <v>1.7746914233280515E-2</v>
      </c>
      <c r="R426" s="5">
        <f t="shared" si="567"/>
        <v>0.1468576079060061</v>
      </c>
      <c r="S426" s="5">
        <f t="shared" si="568"/>
        <v>1.5252780883474775E-2</v>
      </c>
      <c r="T426" s="5">
        <f t="shared" si="569"/>
        <v>2.3267565156588576E-2</v>
      </c>
      <c r="U426" s="5">
        <f t="shared" si="570"/>
        <v>6.6932606619816676E-2</v>
      </c>
      <c r="V426" s="5">
        <f t="shared" si="571"/>
        <v>1.0126885479896978E-3</v>
      </c>
      <c r="W426" s="5">
        <f t="shared" si="572"/>
        <v>2.6961427603897177E-3</v>
      </c>
      <c r="X426" s="5">
        <f t="shared" si="573"/>
        <v>3.5348498631492063E-3</v>
      </c>
      <c r="Y426" s="5">
        <f t="shared" si="574"/>
        <v>2.3172295878723863E-3</v>
      </c>
      <c r="Z426" s="5">
        <f t="shared" si="575"/>
        <v>6.4180527682682079E-2</v>
      </c>
      <c r="AA426" s="5">
        <f t="shared" si="576"/>
        <v>2.9251259592806753E-2</v>
      </c>
      <c r="AB426" s="5">
        <f t="shared" si="577"/>
        <v>6.6658550393677027E-3</v>
      </c>
      <c r="AC426" s="5">
        <f t="shared" si="578"/>
        <v>3.7820328173177469E-5</v>
      </c>
      <c r="AD426" s="5">
        <f t="shared" si="579"/>
        <v>3.0720210097581757E-4</v>
      </c>
      <c r="AE426" s="5">
        <f t="shared" si="580"/>
        <v>4.0276550654037049E-4</v>
      </c>
      <c r="AF426" s="5">
        <f t="shared" si="581"/>
        <v>2.6402822888162955E-4</v>
      </c>
      <c r="AG426" s="5">
        <f t="shared" si="582"/>
        <v>1.1538708340934322E-4</v>
      </c>
      <c r="AH426" s="5">
        <f t="shared" si="583"/>
        <v>2.1036398074779573E-2</v>
      </c>
      <c r="AI426" s="5">
        <f t="shared" si="584"/>
        <v>9.58766098068458E-3</v>
      </c>
      <c r="AJ426" s="5">
        <f t="shared" si="585"/>
        <v>2.1848617513743457E-3</v>
      </c>
      <c r="AK426" s="5">
        <f t="shared" si="586"/>
        <v>3.3192808146745892E-4</v>
      </c>
      <c r="AL426" s="5">
        <f t="shared" si="587"/>
        <v>9.0397133908390227E-7</v>
      </c>
      <c r="AM426" s="5">
        <f t="shared" si="588"/>
        <v>2.800241359038871E-5</v>
      </c>
      <c r="AN426" s="5">
        <f t="shared" si="589"/>
        <v>3.6713311068708097E-5</v>
      </c>
      <c r="AO426" s="5">
        <f t="shared" si="590"/>
        <v>2.406698274912906E-5</v>
      </c>
      <c r="AP426" s="5">
        <f t="shared" si="591"/>
        <v>1.0517886506484071E-5</v>
      </c>
      <c r="AQ426" s="5">
        <f t="shared" si="592"/>
        <v>3.4474388953248511E-6</v>
      </c>
      <c r="AR426" s="5">
        <f t="shared" si="593"/>
        <v>5.5160661333110046E-3</v>
      </c>
      <c r="AS426" s="5">
        <f t="shared" si="594"/>
        <v>2.5140317199371948E-3</v>
      </c>
      <c r="AT426" s="5">
        <f t="shared" si="595"/>
        <v>5.729042524238732E-4</v>
      </c>
      <c r="AU426" s="5">
        <f t="shared" si="596"/>
        <v>8.7036632524683358E-5</v>
      </c>
      <c r="AV426" s="5">
        <f t="shared" si="597"/>
        <v>9.9170699587057648E-6</v>
      </c>
      <c r="AW426" s="5">
        <f t="shared" si="598"/>
        <v>1.5004500323494926E-8</v>
      </c>
      <c r="AX426" s="5">
        <f t="shared" si="599"/>
        <v>2.1270882273602229E-6</v>
      </c>
      <c r="AY426" s="5">
        <f t="shared" si="600"/>
        <v>2.7887757428333417E-6</v>
      </c>
      <c r="AZ426" s="5">
        <f t="shared" si="601"/>
        <v>1.8281494024973928E-6</v>
      </c>
      <c r="BA426" s="5">
        <f t="shared" si="602"/>
        <v>7.9894800826497781E-7</v>
      </c>
      <c r="BB426" s="5">
        <f t="shared" si="603"/>
        <v>2.6187052287900409E-7</v>
      </c>
      <c r="BC426" s="5">
        <f t="shared" si="604"/>
        <v>6.8666466446892198E-8</v>
      </c>
      <c r="BD426" s="5">
        <f t="shared" si="605"/>
        <v>1.2053309331957083E-3</v>
      </c>
      <c r="BE426" s="5">
        <f t="shared" si="606"/>
        <v>5.4934805454491845E-4</v>
      </c>
      <c r="BF426" s="5">
        <f t="shared" si="607"/>
        <v>1.2518689959784118E-4</v>
      </c>
      <c r="BG426" s="5">
        <f t="shared" si="608"/>
        <v>1.9018616341392162E-5</v>
      </c>
      <c r="BH426" s="5">
        <f t="shared" si="609"/>
        <v>2.1670065040933397E-6</v>
      </c>
      <c r="BI426" s="5">
        <f t="shared" si="610"/>
        <v>1.9752928833472008E-7</v>
      </c>
      <c r="BJ426" s="8">
        <f t="shared" si="611"/>
        <v>0.12864012644966782</v>
      </c>
      <c r="BK426" s="8">
        <f t="shared" si="612"/>
        <v>0.28928200191124653</v>
      </c>
      <c r="BL426" s="8">
        <f t="shared" si="613"/>
        <v>0.51747534817845253</v>
      </c>
      <c r="BM426" s="8">
        <f t="shared" si="614"/>
        <v>0.26009230322507126</v>
      </c>
      <c r="BN426" s="8">
        <f t="shared" si="615"/>
        <v>0.73948292722573516</v>
      </c>
    </row>
    <row r="427" spans="1:66" x14ac:dyDescent="0.25">
      <c r="A427" t="s">
        <v>13</v>
      </c>
      <c r="B427" t="s">
        <v>15</v>
      </c>
      <c r="C427" t="s">
        <v>56</v>
      </c>
      <c r="D427" t="s">
        <v>494</v>
      </c>
      <c r="E427">
        <f>VLOOKUP(A427,home!$A$2:$E$405,3,FALSE)</f>
        <v>1.6044444444444399</v>
      </c>
      <c r="F427">
        <f>VLOOKUP(B427,home!$B$2:$E$405,3,FALSE)</f>
        <v>1.2</v>
      </c>
      <c r="G427">
        <f>VLOOKUP(C427,away!$B$2:$E$405,4,FALSE)</f>
        <v>1.19</v>
      </c>
      <c r="H427">
        <f>VLOOKUP(A427,away!$A$2:$E$405,3,FALSE)</f>
        <v>1.4044444444444399</v>
      </c>
      <c r="I427">
        <f>VLOOKUP(C427,away!$B$2:$E$405,3,FALSE)</f>
        <v>0.52</v>
      </c>
      <c r="J427">
        <f>VLOOKUP(B427,home!$B$2:$E$405,4,FALSE)</f>
        <v>1.04</v>
      </c>
      <c r="K427" s="3">
        <f t="shared" si="560"/>
        <v>2.29114666666666</v>
      </c>
      <c r="L427" s="3">
        <f t="shared" si="561"/>
        <v>0.75952355555555318</v>
      </c>
      <c r="M427" s="5">
        <f t="shared" si="562"/>
        <v>4.7327194021980899E-2</v>
      </c>
      <c r="N427" s="5">
        <f t="shared" si="563"/>
        <v>0.10843354282614781</v>
      </c>
      <c r="O427" s="5">
        <f t="shared" si="564"/>
        <v>3.5946118678042455E-2</v>
      </c>
      <c r="P427" s="5">
        <f t="shared" si="565"/>
        <v>8.2357829988801132E-2</v>
      </c>
      <c r="Q427" s="5">
        <f t="shared" si="566"/>
        <v>0.12421857510049256</v>
      </c>
      <c r="R427" s="5">
        <f t="shared" si="567"/>
        <v>1.365096193338434E-2</v>
      </c>
      <c r="S427" s="5">
        <f t="shared" si="568"/>
        <v>3.5829359317784741E-2</v>
      </c>
      <c r="T427" s="5">
        <f t="shared" si="569"/>
        <v>9.4346933826370619E-2</v>
      </c>
      <c r="U427" s="5">
        <f t="shared" si="570"/>
        <v>3.1276355930466994E-2</v>
      </c>
      <c r="V427" s="5">
        <f t="shared" si="571"/>
        <v>6.9277255081608285E-3</v>
      </c>
      <c r="W427" s="5">
        <f t="shared" si="572"/>
        <v>9.4867658093191878E-2</v>
      </c>
      <c r="X427" s="5">
        <f t="shared" si="573"/>
        <v>7.2054220982169653E-2</v>
      </c>
      <c r="Y427" s="5">
        <f t="shared" si="574"/>
        <v>2.736343905658151E-2</v>
      </c>
      <c r="Z427" s="5">
        <f t="shared" si="575"/>
        <v>3.4560757147991945E-3</v>
      </c>
      <c r="AA427" s="5">
        <f t="shared" si="576"/>
        <v>7.9183763537097693E-3</v>
      </c>
      <c r="AB427" s="5">
        <f t="shared" si="577"/>
        <v>9.0710807941071208E-3</v>
      </c>
      <c r="AC427" s="5">
        <f t="shared" si="578"/>
        <v>7.5346802641785605E-4</v>
      </c>
      <c r="AD427" s="5">
        <f t="shared" si="579"/>
        <v>5.4338929653672256E-2</v>
      </c>
      <c r="AE427" s="5">
        <f t="shared" si="580"/>
        <v>4.1271697055640232E-2</v>
      </c>
      <c r="AF427" s="5">
        <f t="shared" si="581"/>
        <v>1.5673413045755761E-2</v>
      </c>
      <c r="AG427" s="5">
        <f t="shared" si="582"/>
        <v>3.9681088014010693E-3</v>
      </c>
      <c r="AH427" s="5">
        <f t="shared" si="583"/>
        <v>6.5624272879337094E-4</v>
      </c>
      <c r="AI427" s="5">
        <f t="shared" si="584"/>
        <v>1.5035483405991647E-3</v>
      </c>
      <c r="AJ427" s="5">
        <f t="shared" si="585"/>
        <v>1.7224248843679825E-3</v>
      </c>
      <c r="AK427" s="5">
        <f t="shared" si="586"/>
        <v>1.3154426774678032E-3</v>
      </c>
      <c r="AL427" s="5">
        <f t="shared" si="587"/>
        <v>5.2446795466385455E-5</v>
      </c>
      <c r="AM427" s="5">
        <f t="shared" si="588"/>
        <v>2.4899691509249054E-2</v>
      </c>
      <c r="AN427" s="5">
        <f t="shared" si="589"/>
        <v>1.8911902227341262E-2</v>
      </c>
      <c r="AO427" s="5">
        <f t="shared" si="590"/>
        <v>7.1820176110146084E-3</v>
      </c>
      <c r="AP427" s="5">
        <f t="shared" si="591"/>
        <v>1.8183038506601387E-3</v>
      </c>
      <c r="AQ427" s="5">
        <f t="shared" si="592"/>
        <v>3.4526115143343543E-4</v>
      </c>
      <c r="AR427" s="5">
        <f t="shared" si="593"/>
        <v>9.9686362136123979E-5</v>
      </c>
      <c r="AS427" s="5">
        <f t="shared" si="594"/>
        <v>2.2839607632030599E-4</v>
      </c>
      <c r="AT427" s="5">
        <f t="shared" si="595"/>
        <v>2.6164445447050664E-4</v>
      </c>
      <c r="AU427" s="5">
        <f t="shared" si="596"/>
        <v>1.9982193990397261E-4</v>
      </c>
      <c r="AV427" s="5">
        <f t="shared" si="597"/>
        <v>1.1445534288446315E-4</v>
      </c>
      <c r="AW427" s="5">
        <f t="shared" si="598"/>
        <v>2.5351904812977037E-6</v>
      </c>
      <c r="AX427" s="5">
        <f t="shared" si="599"/>
        <v>9.5081408670740254E-3</v>
      </c>
      <c r="AY427" s="5">
        <f t="shared" si="600"/>
        <v>7.221656958083124E-3</v>
      </c>
      <c r="AZ427" s="5">
        <f t="shared" si="601"/>
        <v>2.742509284902897E-3</v>
      </c>
      <c r="BA427" s="5">
        <f t="shared" si="602"/>
        <v>6.9433346773785539E-4</v>
      </c>
      <c r="BB427" s="5">
        <f t="shared" si="603"/>
        <v>1.3184065603936819E-4</v>
      </c>
      <c r="BC427" s="5">
        <f t="shared" si="604"/>
        <v>2.0027216768359539E-5</v>
      </c>
      <c r="BD427" s="5">
        <f t="shared" si="605"/>
        <v>1.2619023368337885E-5</v>
      </c>
      <c r="BE427" s="5">
        <f t="shared" si="606"/>
        <v>2.8912033326956033E-5</v>
      </c>
      <c r="BF427" s="5">
        <f t="shared" si="607"/>
        <v>3.3120854391805353E-5</v>
      </c>
      <c r="BG427" s="5">
        <f t="shared" si="608"/>
        <v>2.5294911712312209E-5</v>
      </c>
      <c r="BH427" s="5">
        <f t="shared" si="609"/>
        <v>1.4488588163322897E-5</v>
      </c>
      <c r="BI427" s="5">
        <f t="shared" si="610"/>
        <v>6.6390960950206545E-6</v>
      </c>
      <c r="BJ427" s="8">
        <f t="shared" si="611"/>
        <v>0.71001220324172765</v>
      </c>
      <c r="BK427" s="8">
        <f t="shared" si="612"/>
        <v>0.18046968061669499</v>
      </c>
      <c r="BL427" s="8">
        <f t="shared" si="613"/>
        <v>0.10408563100371214</v>
      </c>
      <c r="BM427" s="8">
        <f t="shared" si="614"/>
        <v>0.57887024626048278</v>
      </c>
      <c r="BN427" s="8">
        <f t="shared" si="615"/>
        <v>0.4119342225488492</v>
      </c>
    </row>
    <row r="428" spans="1:66" x14ac:dyDescent="0.25">
      <c r="A428" t="s">
        <v>13</v>
      </c>
      <c r="B428" t="s">
        <v>60</v>
      </c>
      <c r="C428" t="s">
        <v>250</v>
      </c>
      <c r="D428" t="s">
        <v>494</v>
      </c>
      <c r="E428">
        <f>VLOOKUP(A428,home!$A$2:$E$405,3,FALSE)</f>
        <v>1.6044444444444399</v>
      </c>
      <c r="F428">
        <f>VLOOKUP(B428,home!$B$2:$E$405,3,FALSE)</f>
        <v>1.2</v>
      </c>
      <c r="G428">
        <f>VLOOKUP(C428,away!$B$2:$E$405,4,FALSE)</f>
        <v>1.01</v>
      </c>
      <c r="H428">
        <f>VLOOKUP(A428,away!$A$2:$E$405,3,FALSE)</f>
        <v>1.4044444444444399</v>
      </c>
      <c r="I428">
        <f>VLOOKUP(C428,away!$B$2:$E$405,3,FALSE)</f>
        <v>1.25</v>
      </c>
      <c r="J428">
        <f>VLOOKUP(B428,home!$B$2:$E$405,4,FALSE)</f>
        <v>0.55000000000000004</v>
      </c>
      <c r="K428" s="3">
        <f t="shared" si="560"/>
        <v>1.9445866666666611</v>
      </c>
      <c r="L428" s="3">
        <f t="shared" si="561"/>
        <v>0.96555555555555261</v>
      </c>
      <c r="M428" s="5">
        <f t="shared" si="562"/>
        <v>5.4467982760749704E-2</v>
      </c>
      <c r="N428" s="5">
        <f t="shared" si="563"/>
        <v>0.10591771303678341</v>
      </c>
      <c r="O428" s="5">
        <f t="shared" si="564"/>
        <v>5.2591863354545937E-2</v>
      </c>
      <c r="P428" s="5">
        <f t="shared" si="565"/>
        <v>0.10226943625440499</v>
      </c>
      <c r="Q428" s="5">
        <f t="shared" si="566"/>
        <v>0.10298308626757734</v>
      </c>
      <c r="R428" s="5">
        <f t="shared" si="567"/>
        <v>2.5390182919500154E-2</v>
      </c>
      <c r="S428" s="5">
        <f t="shared" si="568"/>
        <v>4.8005438524018201E-2</v>
      </c>
      <c r="T428" s="5">
        <f t="shared" si="569"/>
        <v>9.9435891073916025E-2</v>
      </c>
      <c r="U428" s="5">
        <f t="shared" si="570"/>
        <v>4.937341116948759E-2</v>
      </c>
      <c r="V428" s="5">
        <f t="shared" si="571"/>
        <v>1.0015035716918815E-2</v>
      </c>
      <c r="W428" s="5">
        <f t="shared" si="572"/>
        <v>6.6753178816037803E-2</v>
      </c>
      <c r="X428" s="5">
        <f t="shared" si="573"/>
        <v>6.445390265681851E-2</v>
      </c>
      <c r="Y428" s="5">
        <f t="shared" si="574"/>
        <v>3.1116911893763956E-2</v>
      </c>
      <c r="Z428" s="5">
        <f t="shared" si="575"/>
        <v>8.171877391498359E-3</v>
      </c>
      <c r="AA428" s="5">
        <f t="shared" si="576"/>
        <v>1.5890923817142442E-2</v>
      </c>
      <c r="AB428" s="5">
        <f t="shared" si="577"/>
        <v>1.5450639287915442E-2</v>
      </c>
      <c r="AC428" s="5">
        <f t="shared" si="578"/>
        <v>1.1752684844874273E-3</v>
      </c>
      <c r="AD428" s="5">
        <f t="shared" si="579"/>
        <v>3.2451835370820629E-2</v>
      </c>
      <c r="AE428" s="5">
        <f t="shared" si="580"/>
        <v>3.1334049930270037E-2</v>
      </c>
      <c r="AF428" s="5">
        <f t="shared" si="581"/>
        <v>1.5127382994113656E-2</v>
      </c>
      <c r="AG428" s="5">
        <f t="shared" si="582"/>
        <v>4.8687762303276771E-3</v>
      </c>
      <c r="AH428" s="5">
        <f t="shared" si="583"/>
        <v>1.9726004036700147E-3</v>
      </c>
      <c r="AI428" s="5">
        <f t="shared" si="584"/>
        <v>3.8358924436379832E-3</v>
      </c>
      <c r="AJ428" s="5">
        <f t="shared" si="585"/>
        <v>3.7296126503329106E-3</v>
      </c>
      <c r="AK428" s="5">
        <f t="shared" si="586"/>
        <v>2.4175183438895618E-3</v>
      </c>
      <c r="AL428" s="5">
        <f t="shared" si="587"/>
        <v>8.8267667913496904E-5</v>
      </c>
      <c r="AM428" s="5">
        <f t="shared" si="588"/>
        <v>1.2621081274191873E-2</v>
      </c>
      <c r="AN428" s="5">
        <f t="shared" si="589"/>
        <v>1.2186355141414114E-2</v>
      </c>
      <c r="AO428" s="5">
        <f t="shared" si="590"/>
        <v>5.8833014543826848E-3</v>
      </c>
      <c r="AP428" s="5">
        <f t="shared" si="591"/>
        <v>1.8935514680957549E-3</v>
      </c>
      <c r="AQ428" s="5">
        <f t="shared" si="592"/>
        <v>4.5708228493755726E-4</v>
      </c>
      <c r="AR428" s="5">
        <f t="shared" si="593"/>
        <v>3.8093105573094166E-4</v>
      </c>
      <c r="AS428" s="5">
        <f t="shared" si="594"/>
        <v>7.4075345189364384E-4</v>
      </c>
      <c r="AT428" s="5">
        <f t="shared" si="595"/>
        <v>7.2022964291984211E-4</v>
      </c>
      <c r="AU428" s="5">
        <f t="shared" si="596"/>
        <v>4.6684965352000507E-4</v>
      </c>
      <c r="AV428" s="5">
        <f t="shared" si="597"/>
        <v>2.2695740289323807E-4</v>
      </c>
      <c r="AW428" s="5">
        <f t="shared" si="598"/>
        <v>4.6036650949481088E-6</v>
      </c>
      <c r="AX428" s="5">
        <f t="shared" si="599"/>
        <v>4.0904643941182964E-3</v>
      </c>
      <c r="AY428" s="5">
        <f t="shared" si="600"/>
        <v>3.9495706205430973E-3</v>
      </c>
      <c r="AZ428" s="5">
        <f t="shared" si="601"/>
        <v>1.9067649273621897E-3</v>
      </c>
      <c r="BA428" s="5">
        <f t="shared" si="602"/>
        <v>6.1369582291768076E-4</v>
      </c>
      <c r="BB428" s="5">
        <f t="shared" si="603"/>
        <v>1.4813935280985082E-4</v>
      </c>
      <c r="BC428" s="5">
        <f t="shared" si="604"/>
        <v>2.8607355020391105E-5</v>
      </c>
      <c r="BD428" s="5">
        <f t="shared" si="605"/>
        <v>6.1301682857442075E-5</v>
      </c>
      <c r="BE428" s="5">
        <f t="shared" si="606"/>
        <v>1.1920643512881007E-4</v>
      </c>
      <c r="BF428" s="5">
        <f t="shared" si="607"/>
        <v>1.159036221661742E-4</v>
      </c>
      <c r="BG428" s="5">
        <f t="shared" si="608"/>
        <v>7.5128212760904275E-5</v>
      </c>
      <c r="BH428" s="5">
        <f t="shared" si="609"/>
        <v>3.6523330206337638E-5</v>
      </c>
      <c r="BI428" s="5">
        <f t="shared" si="610"/>
        <v>1.4204556188301583E-5</v>
      </c>
      <c r="BJ428" s="8">
        <f t="shared" si="611"/>
        <v>0.5982213423662226</v>
      </c>
      <c r="BK428" s="8">
        <f t="shared" si="612"/>
        <v>0.21997100002903575</v>
      </c>
      <c r="BL428" s="8">
        <f t="shared" si="613"/>
        <v>0.17361063343638772</v>
      </c>
      <c r="BM428" s="8">
        <f t="shared" si="614"/>
        <v>0.55240962167413465</v>
      </c>
      <c r="BN428" s="8">
        <f t="shared" si="615"/>
        <v>0.44362026459356152</v>
      </c>
    </row>
    <row r="429" spans="1:66" x14ac:dyDescent="0.25">
      <c r="A429" t="s">
        <v>13</v>
      </c>
      <c r="B429" t="s">
        <v>61</v>
      </c>
      <c r="C429" t="s">
        <v>55</v>
      </c>
      <c r="D429" t="s">
        <v>494</v>
      </c>
      <c r="E429">
        <f>VLOOKUP(A429,home!$A$2:$E$405,3,FALSE)</f>
        <v>1.6044444444444399</v>
      </c>
      <c r="F429">
        <f>VLOOKUP(B429,home!$B$2:$E$405,3,FALSE)</f>
        <v>1.0900000000000001</v>
      </c>
      <c r="G429">
        <f>VLOOKUP(C429,away!$B$2:$E$405,4,FALSE)</f>
        <v>1.25</v>
      </c>
      <c r="H429">
        <f>VLOOKUP(A429,away!$A$2:$E$405,3,FALSE)</f>
        <v>1.4044444444444399</v>
      </c>
      <c r="I429">
        <f>VLOOKUP(C429,away!$B$2:$E$405,3,FALSE)</f>
        <v>0.82</v>
      </c>
      <c r="J429">
        <f>VLOOKUP(B429,home!$B$2:$E$405,4,FALSE)</f>
        <v>1.01</v>
      </c>
      <c r="K429" s="3">
        <f t="shared" si="560"/>
        <v>2.1860555555555496</v>
      </c>
      <c r="L429" s="3">
        <f t="shared" si="561"/>
        <v>1.1631608888888851</v>
      </c>
      <c r="M429" s="5">
        <f t="shared" si="562"/>
        <v>3.5111855414410621E-2</v>
      </c>
      <c r="N429" s="5">
        <f t="shared" si="563"/>
        <v>7.6756466594535541E-2</v>
      </c>
      <c r="O429" s="5">
        <f t="shared" si="564"/>
        <v>4.0840736954363861E-2</v>
      </c>
      <c r="P429" s="5">
        <f t="shared" si="565"/>
        <v>8.9280119912069966E-2</v>
      </c>
      <c r="Q429" s="5">
        <f t="shared" si="566"/>
        <v>8.3896950111899196E-2</v>
      </c>
      <c r="R429" s="5">
        <f t="shared" si="567"/>
        <v>2.3752173949357514E-2</v>
      </c>
      <c r="S429" s="5">
        <f t="shared" si="568"/>
        <v>5.6753906319075925E-2</v>
      </c>
      <c r="T429" s="5">
        <f t="shared" si="569"/>
        <v>9.7585651067223111E-2</v>
      </c>
      <c r="U429" s="5">
        <f t="shared" si="570"/>
        <v>5.1923571818514792E-2</v>
      </c>
      <c r="V429" s="5">
        <f t="shared" si="571"/>
        <v>1.6034456174549863E-2</v>
      </c>
      <c r="W429" s="5">
        <f t="shared" si="572"/>
        <v>6.1134464628761348E-2</v>
      </c>
      <c r="X429" s="5">
        <f t="shared" si="573"/>
        <v>7.1109218219336148E-2</v>
      </c>
      <c r="Y429" s="5">
        <f t="shared" si="574"/>
        <v>4.1355730736098384E-2</v>
      </c>
      <c r="Z429" s="5">
        <f t="shared" si="575"/>
        <v>9.2091999213260358E-3</v>
      </c>
      <c r="AA429" s="5">
        <f t="shared" si="576"/>
        <v>2.0131822650236511E-2</v>
      </c>
      <c r="AB429" s="5">
        <f t="shared" si="577"/>
        <v>2.2004641374004291E-2</v>
      </c>
      <c r="AC429" s="5">
        <f t="shared" si="578"/>
        <v>2.548210129265024E-3</v>
      </c>
      <c r="AD429" s="5">
        <f t="shared" si="579"/>
        <v>3.3410834009404491E-2</v>
      </c>
      <c r="AE429" s="5">
        <f t="shared" si="580"/>
        <v>3.8862175384897918E-2</v>
      </c>
      <c r="AF429" s="5">
        <f t="shared" si="581"/>
        <v>2.2601481232426814E-2</v>
      </c>
      <c r="AG429" s="5">
        <f t="shared" si="582"/>
        <v>8.7630530001716767E-3</v>
      </c>
      <c r="AH429" s="5">
        <f t="shared" si="583"/>
        <v>2.67794529161126E-3</v>
      </c>
      <c r="AI429" s="5">
        <f t="shared" si="584"/>
        <v>5.8541371822006215E-3</v>
      </c>
      <c r="AJ429" s="5">
        <f t="shared" si="585"/>
        <v>6.3987345550669903E-3</v>
      </c>
      <c r="AK429" s="5">
        <f t="shared" si="586"/>
        <v>4.6626630742098215E-3</v>
      </c>
      <c r="AL429" s="5">
        <f t="shared" si="587"/>
        <v>2.5917685433229513E-4</v>
      </c>
      <c r="AM429" s="5">
        <f t="shared" si="588"/>
        <v>1.4607587860400601E-2</v>
      </c>
      <c r="AN429" s="5">
        <f t="shared" si="589"/>
        <v>1.6990974880226047E-2</v>
      </c>
      <c r="AO429" s="5">
        <f t="shared" si="590"/>
        <v>9.8816187223862272E-3</v>
      </c>
      <c r="AP429" s="5">
        <f t="shared" si="591"/>
        <v>3.8313041389306047E-3</v>
      </c>
      <c r="AQ429" s="5">
        <f t="shared" si="592"/>
        <v>1.1141057819605464E-3</v>
      </c>
      <c r="AR429" s="5">
        <f t="shared" si="593"/>
        <v>6.2297624515727157E-4</v>
      </c>
      <c r="AS429" s="5">
        <f t="shared" si="594"/>
        <v>1.3618606817051896E-3</v>
      </c>
      <c r="AT429" s="5">
        <f t="shared" si="595"/>
        <v>1.4885515545671492E-3</v>
      </c>
      <c r="AU429" s="5">
        <f t="shared" si="596"/>
        <v>1.0846854651974556E-3</v>
      </c>
      <c r="AV429" s="5">
        <f t="shared" si="597"/>
        <v>5.9279567180631329E-4</v>
      </c>
      <c r="AW429" s="5">
        <f t="shared" si="598"/>
        <v>1.8306052313319154E-5</v>
      </c>
      <c r="AX429" s="5">
        <f t="shared" si="599"/>
        <v>5.3221664325824227E-3</v>
      </c>
      <c r="AY429" s="5">
        <f t="shared" si="600"/>
        <v>6.190535838537156E-3</v>
      </c>
      <c r="AZ429" s="5">
        <f t="shared" si="601"/>
        <v>3.6002945843256907E-3</v>
      </c>
      <c r="BA429" s="5">
        <f t="shared" si="602"/>
        <v>1.3959072829887033E-3</v>
      </c>
      <c r="BB429" s="5">
        <f t="shared" si="603"/>
        <v>4.0591618902190201E-4</v>
      </c>
      <c r="BC429" s="5">
        <f t="shared" si="604"/>
        <v>9.4429167047420859E-5</v>
      </c>
      <c r="BD429" s="5">
        <f t="shared" si="605"/>
        <v>1.207702671789652E-4</v>
      </c>
      <c r="BE429" s="5">
        <f t="shared" si="606"/>
        <v>2.6401051351250494E-4</v>
      </c>
      <c r="BF429" s="5">
        <f t="shared" si="607"/>
        <v>2.8857082489454247E-4</v>
      </c>
      <c r="BG429" s="5">
        <f t="shared" si="608"/>
        <v>2.1027728497732077E-4</v>
      </c>
      <c r="BH429" s="5">
        <f t="shared" si="609"/>
        <v>1.1491945675795239E-4</v>
      </c>
      <c r="BI429" s="5">
        <f t="shared" si="610"/>
        <v>5.024406337742952E-5</v>
      </c>
      <c r="BJ429" s="8">
        <f t="shared" si="611"/>
        <v>0.59891086586316178</v>
      </c>
      <c r="BK429" s="8">
        <f t="shared" si="612"/>
        <v>0.20617826064224082</v>
      </c>
      <c r="BL429" s="8">
        <f t="shared" si="613"/>
        <v>0.18444608887869773</v>
      </c>
      <c r="BM429" s="8">
        <f t="shared" si="614"/>
        <v>0.6429338825825659</v>
      </c>
      <c r="BN429" s="8">
        <f t="shared" si="615"/>
        <v>0.34963830293663672</v>
      </c>
    </row>
    <row r="430" spans="1:66" x14ac:dyDescent="0.25">
      <c r="A430" t="s">
        <v>16</v>
      </c>
      <c r="B430" t="s">
        <v>67</v>
      </c>
      <c r="C430" t="s">
        <v>19</v>
      </c>
      <c r="D430" t="s">
        <v>494</v>
      </c>
      <c r="E430">
        <f>VLOOKUP(A430,home!$A$2:$E$405,3,FALSE)</f>
        <v>1.5701357466063299</v>
      </c>
      <c r="F430">
        <f>VLOOKUP(B430,home!$B$2:$E$405,3,FALSE)</f>
        <v>1.1599999999999999</v>
      </c>
      <c r="G430">
        <f>VLOOKUP(C430,away!$B$2:$E$405,4,FALSE)</f>
        <v>1.43</v>
      </c>
      <c r="H430">
        <f>VLOOKUP(A430,away!$A$2:$E$405,3,FALSE)</f>
        <v>1.2579185520362</v>
      </c>
      <c r="I430">
        <f>VLOOKUP(C430,away!$B$2:$E$405,3,FALSE)</f>
        <v>0.48</v>
      </c>
      <c r="J430">
        <f>VLOOKUP(B430,home!$B$2:$E$405,4,FALSE)</f>
        <v>0.65</v>
      </c>
      <c r="K430" s="3">
        <f t="shared" si="560"/>
        <v>2.6045411764705801</v>
      </c>
      <c r="L430" s="3">
        <f t="shared" si="561"/>
        <v>0.39247058823529435</v>
      </c>
      <c r="M430" s="5">
        <f t="shared" si="562"/>
        <v>4.9936066352396169E-2</v>
      </c>
      <c r="N430" s="5">
        <f t="shared" si="563"/>
        <v>0.13006054100578288</v>
      </c>
      <c r="O430" s="5">
        <f t="shared" si="564"/>
        <v>1.9598437335481611E-2</v>
      </c>
      <c r="P430" s="5">
        <f t="shared" si="565"/>
        <v>5.1044937034740216E-2</v>
      </c>
      <c r="Q430" s="5">
        <f t="shared" si="566"/>
        <v>0.16937401724180096</v>
      </c>
      <c r="R430" s="5">
        <f t="shared" si="567"/>
        <v>3.8459051147745112E-3</v>
      </c>
      <c r="S430" s="5">
        <f t="shared" si="568"/>
        <v>1.3044607771530877E-2</v>
      </c>
      <c r="T430" s="5">
        <f t="shared" si="569"/>
        <v>6.6474320178664503E-2</v>
      </c>
      <c r="U430" s="5">
        <f t="shared" si="570"/>
        <v>1.0016818232229026E-2</v>
      </c>
      <c r="V430" s="5">
        <f t="shared" si="571"/>
        <v>1.4815859802317132E-3</v>
      </c>
      <c r="W430" s="5">
        <f t="shared" si="572"/>
        <v>0.14704720071016952</v>
      </c>
      <c r="X430" s="5">
        <f t="shared" si="573"/>
        <v>5.771170136107362E-2</v>
      </c>
      <c r="Y430" s="5">
        <f t="shared" si="574"/>
        <v>1.13250726906201E-2</v>
      </c>
      <c r="Z430" s="5">
        <f t="shared" si="575"/>
        <v>5.0313488089756E-4</v>
      </c>
      <c r="AA430" s="5">
        <f t="shared" si="576"/>
        <v>1.3104355146163161E-3</v>
      </c>
      <c r="AB430" s="5">
        <f t="shared" si="577"/>
        <v>1.7065416284638055E-3</v>
      </c>
      <c r="AC430" s="5">
        <f t="shared" si="578"/>
        <v>9.4655362091877933E-5</v>
      </c>
      <c r="AD430" s="5">
        <f t="shared" si="579"/>
        <v>9.5747622283592612E-2</v>
      </c>
      <c r="AE430" s="5">
        <f t="shared" si="580"/>
        <v>3.7578125639772364E-2</v>
      </c>
      <c r="AF430" s="5">
        <f t="shared" si="581"/>
        <v>7.3741545373106274E-3</v>
      </c>
      <c r="AG430" s="5">
        <f t="shared" si="582"/>
        <v>9.6471292299875582E-4</v>
      </c>
      <c r="AH430" s="5">
        <f t="shared" si="583"/>
        <v>4.9366410666890008E-5</v>
      </c>
      <c r="AI430" s="5">
        <f t="shared" si="584"/>
        <v>1.2857684931647149E-4</v>
      </c>
      <c r="AJ430" s="5">
        <f t="shared" si="585"/>
        <v>1.6744184919280163E-4</v>
      </c>
      <c r="AK430" s="5">
        <f t="shared" si="586"/>
        <v>1.4536973029567632E-4</v>
      </c>
      <c r="AL430" s="5">
        <f t="shared" si="587"/>
        <v>3.8702904340790983E-6</v>
      </c>
      <c r="AM430" s="5">
        <f t="shared" si="588"/>
        <v>4.9875724957353838E-2</v>
      </c>
      <c r="AN430" s="5">
        <f t="shared" si="589"/>
        <v>1.9574755112674411E-2</v>
      </c>
      <c r="AO430" s="5">
        <f t="shared" si="590"/>
        <v>3.8412578268165803E-3</v>
      </c>
      <c r="AP430" s="5">
        <f t="shared" si="591"/>
        <v>5.0252690628471068E-4</v>
      </c>
      <c r="AQ430" s="5">
        <f t="shared" si="592"/>
        <v>4.930675762840573E-5</v>
      </c>
      <c r="AR430" s="5">
        <f t="shared" si="593"/>
        <v>3.8749728466998882E-6</v>
      </c>
      <c r="AS430" s="5">
        <f t="shared" si="594"/>
        <v>1.0092526336935278E-5</v>
      </c>
      <c r="AT430" s="5">
        <f t="shared" si="595"/>
        <v>1.3143200209580866E-5</v>
      </c>
      <c r="AU430" s="5">
        <f t="shared" si="596"/>
        <v>1.141066871215004E-5</v>
      </c>
      <c r="AV430" s="5">
        <f t="shared" si="597"/>
        <v>7.4298891279648254E-6</v>
      </c>
      <c r="AW430" s="5">
        <f t="shared" si="598"/>
        <v>1.0989537107951605E-7</v>
      </c>
      <c r="AX430" s="5">
        <f t="shared" si="599"/>
        <v>2.1650563226291563E-2</v>
      </c>
      <c r="AY430" s="5">
        <f t="shared" si="600"/>
        <v>8.4972092850480827E-3</v>
      </c>
      <c r="AZ430" s="5">
        <f t="shared" si="601"/>
        <v>1.6674523632306127E-3</v>
      </c>
      <c r="BA430" s="5">
        <f t="shared" si="602"/>
        <v>2.1814200328381679E-4</v>
      </c>
      <c r="BB430" s="5">
        <f t="shared" si="603"/>
        <v>2.1403580086906263E-5</v>
      </c>
      <c r="BC430" s="5">
        <f t="shared" si="604"/>
        <v>1.6800551334098674E-6</v>
      </c>
      <c r="BD430" s="5">
        <f t="shared" si="605"/>
        <v>2.5346881209001624E-7</v>
      </c>
      <c r="BE430" s="5">
        <f t="shared" si="606"/>
        <v>6.6016995803953126E-7</v>
      </c>
      <c r="BF430" s="5">
        <f t="shared" si="607"/>
        <v>8.5971991959140745E-7</v>
      </c>
      <c r="BG430" s="5">
        <f t="shared" si="608"/>
        <v>7.463919769359322E-7</v>
      </c>
      <c r="BH430" s="5">
        <f t="shared" si="609"/>
        <v>4.8600215942922874E-7</v>
      </c>
      <c r="BI430" s="5">
        <f t="shared" si="610"/>
        <v>2.531625272174093E-7</v>
      </c>
      <c r="BJ430" s="8">
        <f t="shared" si="611"/>
        <v>0.82955749064561812</v>
      </c>
      <c r="BK430" s="8">
        <f t="shared" si="612"/>
        <v>0.12410293207647304</v>
      </c>
      <c r="BL430" s="8">
        <f t="shared" si="613"/>
        <v>3.7018102837623738E-2</v>
      </c>
      <c r="BM430" s="8">
        <f t="shared" si="614"/>
        <v>0.55882465696595895</v>
      </c>
      <c r="BN430" s="8">
        <f t="shared" si="615"/>
        <v>0.42385990408497631</v>
      </c>
    </row>
    <row r="431" spans="1:66" x14ac:dyDescent="0.25">
      <c r="A431" t="s">
        <v>16</v>
      </c>
      <c r="B431" t="s">
        <v>255</v>
      </c>
      <c r="C431" t="s">
        <v>20</v>
      </c>
      <c r="D431" t="s">
        <v>494</v>
      </c>
      <c r="E431">
        <f>VLOOKUP(A431,home!$A$2:$E$405,3,FALSE)</f>
        <v>1.5701357466063299</v>
      </c>
      <c r="F431">
        <f>VLOOKUP(B431,home!$B$2:$E$405,3,FALSE)</f>
        <v>0.69</v>
      </c>
      <c r="G431">
        <f>VLOOKUP(C431,away!$B$2:$E$405,4,FALSE)</f>
        <v>1.33</v>
      </c>
      <c r="H431">
        <f>VLOOKUP(A431,away!$A$2:$E$405,3,FALSE)</f>
        <v>1.2579185520362</v>
      </c>
      <c r="I431">
        <f>VLOOKUP(C431,away!$B$2:$E$405,3,FALSE)</f>
        <v>0.37</v>
      </c>
      <c r="J431">
        <f>VLOOKUP(B431,home!$B$2:$E$405,4,FALSE)</f>
        <v>0.79</v>
      </c>
      <c r="K431" s="3">
        <f t="shared" si="560"/>
        <v>1.440913574660629</v>
      </c>
      <c r="L431" s="3">
        <f t="shared" si="561"/>
        <v>0.36768959276018126</v>
      </c>
      <c r="M431" s="5">
        <f t="shared" si="562"/>
        <v>0.16388289396324177</v>
      </c>
      <c r="N431" s="5">
        <f t="shared" si="563"/>
        <v>0.23614108656630348</v>
      </c>
      <c r="O431" s="5">
        <f t="shared" si="564"/>
        <v>6.0258034541704329E-2</v>
      </c>
      <c r="P431" s="5">
        <f t="shared" si="565"/>
        <v>8.6826619953510834E-2</v>
      </c>
      <c r="Q431" s="5">
        <f t="shared" si="566"/>
        <v>0.17012944858424872</v>
      </c>
      <c r="R431" s="5">
        <f t="shared" si="567"/>
        <v>1.10781260905841E-2</v>
      </c>
      <c r="S431" s="5">
        <f t="shared" si="568"/>
        <v>1.1500379554931375E-2</v>
      </c>
      <c r="T431" s="5">
        <f t="shared" si="569"/>
        <v>6.2554827666456606E-2</v>
      </c>
      <c r="U431" s="5">
        <f t="shared" si="570"/>
        <v>1.5962622265724712E-2</v>
      </c>
      <c r="V431" s="5">
        <f t="shared" si="571"/>
        <v>6.7700041494339635E-4</v>
      </c>
      <c r="W431" s="5">
        <f t="shared" si="572"/>
        <v>8.1713943971523872E-2</v>
      </c>
      <c r="X431" s="5">
        <f t="shared" si="573"/>
        <v>3.0045366781717885E-2</v>
      </c>
      <c r="Y431" s="5">
        <f t="shared" si="574"/>
        <v>5.5236843381500627E-3</v>
      </c>
      <c r="Z431" s="5">
        <f t="shared" si="575"/>
        <v>1.3577705569309362E-3</v>
      </c>
      <c r="AA431" s="5">
        <f t="shared" si="576"/>
        <v>1.956430026756308E-3</v>
      </c>
      <c r="AB431" s="5">
        <f t="shared" si="577"/>
        <v>1.4095232917134112E-3</v>
      </c>
      <c r="AC431" s="5">
        <f t="shared" si="578"/>
        <v>2.2417553898976438E-5</v>
      </c>
      <c r="AD431" s="5">
        <f t="shared" si="579"/>
        <v>2.943568277690671E-2</v>
      </c>
      <c r="AE431" s="5">
        <f t="shared" si="580"/>
        <v>1.0823194212858709E-2</v>
      </c>
      <c r="AF431" s="5">
        <f t="shared" si="581"/>
        <v>1.9897879362451845E-3</v>
      </c>
      <c r="AG431" s="5">
        <f t="shared" si="582"/>
        <v>2.438747719857046E-4</v>
      </c>
      <c r="AH431" s="5">
        <f t="shared" si="583"/>
        <v>1.2480952578492507E-4</v>
      </c>
      <c r="AI431" s="5">
        <f t="shared" si="584"/>
        <v>1.7983973995045431E-4</v>
      </c>
      <c r="AJ431" s="5">
        <f t="shared" si="585"/>
        <v>1.2956676127902356E-4</v>
      </c>
      <c r="AK431" s="5">
        <f t="shared" si="586"/>
        <v>6.2231501717252766E-5</v>
      </c>
      <c r="AL431" s="5">
        <f t="shared" si="587"/>
        <v>4.7508080571492688E-7</v>
      </c>
      <c r="AM431" s="5">
        <f t="shared" si="588"/>
        <v>8.482854978529783E-3</v>
      </c>
      <c r="AN431" s="5">
        <f t="shared" si="589"/>
        <v>3.1190574924992924E-3</v>
      </c>
      <c r="AO431" s="5">
        <f t="shared" si="590"/>
        <v>5.7342248960632843E-4</v>
      </c>
      <c r="AP431" s="5">
        <f t="shared" si="591"/>
        <v>7.0280493894293422E-5</v>
      </c>
      <c r="AQ431" s="5">
        <f t="shared" si="592"/>
        <v>6.4603515447442866E-6</v>
      </c>
      <c r="AR431" s="5">
        <f t="shared" si="593"/>
        <v>9.1782327416900876E-6</v>
      </c>
      <c r="AS431" s="5">
        <f t="shared" si="594"/>
        <v>1.3225040148895889E-5</v>
      </c>
      <c r="AT431" s="5">
        <f t="shared" si="595"/>
        <v>9.528069937987958E-6</v>
      </c>
      <c r="AU431" s="5">
        <f t="shared" si="596"/>
        <v>4.5763751046542375E-6</v>
      </c>
      <c r="AV431" s="5">
        <f t="shared" si="597"/>
        <v>1.648540252758812E-6</v>
      </c>
      <c r="AW431" s="5">
        <f t="shared" si="598"/>
        <v>6.99172364408472E-9</v>
      </c>
      <c r="AX431" s="5">
        <f t="shared" si="599"/>
        <v>2.0371768150735134E-3</v>
      </c>
      <c r="AY431" s="5">
        <f t="shared" si="600"/>
        <v>7.4904871351486318E-4</v>
      </c>
      <c r="AZ431" s="5">
        <f t="shared" si="601"/>
        <v>1.3770870821490887E-4</v>
      </c>
      <c r="BA431" s="5">
        <f t="shared" si="602"/>
        <v>1.6878019614356831E-5</v>
      </c>
      <c r="BB431" s="5">
        <f t="shared" si="603"/>
        <v>1.5514680396503031E-6</v>
      </c>
      <c r="BC431" s="5">
        <f t="shared" si="604"/>
        <v>1.1409173033589133E-7</v>
      </c>
      <c r="BD431" s="5">
        <f t="shared" si="605"/>
        <v>5.6245677650836527E-7</v>
      </c>
      <c r="BE431" s="5">
        <f t="shared" si="606"/>
        <v>8.1045160443076306E-7</v>
      </c>
      <c r="BF431" s="5">
        <f t="shared" si="607"/>
        <v>5.8389535921488657E-7</v>
      </c>
      <c r="BG431" s="5">
        <f t="shared" si="608"/>
        <v>2.8044758309135819E-7</v>
      </c>
      <c r="BH431" s="5">
        <f t="shared" si="609"/>
        <v>1.010251823642757E-7</v>
      </c>
      <c r="BI431" s="5">
        <f t="shared" si="610"/>
        <v>2.9113711330250055E-8</v>
      </c>
      <c r="BJ431" s="8">
        <f t="shared" si="611"/>
        <v>0.643795451228659</v>
      </c>
      <c r="BK431" s="8">
        <f t="shared" si="612"/>
        <v>0.26365883523484696</v>
      </c>
      <c r="BL431" s="8">
        <f t="shared" si="613"/>
        <v>9.1201707393617409E-2</v>
      </c>
      <c r="BM431" s="8">
        <f t="shared" si="614"/>
        <v>0.27094851299266987</v>
      </c>
      <c r="BN431" s="8">
        <f t="shared" si="615"/>
        <v>0.72831620969959321</v>
      </c>
    </row>
    <row r="432" spans="1:66" x14ac:dyDescent="0.25">
      <c r="A432" t="s">
        <v>16</v>
      </c>
      <c r="B432" t="s">
        <v>64</v>
      </c>
      <c r="C432" t="s">
        <v>323</v>
      </c>
      <c r="D432" t="s">
        <v>494</v>
      </c>
      <c r="E432">
        <f>VLOOKUP(A432,home!$A$2:$E$405,3,FALSE)</f>
        <v>1.5701357466063299</v>
      </c>
      <c r="F432">
        <f>VLOOKUP(B432,home!$B$2:$E$405,3,FALSE)</f>
        <v>0.73</v>
      </c>
      <c r="G432">
        <f>VLOOKUP(C432,away!$B$2:$E$405,4,FALSE)</f>
        <v>0.93</v>
      </c>
      <c r="H432">
        <f>VLOOKUP(A432,away!$A$2:$E$405,3,FALSE)</f>
        <v>1.2579185520362</v>
      </c>
      <c r="I432">
        <f>VLOOKUP(C432,away!$B$2:$E$405,3,FALSE)</f>
        <v>0.59</v>
      </c>
      <c r="J432">
        <f>VLOOKUP(B432,home!$B$2:$E$405,4,FALSE)</f>
        <v>1.1599999999999999</v>
      </c>
      <c r="K432" s="3">
        <f t="shared" si="560"/>
        <v>1.0659651583710374</v>
      </c>
      <c r="L432" s="3">
        <f t="shared" si="561"/>
        <v>0.86091945701357508</v>
      </c>
      <c r="M432" s="5">
        <f t="shared" si="562"/>
        <v>0.14560109605689259</v>
      </c>
      <c r="N432" s="5">
        <f t="shared" si="563"/>
        <v>0.15520569541728213</v>
      </c>
      <c r="O432" s="5">
        <f t="shared" si="564"/>
        <v>0.12535081655788133</v>
      </c>
      <c r="P432" s="5">
        <f t="shared" si="565"/>
        <v>0.13361960302406084</v>
      </c>
      <c r="Q432" s="5">
        <f t="shared" si="566"/>
        <v>8.2721931847785049E-2</v>
      </c>
      <c r="R432" s="5">
        <f t="shared" si="567"/>
        <v>5.3958478463609724E-2</v>
      </c>
      <c r="S432" s="5">
        <f t="shared" si="568"/>
        <v>3.0656016327877098E-2</v>
      </c>
      <c r="T432" s="5">
        <f t="shared" si="569"/>
        <v>7.1216920649509061E-2</v>
      </c>
      <c r="U432" s="5">
        <f t="shared" si="570"/>
        <v>5.7517858040921951E-2</v>
      </c>
      <c r="V432" s="5">
        <f t="shared" si="571"/>
        <v>3.1259263555341258E-3</v>
      </c>
      <c r="W432" s="5">
        <f t="shared" si="572"/>
        <v>2.9392899060960792E-2</v>
      </c>
      <c r="X432" s="5">
        <f t="shared" si="573"/>
        <v>2.5304918699617183E-2</v>
      </c>
      <c r="Y432" s="5">
        <f t="shared" si="574"/>
        <v>1.0892748433323544E-2</v>
      </c>
      <c r="Z432" s="5">
        <f t="shared" si="575"/>
        <v>1.5484634660056526E-2</v>
      </c>
      <c r="AA432" s="5">
        <f t="shared" si="576"/>
        <v>1.6506081037724808E-2</v>
      </c>
      <c r="AB432" s="5">
        <f t="shared" si="577"/>
        <v>8.7974536437317504E-3</v>
      </c>
      <c r="AC432" s="5">
        <f t="shared" si="578"/>
        <v>1.7929339562874569E-4</v>
      </c>
      <c r="AD432" s="5">
        <f t="shared" si="579"/>
        <v>7.8329515756252466E-3</v>
      </c>
      <c r="AE432" s="5">
        <f t="shared" si="580"/>
        <v>6.7435404173009136E-3</v>
      </c>
      <c r="AF432" s="5">
        <f t="shared" si="581"/>
        <v>2.9028225772059E-3</v>
      </c>
      <c r="AG432" s="5">
        <f t="shared" si="582"/>
        <v>8.3303214565828355E-4</v>
      </c>
      <c r="AH432" s="5">
        <f t="shared" si="583"/>
        <v>3.3327558158973616E-3</v>
      </c>
      <c r="AI432" s="5">
        <f t="shared" si="584"/>
        <v>3.5526015811050272E-3</v>
      </c>
      <c r="AJ432" s="5">
        <f t="shared" si="585"/>
        <v>1.8934747535159085E-3</v>
      </c>
      <c r="AK432" s="5">
        <f t="shared" si="586"/>
        <v>6.7279270516771574E-4</v>
      </c>
      <c r="AL432" s="5">
        <f t="shared" si="587"/>
        <v>6.5815747264396497E-6</v>
      </c>
      <c r="AM432" s="5">
        <f t="shared" si="588"/>
        <v>1.669930693364807E-3</v>
      </c>
      <c r="AN432" s="5">
        <f t="shared" si="589"/>
        <v>1.4376758257819322E-3</v>
      </c>
      <c r="AO432" s="5">
        <f t="shared" si="590"/>
        <v>6.1886154564686218E-4</v>
      </c>
      <c r="AP432" s="5">
        <f t="shared" si="591"/>
        <v>1.7759664861495951E-4</v>
      </c>
      <c r="AQ432" s="5">
        <f t="shared" si="592"/>
        <v>3.8224102573255396E-5</v>
      </c>
      <c r="AR432" s="5">
        <f t="shared" si="593"/>
        <v>5.7384686547623845E-4</v>
      </c>
      <c r="AS432" s="5">
        <f t="shared" si="594"/>
        <v>6.1170076483810188E-4</v>
      </c>
      <c r="AT432" s="5">
        <f t="shared" si="595"/>
        <v>3.2602585133316593E-4</v>
      </c>
      <c r="AU432" s="5">
        <f t="shared" si="596"/>
        <v>1.1584406608313687E-4</v>
      </c>
      <c r="AV432" s="5">
        <f t="shared" si="597"/>
        <v>3.087143456216398E-5</v>
      </c>
      <c r="AW432" s="5">
        <f t="shared" si="598"/>
        <v>1.6777716385467227E-7</v>
      </c>
      <c r="AX432" s="5">
        <f t="shared" si="599"/>
        <v>2.9668132267021208E-4</v>
      </c>
      <c r="AY432" s="5">
        <f t="shared" si="600"/>
        <v>2.5541872321930821E-4</v>
      </c>
      <c r="AZ432" s="5">
        <f t="shared" si="601"/>
        <v>1.0994747425253371E-4</v>
      </c>
      <c r="BA432" s="5">
        <f t="shared" si="602"/>
        <v>3.1551973277835126E-5</v>
      </c>
      <c r="BB432" s="5">
        <f t="shared" si="603"/>
        <v>6.7909269255151602E-6</v>
      </c>
      <c r="BC432" s="5">
        <f t="shared" si="604"/>
        <v>1.1692882242666763E-6</v>
      </c>
      <c r="BD432" s="5">
        <f t="shared" si="605"/>
        <v>8.2339321972457497E-5</v>
      </c>
      <c r="BE432" s="5">
        <f t="shared" si="606"/>
        <v>8.7770848386534495E-5</v>
      </c>
      <c r="BF432" s="5">
        <f t="shared" si="607"/>
        <v>4.6780333150356263E-5</v>
      </c>
      <c r="BG432" s="5">
        <f t="shared" si="608"/>
        <v>1.6622068411756475E-5</v>
      </c>
      <c r="BH432" s="5">
        <f t="shared" si="609"/>
        <v>4.4296364467480514E-6</v>
      </c>
      <c r="BI432" s="5">
        <f t="shared" si="610"/>
        <v>9.4436762329678148E-7</v>
      </c>
      <c r="BJ432" s="8">
        <f t="shared" si="611"/>
        <v>0.39769130934881952</v>
      </c>
      <c r="BK432" s="8">
        <f t="shared" si="612"/>
        <v>0.31344393545793914</v>
      </c>
      <c r="BL432" s="8">
        <f t="shared" si="613"/>
        <v>0.27347948815783957</v>
      </c>
      <c r="BM432" s="8">
        <f t="shared" si="614"/>
        <v>0.30338649531108758</v>
      </c>
      <c r="BN432" s="8">
        <f t="shared" si="615"/>
        <v>0.69645762136751166</v>
      </c>
    </row>
    <row r="433" spans="1:66" x14ac:dyDescent="0.25">
      <c r="A433" t="s">
        <v>69</v>
      </c>
      <c r="B433" t="s">
        <v>79</v>
      </c>
      <c r="C433" t="s">
        <v>73</v>
      </c>
      <c r="D433" t="s">
        <v>494</v>
      </c>
      <c r="E433">
        <f>VLOOKUP(A433,home!$A$2:$E$405,3,FALSE)</f>
        <v>1.3216783216783199</v>
      </c>
      <c r="F433">
        <f>VLOOKUP(B433,home!$B$2:$E$405,3,FALSE)</f>
        <v>0.97</v>
      </c>
      <c r="G433">
        <f>VLOOKUP(C433,away!$B$2:$E$405,4,FALSE)</f>
        <v>0.92</v>
      </c>
      <c r="H433">
        <f>VLOOKUP(A433,away!$A$2:$E$405,3,FALSE)</f>
        <v>1.28321678321678</v>
      </c>
      <c r="I433">
        <f>VLOOKUP(C433,away!$B$2:$E$405,3,FALSE)</f>
        <v>0.86</v>
      </c>
      <c r="J433">
        <f>VLOOKUP(B433,home!$B$2:$E$405,4,FALSE)</f>
        <v>1</v>
      </c>
      <c r="K433" s="3">
        <f t="shared" si="560"/>
        <v>1.1794657342657329</v>
      </c>
      <c r="L433" s="3">
        <f t="shared" si="561"/>
        <v>1.1035664335664308</v>
      </c>
      <c r="M433" s="5">
        <f t="shared" si="562"/>
        <v>0.10197453356194593</v>
      </c>
      <c r="N433" s="5">
        <f t="shared" si="563"/>
        <v>0.12027546810404616</v>
      </c>
      <c r="O433" s="5">
        <f t="shared" si="564"/>
        <v>0.11253567231755697</v>
      </c>
      <c r="P433" s="5">
        <f t="shared" si="565"/>
        <v>0.13273196938111523</v>
      </c>
      <c r="Q433" s="5">
        <f t="shared" si="566"/>
        <v>7.0930396650746783E-2</v>
      </c>
      <c r="R433" s="5">
        <f t="shared" si="567"/>
        <v>6.2095295274243456E-2</v>
      </c>
      <c r="S433" s="5">
        <f t="shared" si="568"/>
        <v>4.3191606473706366E-2</v>
      </c>
      <c r="T433" s="5">
        <f t="shared" si="569"/>
        <v>7.827640486331694E-2</v>
      </c>
      <c r="U433" s="5">
        <f t="shared" si="570"/>
        <v>7.3239273035083041E-2</v>
      </c>
      <c r="V433" s="5">
        <f t="shared" si="571"/>
        <v>6.2465563026594395E-3</v>
      </c>
      <c r="W433" s="5">
        <f t="shared" si="572"/>
        <v>2.7886657455810916E-2</v>
      </c>
      <c r="X433" s="5">
        <f t="shared" si="573"/>
        <v>3.0774779112597971E-2</v>
      </c>
      <c r="Y433" s="5">
        <f t="shared" si="574"/>
        <v>1.6981006614542223E-2</v>
      </c>
      <c r="Z433" s="5">
        <f t="shared" si="575"/>
        <v>2.2842094515683746E-2</v>
      </c>
      <c r="AA433" s="5">
        <f t="shared" si="576"/>
        <v>2.6941467780108197E-2</v>
      </c>
      <c r="AB433" s="5">
        <f t="shared" si="577"/>
        <v>1.5888269038730956E-2</v>
      </c>
      <c r="AC433" s="5">
        <f t="shared" si="578"/>
        <v>5.0816469253469709E-4</v>
      </c>
      <c r="AD433" s="5">
        <f t="shared" si="579"/>
        <v>8.2228392280837524E-3</v>
      </c>
      <c r="AE433" s="5">
        <f t="shared" si="580"/>
        <v>9.0744493607265286E-3</v>
      </c>
      <c r="AF433" s="5">
        <f t="shared" si="581"/>
        <v>5.0071288587980791E-3</v>
      </c>
      <c r="AG433" s="5">
        <f t="shared" si="582"/>
        <v>1.8418997790371149E-3</v>
      </c>
      <c r="AH433" s="5">
        <f t="shared" si="583"/>
        <v>6.3019421949651192E-3</v>
      </c>
      <c r="AI433" s="5">
        <f t="shared" si="584"/>
        <v>7.4329248782847371E-3</v>
      </c>
      <c r="AJ433" s="5">
        <f t="shared" si="585"/>
        <v>4.3834400996540721E-3</v>
      </c>
      <c r="AK433" s="5">
        <f t="shared" si="586"/>
        <v>1.7233724652494491E-3</v>
      </c>
      <c r="AL433" s="5">
        <f t="shared" si="587"/>
        <v>2.6457468567524588E-5</v>
      </c>
      <c r="AM433" s="5">
        <f t="shared" si="588"/>
        <v>1.9397114215801727E-3</v>
      </c>
      <c r="AN433" s="5">
        <f t="shared" si="589"/>
        <v>2.1406004156613026E-3</v>
      </c>
      <c r="AO433" s="5">
        <f t="shared" si="590"/>
        <v>1.1811473832010822E-3</v>
      </c>
      <c r="AP433" s="5">
        <f t="shared" si="591"/>
        <v>4.3449153506517989E-4</v>
      </c>
      <c r="AQ433" s="5">
        <f t="shared" si="592"/>
        <v>1.1987256844167125E-4</v>
      </c>
      <c r="AR433" s="5">
        <f t="shared" si="593"/>
        <v>1.3909223745278913E-3</v>
      </c>
      <c r="AS433" s="5">
        <f t="shared" si="594"/>
        <v>1.6405452797791757E-3</v>
      </c>
      <c r="AT433" s="5">
        <f t="shared" si="595"/>
        <v>9.6748347150546411E-4</v>
      </c>
      <c r="AU433" s="5">
        <f t="shared" si="596"/>
        <v>3.8037120103638422E-4</v>
      </c>
      <c r="AV433" s="5">
        <f t="shared" si="597"/>
        <v>1.1215869948097944E-4</v>
      </c>
      <c r="AW433" s="5">
        <f t="shared" si="598"/>
        <v>9.5659828683088321E-7</v>
      </c>
      <c r="AX433" s="5">
        <f t="shared" si="599"/>
        <v>3.8130385935294844E-4</v>
      </c>
      <c r="AY433" s="5">
        <f t="shared" si="600"/>
        <v>4.2079414017124928E-4</v>
      </c>
      <c r="AZ433" s="5">
        <f t="shared" si="601"/>
        <v>2.3218714426721926E-4</v>
      </c>
      <c r="BA433" s="5">
        <f t="shared" si="602"/>
        <v>8.5411312906316444E-5</v>
      </c>
      <c r="BB433" s="5">
        <f t="shared" si="603"/>
        <v>2.3564264492562556E-5</v>
      </c>
      <c r="BC433" s="5">
        <f t="shared" si="604"/>
        <v>5.2009462651346639E-6</v>
      </c>
      <c r="BD433" s="5">
        <f t="shared" si="605"/>
        <v>2.5582920737091558E-4</v>
      </c>
      <c r="BE433" s="5">
        <f t="shared" si="606"/>
        <v>3.0174178391835738E-4</v>
      </c>
      <c r="BF433" s="5">
        <f t="shared" si="607"/>
        <v>1.7794704736395881E-4</v>
      </c>
      <c r="BG433" s="5">
        <f t="shared" si="608"/>
        <v>6.9960814959850283E-5</v>
      </c>
      <c r="BH433" s="5">
        <f t="shared" si="609"/>
        <v>2.0629095996612225E-5</v>
      </c>
      <c r="BI433" s="5">
        <f t="shared" si="610"/>
        <v>4.8662623713765005E-6</v>
      </c>
      <c r="BJ433" s="8">
        <f t="shared" si="611"/>
        <v>0.37623531501911123</v>
      </c>
      <c r="BK433" s="8">
        <f t="shared" si="612"/>
        <v>0.28510008202070042</v>
      </c>
      <c r="BL433" s="8">
        <f t="shared" si="613"/>
        <v>0.31586411232218697</v>
      </c>
      <c r="BM433" s="8">
        <f t="shared" si="614"/>
        <v>0.39907843104614338</v>
      </c>
      <c r="BN433" s="8">
        <f t="shared" si="615"/>
        <v>0.60054333528965453</v>
      </c>
    </row>
    <row r="434" spans="1:66" x14ac:dyDescent="0.25">
      <c r="A434" t="s">
        <v>69</v>
      </c>
      <c r="B434" t="s">
        <v>78</v>
      </c>
      <c r="C434" t="s">
        <v>258</v>
      </c>
      <c r="D434" t="s">
        <v>494</v>
      </c>
      <c r="E434">
        <f>VLOOKUP(A434,home!$A$2:$E$405,3,FALSE)</f>
        <v>1.3216783216783199</v>
      </c>
      <c r="F434">
        <f>VLOOKUP(B434,home!$B$2:$E$405,3,FALSE)</f>
        <v>1.35</v>
      </c>
      <c r="G434">
        <f>VLOOKUP(C434,away!$B$2:$E$405,4,FALSE)</f>
        <v>1.51</v>
      </c>
      <c r="H434">
        <f>VLOOKUP(A434,away!$A$2:$E$405,3,FALSE)</f>
        <v>1.28321678321678</v>
      </c>
      <c r="I434">
        <f>VLOOKUP(C434,away!$B$2:$E$405,3,FALSE)</f>
        <v>0.32</v>
      </c>
      <c r="J434">
        <f>VLOOKUP(B434,home!$B$2:$E$405,4,FALSE)</f>
        <v>1.06</v>
      </c>
      <c r="K434" s="3">
        <f t="shared" si="560"/>
        <v>2.6942412587412554</v>
      </c>
      <c r="L434" s="3">
        <f t="shared" si="561"/>
        <v>0.43526713286713181</v>
      </c>
      <c r="M434" s="5">
        <f t="shared" si="562"/>
        <v>4.3739294572441641E-2</v>
      </c>
      <c r="N434" s="5">
        <f t="shared" si="563"/>
        <v>0.11784421206530972</v>
      </c>
      <c r="O434" s="5">
        <f t="shared" si="564"/>
        <v>1.9038277342177574E-2</v>
      </c>
      <c r="P434" s="5">
        <f t="shared" si="565"/>
        <v>5.1293712310653626E-2</v>
      </c>
      <c r="Q434" s="5">
        <f t="shared" si="566"/>
        <v>0.15875036912510576</v>
      </c>
      <c r="R434" s="5">
        <f t="shared" si="567"/>
        <v>4.1433681967294553E-3</v>
      </c>
      <c r="S434" s="5">
        <f t="shared" si="568"/>
        <v>1.5038222200008998E-2</v>
      </c>
      <c r="T434" s="5">
        <f t="shared" si="569"/>
        <v>6.9098818010683641E-2</v>
      </c>
      <c r="U434" s="5">
        <f t="shared" si="570"/>
        <v>1.1163233545784853E-2</v>
      </c>
      <c r="V434" s="5">
        <f t="shared" si="571"/>
        <v>1.9595048615290269E-3</v>
      </c>
      <c r="W434" s="5">
        <f t="shared" si="572"/>
        <v>0.14257059811242129</v>
      </c>
      <c r="X434" s="5">
        <f t="shared" si="573"/>
        <v>6.2056295471545737E-2</v>
      </c>
      <c r="Y434" s="5">
        <f t="shared" si="574"/>
        <v>1.3505532903127644E-2</v>
      </c>
      <c r="Z434" s="5">
        <f t="shared" si="575"/>
        <v>6.011573318010961E-4</v>
      </c>
      <c r="AA434" s="5">
        <f t="shared" si="576"/>
        <v>1.6196628863333197E-3</v>
      </c>
      <c r="AB434" s="5">
        <f t="shared" si="577"/>
        <v>2.1818812868055894E-3</v>
      </c>
      <c r="AC434" s="5">
        <f t="shared" si="578"/>
        <v>1.4362125581399485E-4</v>
      </c>
      <c r="AD434" s="5">
        <f t="shared" si="579"/>
        <v>9.6029896929475916E-2</v>
      </c>
      <c r="AE434" s="5">
        <f t="shared" si="580"/>
        <v>4.1798657906019165E-2</v>
      </c>
      <c r="AF434" s="5">
        <f t="shared" si="581"/>
        <v>9.0967909922235173E-3</v>
      </c>
      <c r="AG434" s="5">
        <f t="shared" si="582"/>
        <v>1.3198447111588938E-3</v>
      </c>
      <c r="AH434" s="5">
        <f t="shared" si="583"/>
        <v>6.5416007053779529E-5</v>
      </c>
      <c r="AI434" s="5">
        <f t="shared" si="584"/>
        <v>1.7624650518640179E-4</v>
      </c>
      <c r="AJ434" s="5">
        <f t="shared" si="585"/>
        <v>2.3742530299107923E-4</v>
      </c>
      <c r="AK434" s="5">
        <f t="shared" si="586"/>
        <v>2.1322701572923643E-4</v>
      </c>
      <c r="AL434" s="5">
        <f t="shared" si="587"/>
        <v>6.7370701328680393E-6</v>
      </c>
      <c r="AM434" s="5">
        <f t="shared" si="588"/>
        <v>5.174554207601282E-2</v>
      </c>
      <c r="AN434" s="5">
        <f t="shared" si="589"/>
        <v>2.2523133738081635E-2</v>
      </c>
      <c r="AO434" s="5">
        <f t="shared" si="590"/>
        <v>4.9017899226788788E-3</v>
      </c>
      <c r="AP434" s="5">
        <f t="shared" si="591"/>
        <v>7.1119601518714515E-4</v>
      </c>
      <c r="AQ434" s="5">
        <f t="shared" si="592"/>
        <v>7.7390062609259454E-5</v>
      </c>
      <c r="AR434" s="5">
        <f t="shared" si="593"/>
        <v>5.6946875667829404E-6</v>
      </c>
      <c r="AS434" s="5">
        <f t="shared" si="594"/>
        <v>1.5342862198067445E-5</v>
      </c>
      <c r="AT434" s="5">
        <f t="shared" si="595"/>
        <v>2.066868618060743E-5</v>
      </c>
      <c r="AU434" s="5">
        <f t="shared" si="596"/>
        <v>1.856214235725592E-5</v>
      </c>
      <c r="AV434" s="5">
        <f t="shared" si="597"/>
        <v>1.2502722447386892E-5</v>
      </c>
      <c r="AW434" s="5">
        <f t="shared" si="598"/>
        <v>2.1946280454961341E-7</v>
      </c>
      <c r="AX434" s="5">
        <f t="shared" si="599"/>
        <v>2.3235829069520906E-2</v>
      </c>
      <c r="AY434" s="5">
        <f t="shared" si="600"/>
        <v>1.011379269888112E-2</v>
      </c>
      <c r="AZ434" s="5">
        <f t="shared" si="601"/>
        <v>2.2011007752272579E-3</v>
      </c>
      <c r="BA434" s="5">
        <f t="shared" si="602"/>
        <v>3.1935560786159662E-4</v>
      </c>
      <c r="BB434" s="5">
        <f t="shared" si="603"/>
        <v>3.4751249949739298E-5</v>
      </c>
      <c r="BC434" s="5">
        <f t="shared" si="604"/>
        <v>3.0252153858344182E-6</v>
      </c>
      <c r="BD434" s="5">
        <f t="shared" si="605"/>
        <v>4.1311838829461872E-7</v>
      </c>
      <c r="BE434" s="5">
        <f t="shared" si="606"/>
        <v>1.1130406064880522E-6</v>
      </c>
      <c r="BF434" s="5">
        <f t="shared" si="607"/>
        <v>1.4993999623272502E-6</v>
      </c>
      <c r="BG434" s="5">
        <f t="shared" si="608"/>
        <v>1.3465817472857206E-6</v>
      </c>
      <c r="BH434" s="5">
        <f t="shared" si="609"/>
        <v>9.0700402545126977E-7</v>
      </c>
      <c r="BI434" s="5">
        <f t="shared" si="610"/>
        <v>4.8873753344304277E-7</v>
      </c>
      <c r="BJ434" s="8">
        <f t="shared" si="611"/>
        <v>0.82793792265846733</v>
      </c>
      <c r="BK434" s="8">
        <f t="shared" si="612"/>
        <v>0.12229488496946127</v>
      </c>
      <c r="BL434" s="8">
        <f t="shared" si="613"/>
        <v>3.891727707180468E-2</v>
      </c>
      <c r="BM434" s="8">
        <f t="shared" si="614"/>
        <v>0.58482843518304017</v>
      </c>
      <c r="BN434" s="8">
        <f t="shared" si="615"/>
        <v>0.39480923361241782</v>
      </c>
    </row>
    <row r="435" spans="1:66" x14ac:dyDescent="0.25">
      <c r="A435" t="s">
        <v>69</v>
      </c>
      <c r="B435" t="s">
        <v>324</v>
      </c>
      <c r="C435" t="s">
        <v>259</v>
      </c>
      <c r="D435" t="s">
        <v>494</v>
      </c>
      <c r="E435">
        <f>VLOOKUP(A435,home!$A$2:$E$405,3,FALSE)</f>
        <v>1.3216783216783199</v>
      </c>
      <c r="F435">
        <f>VLOOKUP(B435,home!$B$2:$E$405,3,FALSE)</f>
        <v>0.97</v>
      </c>
      <c r="G435">
        <f>VLOOKUP(C435,away!$B$2:$E$405,4,FALSE)</f>
        <v>0.86</v>
      </c>
      <c r="H435">
        <f>VLOOKUP(A435,away!$A$2:$E$405,3,FALSE)</f>
        <v>1.28321678321678</v>
      </c>
      <c r="I435">
        <f>VLOOKUP(C435,away!$B$2:$E$405,3,FALSE)</f>
        <v>1.19</v>
      </c>
      <c r="J435">
        <f>VLOOKUP(B435,home!$B$2:$E$405,4,FALSE)</f>
        <v>0.83</v>
      </c>
      <c r="K435" s="3">
        <f t="shared" si="560"/>
        <v>1.1025440559440545</v>
      </c>
      <c r="L435" s="3">
        <f t="shared" si="561"/>
        <v>1.2674332167832136</v>
      </c>
      <c r="M435" s="5">
        <f t="shared" si="562"/>
        <v>9.3482850864162706E-2</v>
      </c>
      <c r="N435" s="5">
        <f t="shared" si="563"/>
        <v>0.10306896155298709</v>
      </c>
      <c r="O435" s="5">
        <f t="shared" si="564"/>
        <v>0.11848327038483114</v>
      </c>
      <c r="P435" s="5">
        <f t="shared" si="565"/>
        <v>0.13063302549160777</v>
      </c>
      <c r="Q435" s="5">
        <f t="shared" si="566"/>
        <v>5.681903545628611E-2</v>
      </c>
      <c r="R435" s="5">
        <f t="shared" si="567"/>
        <v>7.5084816259420928E-2</v>
      </c>
      <c r="S435" s="5">
        <f t="shared" si="568"/>
        <v>4.5636678790123002E-2</v>
      </c>
      <c r="T435" s="5">
        <f t="shared" si="569"/>
        <v>7.2014332882880158E-2</v>
      </c>
      <c r="U435" s="5">
        <f t="shared" si="570"/>
        <v>8.2784317858476023E-2</v>
      </c>
      <c r="V435" s="5">
        <f t="shared" si="571"/>
        <v>7.0858598587066222E-3</v>
      </c>
      <c r="W435" s="5">
        <f t="shared" si="572"/>
        <v>2.0881829935600907E-2</v>
      </c>
      <c r="X435" s="5">
        <f t="shared" si="573"/>
        <v>2.6466324887598661E-2</v>
      </c>
      <c r="Y435" s="5">
        <f t="shared" si="574"/>
        <v>1.6772149644359403E-2</v>
      </c>
      <c r="Z435" s="5">
        <f t="shared" si="575"/>
        <v>3.1721663401084801E-2</v>
      </c>
      <c r="AA435" s="5">
        <f t="shared" si="576"/>
        <v>3.4974531427524096E-2</v>
      </c>
      <c r="AB435" s="5">
        <f t="shared" si="577"/>
        <v>1.9280480867422616E-2</v>
      </c>
      <c r="AC435" s="5">
        <f t="shared" si="578"/>
        <v>6.1886171032683225E-4</v>
      </c>
      <c r="AD435" s="5">
        <f t="shared" si="579"/>
        <v>5.7557843681828487E-3</v>
      </c>
      <c r="AE435" s="5">
        <f t="shared" si="580"/>
        <v>7.2950722968765239E-3</v>
      </c>
      <c r="AF435" s="5">
        <f t="shared" si="581"/>
        <v>4.6230084739481616E-3</v>
      </c>
      <c r="AG435" s="5">
        <f t="shared" si="582"/>
        <v>1.9531181671173911E-3</v>
      </c>
      <c r="AH435" s="5">
        <f t="shared" si="583"/>
        <v>1.0051272471537811E-2</v>
      </c>
      <c r="AI435" s="5">
        <f t="shared" si="584"/>
        <v>1.1081970718168117E-2</v>
      </c>
      <c r="AJ435" s="5">
        <f t="shared" si="585"/>
        <v>6.1091804717311625E-3</v>
      </c>
      <c r="AK435" s="5">
        <f t="shared" si="586"/>
        <v>2.2452135385988958E-3</v>
      </c>
      <c r="AL435" s="5">
        <f t="shared" si="587"/>
        <v>3.4591917911607917E-5</v>
      </c>
      <c r="AM435" s="5">
        <f t="shared" si="588"/>
        <v>1.2692011684871402E-3</v>
      </c>
      <c r="AN435" s="5">
        <f t="shared" si="589"/>
        <v>1.6086277197206694E-3</v>
      </c>
      <c r="AO435" s="5">
        <f t="shared" si="590"/>
        <v>1.0194141027061072E-3</v>
      </c>
      <c r="AP435" s="5">
        <f t="shared" si="591"/>
        <v>4.3067976514232488E-4</v>
      </c>
      <c r="AQ435" s="5">
        <f t="shared" si="592"/>
        <v>1.3646446003444396E-4</v>
      </c>
      <c r="AR435" s="5">
        <f t="shared" si="593"/>
        <v>2.5478633202731457E-3</v>
      </c>
      <c r="AS435" s="5">
        <f t="shared" si="594"/>
        <v>2.8091315591250391E-3</v>
      </c>
      <c r="AT435" s="5">
        <f t="shared" si="595"/>
        <v>1.5485956514390833E-3</v>
      </c>
      <c r="AU435" s="5">
        <f t="shared" si="596"/>
        <v>5.6913164351832398E-4</v>
      </c>
      <c r="AV435" s="5">
        <f t="shared" si="597"/>
        <v>1.5687317765269965E-4</v>
      </c>
      <c r="AW435" s="5">
        <f t="shared" si="598"/>
        <v>1.3427438688778228E-6</v>
      </c>
      <c r="AX435" s="5">
        <f t="shared" si="599"/>
        <v>2.332250340187907E-4</v>
      </c>
      <c r="AY435" s="5">
        <f t="shared" si="600"/>
        <v>2.9559715510081027E-4</v>
      </c>
      <c r="AZ435" s="5">
        <f t="shared" si="601"/>
        <v>1.8732482658069332E-4</v>
      </c>
      <c r="BA435" s="5">
        <f t="shared" si="602"/>
        <v>7.9140569178841907E-5</v>
      </c>
      <c r="BB435" s="5">
        <f t="shared" si="603"/>
        <v>2.5076346543098513E-5</v>
      </c>
      <c r="BC435" s="5">
        <f t="shared" si="604"/>
        <v>6.3565189128579936E-6</v>
      </c>
      <c r="BD435" s="5">
        <f t="shared" si="605"/>
        <v>5.3820776732295839E-4</v>
      </c>
      <c r="BE435" s="5">
        <f t="shared" si="606"/>
        <v>5.9339777472484836E-4</v>
      </c>
      <c r="BF435" s="5">
        <f t="shared" si="607"/>
        <v>3.271235946666554E-4</v>
      </c>
      <c r="BG435" s="5">
        <f t="shared" si="608"/>
        <v>1.2022272495292435E-4</v>
      </c>
      <c r="BH435" s="5">
        <f t="shared" si="609"/>
        <v>3.3137712696560925E-5</v>
      </c>
      <c r="BI435" s="5">
        <f t="shared" si="610"/>
        <v>7.3071576322350099E-6</v>
      </c>
      <c r="BJ435" s="8">
        <f t="shared" si="611"/>
        <v>0.32094072533226303</v>
      </c>
      <c r="BK435" s="8">
        <f t="shared" si="612"/>
        <v>0.27778746578793934</v>
      </c>
      <c r="BL435" s="8">
        <f t="shared" si="613"/>
        <v>0.36934604608171528</v>
      </c>
      <c r="BM435" s="8">
        <f t="shared" si="614"/>
        <v>0.42192968618247478</v>
      </c>
      <c r="BN435" s="8">
        <f t="shared" si="615"/>
        <v>0.57757196000929567</v>
      </c>
    </row>
    <row r="436" spans="1:66" x14ac:dyDescent="0.25">
      <c r="A436" t="s">
        <v>69</v>
      </c>
      <c r="B436" t="s">
        <v>261</v>
      </c>
      <c r="C436" t="s">
        <v>74</v>
      </c>
      <c r="D436" t="s">
        <v>494</v>
      </c>
      <c r="E436">
        <f>VLOOKUP(A436,home!$A$2:$E$405,3,FALSE)</f>
        <v>1.3216783216783199</v>
      </c>
      <c r="F436">
        <f>VLOOKUP(B436,home!$B$2:$E$405,3,FALSE)</f>
        <v>1.57</v>
      </c>
      <c r="G436">
        <f>VLOOKUP(C436,away!$B$2:$E$405,4,FALSE)</f>
        <v>0.92</v>
      </c>
      <c r="H436">
        <f>VLOOKUP(A436,away!$A$2:$E$405,3,FALSE)</f>
        <v>1.28321678321678</v>
      </c>
      <c r="I436">
        <f>VLOOKUP(C436,away!$B$2:$E$405,3,FALSE)</f>
        <v>1.03</v>
      </c>
      <c r="J436">
        <f>VLOOKUP(B436,home!$B$2:$E$405,4,FALSE)</f>
        <v>1.06</v>
      </c>
      <c r="K436" s="3">
        <f t="shared" si="560"/>
        <v>1.9090321678321653</v>
      </c>
      <c r="L436" s="3">
        <f t="shared" si="561"/>
        <v>1.4010160839160806</v>
      </c>
      <c r="M436" s="5">
        <f t="shared" si="562"/>
        <v>3.6514411827025896E-2</v>
      </c>
      <c r="N436" s="5">
        <f t="shared" si="563"/>
        <v>6.9707186767263701E-2</v>
      </c>
      <c r="O436" s="5">
        <f t="shared" si="564"/>
        <v>5.115727826439883E-2</v>
      </c>
      <c r="P436" s="5">
        <f t="shared" si="565"/>
        <v>9.7660889825478617E-2</v>
      </c>
      <c r="Q436" s="5">
        <f t="shared" si="566"/>
        <v>6.6536630933895544E-2</v>
      </c>
      <c r="R436" s="5">
        <f t="shared" si="567"/>
        <v>3.5836084828896643E-2</v>
      </c>
      <c r="S436" s="5">
        <f t="shared" si="568"/>
        <v>6.5300582183039926E-2</v>
      </c>
      <c r="T436" s="5">
        <f t="shared" si="569"/>
        <v>9.3218890107975877E-2</v>
      </c>
      <c r="U436" s="5">
        <f t="shared" si="570"/>
        <v>6.8412238707525941E-2</v>
      </c>
      <c r="V436" s="5">
        <f t="shared" si="571"/>
        <v>1.9405771411048867E-2</v>
      </c>
      <c r="W436" s="5">
        <f t="shared" si="572"/>
        <v>4.2340189597327764E-2</v>
      </c>
      <c r="X436" s="5">
        <f t="shared" si="573"/>
        <v>5.9319286621912513E-2</v>
      </c>
      <c r="Y436" s="5">
        <f t="shared" si="574"/>
        <v>4.1553637321863714E-2</v>
      </c>
      <c r="Z436" s="5">
        <f t="shared" si="575"/>
        <v>1.6735643743288418E-2</v>
      </c>
      <c r="AA436" s="5">
        <f t="shared" si="576"/>
        <v>3.1948882255316703E-2</v>
      </c>
      <c r="AB436" s="5">
        <f t="shared" si="577"/>
        <v>3.0495721975840932E-2</v>
      </c>
      <c r="AC436" s="5">
        <f t="shared" si="578"/>
        <v>3.2438987938697931E-3</v>
      </c>
      <c r="AD436" s="5">
        <f t="shared" si="579"/>
        <v>2.0207195983352886E-2</v>
      </c>
      <c r="AE436" s="5">
        <f t="shared" si="580"/>
        <v>2.8310606583521813E-2</v>
      </c>
      <c r="AF436" s="5">
        <f t="shared" si="581"/>
        <v>1.9831807584467273E-2</v>
      </c>
      <c r="AG436" s="5">
        <f t="shared" si="582"/>
        <v>9.2615604663225243E-3</v>
      </c>
      <c r="AH436" s="5">
        <f t="shared" si="583"/>
        <v>5.8617265147591496E-3</v>
      </c>
      <c r="AI436" s="5">
        <f t="shared" si="584"/>
        <v>1.1190224475709942E-2</v>
      </c>
      <c r="AJ436" s="5">
        <f t="shared" si="585"/>
        <v>1.0681249244696557E-2</v>
      </c>
      <c r="AK436" s="5">
        <f t="shared" si="586"/>
        <v>6.7969494669195803E-3</v>
      </c>
      <c r="AL436" s="5">
        <f t="shared" si="587"/>
        <v>3.470432926197559E-4</v>
      </c>
      <c r="AM436" s="5">
        <f t="shared" si="588"/>
        <v>7.7152374307819125E-3</v>
      </c>
      <c r="AN436" s="5">
        <f t="shared" si="589"/>
        <v>1.0809171731756837E-2</v>
      </c>
      <c r="AO436" s="5">
        <f t="shared" si="590"/>
        <v>7.5719117250011821E-3</v>
      </c>
      <c r="AP436" s="5">
        <f t="shared" si="591"/>
        <v>3.5361233709064713E-3</v>
      </c>
      <c r="AQ436" s="5">
        <f t="shared" si="592"/>
        <v>1.2385414293378787E-3</v>
      </c>
      <c r="AR436" s="5">
        <f t="shared" si="593"/>
        <v>1.6424746253389836E-3</v>
      </c>
      <c r="AS436" s="5">
        <f t="shared" si="594"/>
        <v>3.1355368946202034E-3</v>
      </c>
      <c r="AT436" s="5">
        <f t="shared" si="595"/>
        <v>2.9929203976272723E-3</v>
      </c>
      <c r="AU436" s="5">
        <f t="shared" si="596"/>
        <v>1.9045271049438321E-3</v>
      </c>
      <c r="AV436" s="5">
        <f t="shared" si="597"/>
        <v>9.0895087696151085E-4</v>
      </c>
      <c r="AW436" s="5">
        <f t="shared" si="598"/>
        <v>2.5783241822558611E-5</v>
      </c>
      <c r="AX436" s="5">
        <f t="shared" si="599"/>
        <v>2.4547727396375752E-3</v>
      </c>
      <c r="AY436" s="5">
        <f t="shared" si="600"/>
        <v>3.4391760905909839E-3</v>
      </c>
      <c r="AZ436" s="5">
        <f t="shared" si="601"/>
        <v>2.4091705091687982E-3</v>
      </c>
      <c r="BA436" s="5">
        <f t="shared" si="602"/>
        <v>1.1250955440805935E-3</v>
      </c>
      <c r="BB436" s="5">
        <f t="shared" si="603"/>
        <v>3.940692382998063E-4</v>
      </c>
      <c r="BC436" s="5">
        <f t="shared" si="604"/>
        <v>1.1041946820691747E-4</v>
      </c>
      <c r="BD436" s="5">
        <f t="shared" si="605"/>
        <v>3.8352222792065909E-4</v>
      </c>
      <c r="BE436" s="5">
        <f t="shared" si="606"/>
        <v>7.3215627017919767E-4</v>
      </c>
      <c r="BF436" s="5">
        <f t="shared" si="607"/>
        <v>6.9885493582605332E-4</v>
      </c>
      <c r="BG436" s="5">
        <f t="shared" si="608"/>
        <v>4.44712184380073E-4</v>
      </c>
      <c r="BH436" s="5">
        <f t="shared" si="609"/>
        <v>2.1224246635211718E-4</v>
      </c>
      <c r="BI436" s="5">
        <f t="shared" si="610"/>
        <v>8.1035539129245478E-5</v>
      </c>
      <c r="BJ436" s="8">
        <f t="shared" si="611"/>
        <v>0.49109068124567246</v>
      </c>
      <c r="BK436" s="8">
        <f t="shared" si="612"/>
        <v>0.22591177342367386</v>
      </c>
      <c r="BL436" s="8">
        <f t="shared" si="613"/>
        <v>0.26551728925734341</v>
      </c>
      <c r="BM436" s="8">
        <f t="shared" si="614"/>
        <v>0.63842951237425039</v>
      </c>
      <c r="BN436" s="8">
        <f t="shared" si="615"/>
        <v>0.35741248244695928</v>
      </c>
    </row>
    <row r="437" spans="1:66" x14ac:dyDescent="0.25">
      <c r="A437" t="s">
        <v>80</v>
      </c>
      <c r="B437" t="s">
        <v>416</v>
      </c>
      <c r="C437" t="s">
        <v>90</v>
      </c>
      <c r="D437" t="s">
        <v>494</v>
      </c>
      <c r="E437">
        <f>VLOOKUP(A437,home!$A$2:$E$405,3,FALSE)</f>
        <v>1.21311475409836</v>
      </c>
      <c r="F437">
        <f>VLOOKUP(B437,home!$B$2:$E$405,3,FALSE)</f>
        <v>0.68</v>
      </c>
      <c r="G437">
        <f>VLOOKUP(C437,away!$B$2:$E$405,4,FALSE)</f>
        <v>0.78</v>
      </c>
      <c r="H437">
        <f>VLOOKUP(A437,away!$A$2:$E$405,3,FALSE)</f>
        <v>1.02341920374707</v>
      </c>
      <c r="I437">
        <f>VLOOKUP(C437,away!$B$2:$E$405,3,FALSE)</f>
        <v>1.24</v>
      </c>
      <c r="J437">
        <f>VLOOKUP(B437,home!$B$2:$E$405,4,FALSE)</f>
        <v>0.75</v>
      </c>
      <c r="K437" s="3">
        <f t="shared" si="560"/>
        <v>0.6434360655737702</v>
      </c>
      <c r="L437" s="3">
        <f t="shared" si="561"/>
        <v>0.95177985948477506</v>
      </c>
      <c r="M437" s="5">
        <f t="shared" si="562"/>
        <v>0.20286472019647356</v>
      </c>
      <c r="N437" s="5">
        <f t="shared" si="563"/>
        <v>0.13053047740694271</v>
      </c>
      <c r="O437" s="5">
        <f t="shared" si="564"/>
        <v>0.19308255488301784</v>
      </c>
      <c r="P437" s="5">
        <f t="shared" si="565"/>
        <v>0.12423627944486054</v>
      </c>
      <c r="Q437" s="5">
        <f t="shared" si="566"/>
        <v>4.1994008410094548E-2</v>
      </c>
      <c r="R437" s="5">
        <f t="shared" si="567"/>
        <v>9.1886043477760027E-2</v>
      </c>
      <c r="S437" s="5">
        <f t="shared" si="568"/>
        <v>1.9020869073924092E-2</v>
      </c>
      <c r="T437" s="5">
        <f t="shared" si="569"/>
        <v>3.996905142376226E-2</v>
      </c>
      <c r="U437" s="5">
        <f t="shared" si="570"/>
        <v>5.9122794296470299E-2</v>
      </c>
      <c r="V437" s="5">
        <f t="shared" si="571"/>
        <v>1.2942845213760102E-3</v>
      </c>
      <c r="W437" s="5">
        <f t="shared" si="572"/>
        <v>9.006819849687684E-3</v>
      </c>
      <c r="X437" s="5">
        <f t="shared" si="573"/>
        <v>8.572509730940427E-3</v>
      </c>
      <c r="Y437" s="5">
        <f t="shared" si="574"/>
        <v>4.0795710535731725E-3</v>
      </c>
      <c r="Z437" s="5">
        <f t="shared" si="575"/>
        <v>2.9151761849958126E-2</v>
      </c>
      <c r="AA437" s="5">
        <f t="shared" si="576"/>
        <v>1.8757294949280589E-2</v>
      </c>
      <c r="AB437" s="5">
        <f t="shared" si="577"/>
        <v>6.0345600314859263E-3</v>
      </c>
      <c r="AC437" s="5">
        <f t="shared" si="578"/>
        <v>4.953950757279786E-5</v>
      </c>
      <c r="AD437" s="5">
        <f t="shared" si="579"/>
        <v>1.448828181853695E-3</v>
      </c>
      <c r="AE437" s="5">
        <f t="shared" si="580"/>
        <v>1.3789654833422922E-3</v>
      </c>
      <c r="AF437" s="5">
        <f t="shared" si="581"/>
        <v>6.5623578698494078E-4</v>
      </c>
      <c r="AG437" s="5">
        <f t="shared" si="582"/>
        <v>2.081973350418026E-4</v>
      </c>
      <c r="AH437" s="5">
        <f t="shared" si="583"/>
        <v>6.9365149493216911E-3</v>
      </c>
      <c r="AI437" s="5">
        <f t="shared" si="584"/>
        <v>4.4632038877851889E-3</v>
      </c>
      <c r="AJ437" s="5">
        <f t="shared" si="585"/>
        <v>1.4358931747050282E-3</v>
      </c>
      <c r="AK437" s="5">
        <f t="shared" si="586"/>
        <v>3.0796848497214452E-4</v>
      </c>
      <c r="AL437" s="5">
        <f t="shared" si="587"/>
        <v>1.213538578894191E-6</v>
      </c>
      <c r="AM437" s="5">
        <f t="shared" si="588"/>
        <v>1.8644566100486815E-4</v>
      </c>
      <c r="AN437" s="5">
        <f t="shared" si="589"/>
        <v>1.7745522503275944E-4</v>
      </c>
      <c r="AO437" s="5">
        <f t="shared" si="590"/>
        <v>8.4449154573259443E-5</v>
      </c>
      <c r="AP437" s="5">
        <f t="shared" si="591"/>
        <v>2.6792334824448312E-5</v>
      </c>
      <c r="AQ437" s="5">
        <f t="shared" si="592"/>
        <v>6.3751011686206127E-6</v>
      </c>
      <c r="AR437" s="5">
        <f t="shared" si="593"/>
        <v>1.3204070447558887E-3</v>
      </c>
      <c r="AS437" s="5">
        <f t="shared" si="594"/>
        <v>8.4959751383361802E-4</v>
      </c>
      <c r="AT437" s="5">
        <f t="shared" si="595"/>
        <v>2.7333084081117997E-4</v>
      </c>
      <c r="AU437" s="5">
        <f t="shared" si="596"/>
        <v>5.8623640270505374E-5</v>
      </c>
      <c r="AV437" s="5">
        <f t="shared" si="597"/>
        <v>9.4301411113165026E-6</v>
      </c>
      <c r="AW437" s="5">
        <f t="shared" si="598"/>
        <v>2.0643959440694401E-8</v>
      </c>
      <c r="AX437" s="5">
        <f t="shared" si="599"/>
        <v>1.9994310426712197E-5</v>
      </c>
      <c r="AY437" s="5">
        <f t="shared" si="600"/>
        <v>1.9030181968431109E-5</v>
      </c>
      <c r="AZ437" s="5">
        <f t="shared" si="601"/>
        <v>9.0562719599415301E-6</v>
      </c>
      <c r="BA437" s="5">
        <f t="shared" si="602"/>
        <v>2.8731924178296863E-6</v>
      </c>
      <c r="BB437" s="5">
        <f t="shared" si="603"/>
        <v>6.8366166892866478E-7</v>
      </c>
      <c r="BC437" s="5">
        <f t="shared" si="604"/>
        <v>1.3013908143761031E-7</v>
      </c>
      <c r="BD437" s="5">
        <f t="shared" si="605"/>
        <v>2.0945613858674441E-4</v>
      </c>
      <c r="BE437" s="5">
        <f t="shared" si="606"/>
        <v>1.3477163372252915E-4</v>
      </c>
      <c r="BF437" s="5">
        <f t="shared" si="607"/>
        <v>4.33584648766867E-5</v>
      </c>
      <c r="BG437" s="5">
        <f t="shared" si="608"/>
        <v>9.2994666831912643E-6</v>
      </c>
      <c r="BH437" s="5">
        <f t="shared" si="609"/>
        <v>1.4959030636417364E-6</v>
      </c>
      <c r="BI437" s="5">
        <f t="shared" si="610"/>
        <v>1.9250359634987771E-7</v>
      </c>
      <c r="BJ437" s="8">
        <f t="shared" si="611"/>
        <v>0.23837794989635072</v>
      </c>
      <c r="BK437" s="8">
        <f t="shared" si="612"/>
        <v>0.34748593646475434</v>
      </c>
      <c r="BL437" s="8">
        <f t="shared" si="613"/>
        <v>0.38493679142611048</v>
      </c>
      <c r="BM437" s="8">
        <f t="shared" si="614"/>
        <v>0.21533934628001533</v>
      </c>
      <c r="BN437" s="8">
        <f t="shared" si="615"/>
        <v>0.78459408381914941</v>
      </c>
    </row>
    <row r="438" spans="1:66" x14ac:dyDescent="0.25">
      <c r="A438" t="s">
        <v>21</v>
      </c>
      <c r="B438" t="s">
        <v>151</v>
      </c>
      <c r="C438" t="s">
        <v>22</v>
      </c>
      <c r="D438" t="s">
        <v>494</v>
      </c>
      <c r="E438">
        <f>VLOOKUP(A438,home!$A$2:$E$405,3,FALSE)</f>
        <v>1.36551724137931</v>
      </c>
      <c r="F438">
        <f>VLOOKUP(B438,home!$B$2:$E$405,3,FALSE)</f>
        <v>0.83</v>
      </c>
      <c r="G438">
        <f>VLOOKUP(C438,away!$B$2:$E$405,4,FALSE)</f>
        <v>0.99</v>
      </c>
      <c r="H438">
        <f>VLOOKUP(A438,away!$A$2:$E$405,3,FALSE)</f>
        <v>1.3172413793103399</v>
      </c>
      <c r="I438">
        <f>VLOOKUP(C438,away!$B$2:$E$405,3,FALSE)</f>
        <v>0.94</v>
      </c>
      <c r="J438">
        <f>VLOOKUP(B438,home!$B$2:$E$405,4,FALSE)</f>
        <v>1.47</v>
      </c>
      <c r="K438" s="3">
        <f t="shared" si="560"/>
        <v>1.122045517241379</v>
      </c>
      <c r="L438" s="3">
        <f t="shared" si="561"/>
        <v>1.8201641379310276</v>
      </c>
      <c r="M438" s="5">
        <f t="shared" si="562"/>
        <v>5.2749042672862081E-2</v>
      </c>
      <c r="N438" s="5">
        <f t="shared" si="563"/>
        <v>5.9186826869859106E-2</v>
      </c>
      <c r="O438" s="5">
        <f t="shared" si="564"/>
        <v>9.6011915783336982E-2</v>
      </c>
      <c r="P438" s="5">
        <f t="shared" si="565"/>
        <v>0.10772973970645007</v>
      </c>
      <c r="Q438" s="5">
        <f t="shared" si="566"/>
        <v>3.3205156884533515E-2</v>
      </c>
      <c r="R438" s="5">
        <f t="shared" si="567"/>
        <v>8.7378722961442001E-2</v>
      </c>
      <c r="S438" s="5">
        <f t="shared" si="568"/>
        <v>5.5004300690324665E-2</v>
      </c>
      <c r="T438" s="5">
        <f t="shared" si="569"/>
        <v>6.0438835755601467E-2</v>
      </c>
      <c r="U438" s="5">
        <f t="shared" si="570"/>
        <v>9.8042904401162354E-2</v>
      </c>
      <c r="V438" s="5">
        <f t="shared" si="571"/>
        <v>1.2481740996500153E-2</v>
      </c>
      <c r="W438" s="5">
        <f t="shared" si="572"/>
        <v>1.2419232477195848E-2</v>
      </c>
      <c r="X438" s="5">
        <f t="shared" si="573"/>
        <v>2.26050415756202E-2</v>
      </c>
      <c r="Y438" s="5">
        <f t="shared" si="574"/>
        <v>2.057244300619189E-2</v>
      </c>
      <c r="Z438" s="5">
        <f t="shared" si="575"/>
        <v>5.3014539317542388E-2</v>
      </c>
      <c r="AA438" s="5">
        <f t="shared" si="576"/>
        <v>5.9484726189865278E-2</v>
      </c>
      <c r="AB438" s="5">
        <f t="shared" si="577"/>
        <v>3.3372285182834603E-2</v>
      </c>
      <c r="AC438" s="5">
        <f t="shared" si="578"/>
        <v>1.593221697140008E-3</v>
      </c>
      <c r="AD438" s="5">
        <f t="shared" si="579"/>
        <v>3.4837360321540375E-3</v>
      </c>
      <c r="AE438" s="5">
        <f t="shared" si="580"/>
        <v>6.3409713917449116E-3</v>
      </c>
      <c r="AF438" s="5">
        <f t="shared" si="581"/>
        <v>5.7708043634503436E-3</v>
      </c>
      <c r="AG438" s="5">
        <f t="shared" si="582"/>
        <v>3.5012703831227357E-3</v>
      </c>
      <c r="AH438" s="5">
        <f t="shared" si="583"/>
        <v>2.4123790813681274E-2</v>
      </c>
      <c r="AI438" s="5">
        <f t="shared" si="584"/>
        <v>2.7067991341359836E-2</v>
      </c>
      <c r="AJ438" s="5">
        <f t="shared" si="585"/>
        <v>1.5185759172650637E-2</v>
      </c>
      <c r="AK438" s="5">
        <f t="shared" si="586"/>
        <v>5.6797043351932662E-3</v>
      </c>
      <c r="AL438" s="5">
        <f t="shared" si="587"/>
        <v>1.301539137246668E-4</v>
      </c>
      <c r="AM438" s="5">
        <f t="shared" si="588"/>
        <v>7.8178207962614006E-4</v>
      </c>
      <c r="AN438" s="5">
        <f t="shared" si="589"/>
        <v>1.4229717050126391E-3</v>
      </c>
      <c r="AO438" s="5">
        <f t="shared" si="590"/>
        <v>1.2950210333772876E-3</v>
      </c>
      <c r="AP438" s="5">
        <f t="shared" si="591"/>
        <v>7.8571694760657307E-4</v>
      </c>
      <c r="AQ438" s="5">
        <f t="shared" si="592"/>
        <v>3.5753345264952907E-4</v>
      </c>
      <c r="AR438" s="5">
        <f t="shared" si="593"/>
        <v>8.7818517820025237E-3</v>
      </c>
      <c r="AS438" s="5">
        <f t="shared" si="594"/>
        <v>9.8536374250741479E-3</v>
      </c>
      <c r="AT438" s="5">
        <f t="shared" si="595"/>
        <v>5.5281148506631681E-3</v>
      </c>
      <c r="AU438" s="5">
        <f t="shared" si="596"/>
        <v>2.0675988289940344E-3</v>
      </c>
      <c r="AV438" s="5">
        <f t="shared" si="597"/>
        <v>5.7998499938157031E-4</v>
      </c>
      <c r="AW438" s="5">
        <f t="shared" si="598"/>
        <v>7.3837291830067727E-6</v>
      </c>
      <c r="AX438" s="5">
        <f t="shared" si="599"/>
        <v>1.4619917965069234E-4</v>
      </c>
      <c r="AY438" s="5">
        <f t="shared" si="600"/>
        <v>2.6610650379512585E-4</v>
      </c>
      <c r="AZ438" s="5">
        <f t="shared" si="601"/>
        <v>2.4217875753904751E-4</v>
      </c>
      <c r="BA438" s="5">
        <f t="shared" si="602"/>
        <v>1.469350298137559E-4</v>
      </c>
      <c r="BB438" s="5">
        <f t="shared" si="603"/>
        <v>6.6861467968206214E-5</v>
      </c>
      <c r="BC438" s="5">
        <f t="shared" si="604"/>
        <v>2.4339769241030613E-5</v>
      </c>
      <c r="BD438" s="5">
        <f t="shared" si="605"/>
        <v>2.664068613037781E-3</v>
      </c>
      <c r="BE438" s="5">
        <f t="shared" si="606"/>
        <v>2.9892062448825005E-3</v>
      </c>
      <c r="BF438" s="5">
        <f t="shared" si="607"/>
        <v>1.6770127335901731E-3</v>
      </c>
      <c r="BG438" s="5">
        <f t="shared" si="608"/>
        <v>6.2722820669385492E-4</v>
      </c>
      <c r="BH438" s="5">
        <f t="shared" si="609"/>
        <v>1.7594464940204728E-4</v>
      </c>
      <c r="BI438" s="5">
        <f t="shared" si="610"/>
        <v>3.9483581028834584E-5</v>
      </c>
      <c r="BJ438" s="8">
        <f t="shared" si="611"/>
        <v>0.23305996466575407</v>
      </c>
      <c r="BK438" s="8">
        <f t="shared" si="612"/>
        <v>0.22995430618079679</v>
      </c>
      <c r="BL438" s="8">
        <f t="shared" si="613"/>
        <v>0.48133193209627695</v>
      </c>
      <c r="BM438" s="8">
        <f t="shared" si="614"/>
        <v>0.56084061460727397</v>
      </c>
      <c r="BN438" s="8">
        <f t="shared" si="615"/>
        <v>0.43626140487848375</v>
      </c>
    </row>
    <row r="439" spans="1:66" x14ac:dyDescent="0.25">
      <c r="A439" t="s">
        <v>21</v>
      </c>
      <c r="B439" t="s">
        <v>372</v>
      </c>
      <c r="C439" t="s">
        <v>269</v>
      </c>
      <c r="D439" t="s">
        <v>494</v>
      </c>
      <c r="E439">
        <f>VLOOKUP(A439,home!$A$2:$E$405,3,FALSE)</f>
        <v>1.36551724137931</v>
      </c>
      <c r="F439">
        <f>VLOOKUP(B439,home!$B$2:$E$405,3,FALSE)</f>
        <v>0.24</v>
      </c>
      <c r="G439">
        <f>VLOOKUP(C439,away!$B$2:$E$405,4,FALSE)</f>
        <v>1.05</v>
      </c>
      <c r="H439">
        <f>VLOOKUP(A439,away!$A$2:$E$405,3,FALSE)</f>
        <v>1.3172413793103399</v>
      </c>
      <c r="I439">
        <f>VLOOKUP(C439,away!$B$2:$E$405,3,FALSE)</f>
        <v>0.94</v>
      </c>
      <c r="J439">
        <f>VLOOKUP(B439,home!$B$2:$E$405,4,FALSE)</f>
        <v>1.06</v>
      </c>
      <c r="K439" s="3">
        <f t="shared" si="560"/>
        <v>0.34411034482758612</v>
      </c>
      <c r="L439" s="3">
        <f t="shared" si="561"/>
        <v>1.3124993103448226</v>
      </c>
      <c r="M439" s="5">
        <f t="shared" si="562"/>
        <v>0.19078471081559856</v>
      </c>
      <c r="N439" s="5">
        <f t="shared" si="563"/>
        <v>6.5650992626586926E-2</v>
      </c>
      <c r="O439" s="5">
        <f t="shared" si="564"/>
        <v>0.25040480136980953</v>
      </c>
      <c r="P439" s="5">
        <f t="shared" si="565"/>
        <v>8.6166882545848381E-2</v>
      </c>
      <c r="Q439" s="5">
        <f t="shared" si="566"/>
        <v>1.1295592855504069E-2</v>
      </c>
      <c r="R439" s="5">
        <f t="shared" si="567"/>
        <v>0.16432806455245369</v>
      </c>
      <c r="S439" s="5">
        <f t="shared" si="568"/>
        <v>9.7292015905382796E-3</v>
      </c>
      <c r="T439" s="5">
        <f t="shared" si="569"/>
        <v>1.4825457832784996E-2</v>
      </c>
      <c r="U439" s="5">
        <f t="shared" si="570"/>
        <v>5.654698695799467E-2</v>
      </c>
      <c r="V439" s="5">
        <f t="shared" si="571"/>
        <v>4.8823791844450018E-4</v>
      </c>
      <c r="W439" s="5">
        <f t="shared" si="572"/>
        <v>1.2956434508465083E-3</v>
      </c>
      <c r="X439" s="5">
        <f t="shared" si="573"/>
        <v>1.7005311356888284E-3</v>
      </c>
      <c r="Y439" s="5">
        <f t="shared" si="574"/>
        <v>1.1159729714057428E-3</v>
      </c>
      <c r="Z439" s="5">
        <f t="shared" si="575"/>
        <v>7.1893490465131688E-2</v>
      </c>
      <c r="AA439" s="5">
        <f t="shared" si="576"/>
        <v>2.473929379481524E-2</v>
      </c>
      <c r="AB439" s="5">
        <f t="shared" si="577"/>
        <v>4.2565234592624162E-3</v>
      </c>
      <c r="AC439" s="5">
        <f t="shared" si="578"/>
        <v>1.3781875914345108E-5</v>
      </c>
      <c r="AD439" s="5">
        <f t="shared" si="579"/>
        <v>1.1146107866109886E-4</v>
      </c>
      <c r="AE439" s="5">
        <f t="shared" si="580"/>
        <v>1.4629258887298229E-4</v>
      </c>
      <c r="AF439" s="5">
        <f t="shared" si="581"/>
        <v>9.6004461002173973E-5</v>
      </c>
      <c r="AG439" s="5">
        <f t="shared" si="582"/>
        <v>4.2001929618459942E-5</v>
      </c>
      <c r="AH439" s="5">
        <f t="shared" si="583"/>
        <v>2.3590039163441847E-2</v>
      </c>
      <c r="AI439" s="5">
        <f t="shared" si="584"/>
        <v>8.117576511028235E-3</v>
      </c>
      <c r="AJ439" s="5">
        <f t="shared" si="585"/>
        <v>1.3966710261871197E-3</v>
      </c>
      <c r="AK439" s="5">
        <f t="shared" si="586"/>
        <v>1.6020298281064951E-4</v>
      </c>
      <c r="AL439" s="5">
        <f t="shared" si="587"/>
        <v>2.489803880187527E-7</v>
      </c>
      <c r="AM439" s="5">
        <f t="shared" si="588"/>
        <v>7.6709820425850869E-6</v>
      </c>
      <c r="AN439" s="5">
        <f t="shared" si="589"/>
        <v>1.0068158640560445E-5</v>
      </c>
      <c r="AO439" s="5">
        <f t="shared" si="590"/>
        <v>6.6072256360889269E-6</v>
      </c>
      <c r="AP439" s="5">
        <f t="shared" si="591"/>
        <v>2.8906596968864509E-6</v>
      </c>
      <c r="AQ439" s="5">
        <f t="shared" si="592"/>
        <v>9.4849721465125987E-7</v>
      </c>
      <c r="AR439" s="5">
        <f t="shared" si="593"/>
        <v>6.1923820266049558E-3</v>
      </c>
      <c r="AS439" s="5">
        <f t="shared" si="594"/>
        <v>2.1308627144791779E-3</v>
      </c>
      <c r="AT439" s="5">
        <f t="shared" si="595"/>
        <v>3.6662595172983799E-4</v>
      </c>
      <c r="AU439" s="5">
        <f t="shared" si="596"/>
        <v>4.2053260890832184E-5</v>
      </c>
      <c r="AV439" s="5">
        <f t="shared" si="597"/>
        <v>3.6177405265671749E-6</v>
      </c>
      <c r="AW439" s="5">
        <f t="shared" si="598"/>
        <v>3.123629036991055E-9</v>
      </c>
      <c r="AX439" s="5">
        <f t="shared" si="599"/>
        <v>4.3994404597336269E-7</v>
      </c>
      <c r="AY439" s="5">
        <f t="shared" si="600"/>
        <v>5.7742625693034946E-7</v>
      </c>
      <c r="AZ439" s="5">
        <f t="shared" si="601"/>
        <v>3.7893578199803809E-7</v>
      </c>
      <c r="BA439" s="5">
        <f t="shared" si="602"/>
        <v>1.6578431751246709E-7</v>
      </c>
      <c r="BB439" s="5">
        <f t="shared" si="603"/>
        <v>5.4397950600275024E-8</v>
      </c>
      <c r="BC439" s="5">
        <f t="shared" si="604"/>
        <v>1.4279454529406536E-8</v>
      </c>
      <c r="BD439" s="5">
        <f t="shared" si="605"/>
        <v>1.3545828565517796E-3</v>
      </c>
      <c r="BE439" s="5">
        <f t="shared" si="606"/>
        <v>4.6612597386556953E-4</v>
      </c>
      <c r="BF439" s="5">
        <f t="shared" si="607"/>
        <v>8.0199384799987754E-5</v>
      </c>
      <c r="BG439" s="5">
        <f t="shared" si="608"/>
        <v>9.1991459861613559E-6</v>
      </c>
      <c r="BH439" s="5">
        <f t="shared" si="609"/>
        <v>7.9138032435432187E-7</v>
      </c>
      <c r="BI439" s="5">
        <f t="shared" si="610"/>
        <v>5.446443126066654E-8</v>
      </c>
      <c r="BJ439" s="8">
        <f t="shared" si="611"/>
        <v>9.6309767222010109E-2</v>
      </c>
      <c r="BK439" s="8">
        <f t="shared" si="612"/>
        <v>0.287183641152989</v>
      </c>
      <c r="BL439" s="8">
        <f t="shared" si="613"/>
        <v>0.54418665471799388</v>
      </c>
      <c r="BM439" s="8">
        <f t="shared" si="614"/>
        <v>0.23094193448969563</v>
      </c>
      <c r="BN439" s="8">
        <f t="shared" si="615"/>
        <v>0.76863104476580113</v>
      </c>
    </row>
    <row r="440" spans="1:66" x14ac:dyDescent="0.25">
      <c r="A440" t="s">
        <v>21</v>
      </c>
      <c r="B440" t="s">
        <v>267</v>
      </c>
      <c r="C440" t="s">
        <v>275</v>
      </c>
      <c r="D440" t="s">
        <v>494</v>
      </c>
      <c r="E440">
        <f>VLOOKUP(A440,home!$A$2:$E$405,3,FALSE)</f>
        <v>1.36551724137931</v>
      </c>
      <c r="F440">
        <f>VLOOKUP(B440,home!$B$2:$E$405,3,FALSE)</f>
        <v>1.1000000000000001</v>
      </c>
      <c r="G440">
        <f>VLOOKUP(C440,away!$B$2:$E$405,4,FALSE)</f>
        <v>0.73</v>
      </c>
      <c r="H440">
        <f>VLOOKUP(A440,away!$A$2:$E$405,3,FALSE)</f>
        <v>1.3172413793103399</v>
      </c>
      <c r="I440">
        <f>VLOOKUP(C440,away!$B$2:$E$405,3,FALSE)</f>
        <v>0.93</v>
      </c>
      <c r="J440">
        <f>VLOOKUP(B440,home!$B$2:$E$405,4,FALSE)</f>
        <v>1.08</v>
      </c>
      <c r="K440" s="3">
        <f t="shared" si="560"/>
        <v>1.0965103448275859</v>
      </c>
      <c r="L440" s="3">
        <f t="shared" si="561"/>
        <v>1.3230372413793055</v>
      </c>
      <c r="M440" s="5">
        <f t="shared" si="562"/>
        <v>8.8961855927163075E-2</v>
      </c>
      <c r="N440" s="5">
        <f t="shared" si="563"/>
        <v>9.7547595319195587E-2</v>
      </c>
      <c r="O440" s="5">
        <f t="shared" si="564"/>
        <v>0.11769984845385704</v>
      </c>
      <c r="P440" s="5">
        <f t="shared" si="565"/>
        <v>0.12905910141429339</v>
      </c>
      <c r="Q440" s="5">
        <f t="shared" si="566"/>
        <v>5.3480973690276476E-2</v>
      </c>
      <c r="R440" s="5">
        <f t="shared" si="567"/>
        <v>7.7860641404576672E-2</v>
      </c>
      <c r="S440" s="5">
        <f t="shared" si="568"/>
        <v>4.680728466226599E-2</v>
      </c>
      <c r="T440" s="5">
        <f t="shared" si="569"/>
        <v>7.0757319897462603E-2</v>
      </c>
      <c r="U440" s="5">
        <f t="shared" si="570"/>
        <v>8.537499875502938E-2</v>
      </c>
      <c r="V440" s="5">
        <f t="shared" si="571"/>
        <v>7.5449391392356843E-3</v>
      </c>
      <c r="W440" s="5">
        <f t="shared" si="572"/>
        <v>1.9547480300946708E-2</v>
      </c>
      <c r="X440" s="5">
        <f t="shared" si="573"/>
        <v>2.5862044413280848E-2</v>
      </c>
      <c r="Y440" s="5">
        <f t="shared" si="574"/>
        <v>1.7108223948488089E-2</v>
      </c>
      <c r="Z440" s="5">
        <f t="shared" si="575"/>
        <v>3.4337509405311488E-2</v>
      </c>
      <c r="AA440" s="5">
        <f t="shared" si="576"/>
        <v>3.7651434278538572E-2</v>
      </c>
      <c r="AB440" s="5">
        <f t="shared" si="577"/>
        <v>2.064259359200676E-2</v>
      </c>
      <c r="AC440" s="5">
        <f t="shared" si="578"/>
        <v>6.8410152825255151E-4</v>
      </c>
      <c r="AD440" s="5">
        <f t="shared" si="579"/>
        <v>5.3585035913253781E-3</v>
      </c>
      <c r="AE440" s="5">
        <f t="shared" si="580"/>
        <v>7.0894998093882292E-3</v>
      </c>
      <c r="AF440" s="5">
        <f t="shared" si="581"/>
        <v>4.6898361352860577E-3</v>
      </c>
      <c r="AG440" s="5">
        <f t="shared" si="582"/>
        <v>2.0682759543166167E-3</v>
      </c>
      <c r="AH440" s="5">
        <f t="shared" si="583"/>
        <v>1.1357450929859814E-2</v>
      </c>
      <c r="AI440" s="5">
        <f t="shared" si="584"/>
        <v>1.2453562435462971E-2</v>
      </c>
      <c r="AJ440" s="5">
        <f t="shared" si="585"/>
        <v>6.8277300202206851E-3</v>
      </c>
      <c r="AK440" s="5">
        <f t="shared" si="586"/>
        <v>2.4955588662872821E-3</v>
      </c>
      <c r="AL440" s="5">
        <f t="shared" si="587"/>
        <v>3.9697700814472978E-5</v>
      </c>
      <c r="AM440" s="5">
        <f t="shared" si="588"/>
        <v>1.17513092413681E-3</v>
      </c>
      <c r="AN440" s="5">
        <f t="shared" si="589"/>
        <v>1.554741976129479E-3</v>
      </c>
      <c r="AO440" s="5">
        <f t="shared" si="590"/>
        <v>1.0284907675774779E-3</v>
      </c>
      <c r="AP440" s="5">
        <f t="shared" si="591"/>
        <v>4.535771959732637E-4</v>
      </c>
      <c r="AQ440" s="5">
        <f t="shared" si="592"/>
        <v>1.5002488052825682E-4</v>
      </c>
      <c r="AR440" s="5">
        <f t="shared" si="593"/>
        <v>3.0052661094685132E-3</v>
      </c>
      <c r="AS440" s="5">
        <f t="shared" si="594"/>
        <v>3.2953053779919768E-3</v>
      </c>
      <c r="AT440" s="5">
        <f t="shared" si="595"/>
        <v>1.8066682181670903E-3</v>
      </c>
      <c r="AU440" s="5">
        <f t="shared" si="596"/>
        <v>6.6034346363047893E-4</v>
      </c>
      <c r="AV440" s="5">
        <f t="shared" si="597"/>
        <v>1.8101835975252467E-4</v>
      </c>
      <c r="AW440" s="5">
        <f t="shared" si="598"/>
        <v>1.5997335605660671E-6</v>
      </c>
      <c r="AX440" s="5">
        <f t="shared" si="599"/>
        <v>2.1475720247380215E-4</v>
      </c>
      <c r="AY440" s="5">
        <f t="shared" si="600"/>
        <v>2.8413177672727616E-4</v>
      </c>
      <c r="AZ440" s="5">
        <f t="shared" si="601"/>
        <v>1.8795846103472811E-4</v>
      </c>
      <c r="BA440" s="5">
        <f t="shared" si="602"/>
        <v>8.2892014593762131E-5</v>
      </c>
      <c r="BB440" s="5">
        <f t="shared" si="603"/>
        <v>2.7417305580126035E-5</v>
      </c>
      <c r="BC440" s="5">
        <f t="shared" si="604"/>
        <v>7.2548232681566821E-6</v>
      </c>
      <c r="BD440" s="5">
        <f t="shared" si="605"/>
        <v>6.6267983051365579E-4</v>
      </c>
      <c r="BE440" s="5">
        <f t="shared" si="606"/>
        <v>7.2663528946681488E-4</v>
      </c>
      <c r="BF440" s="5">
        <f t="shared" si="607"/>
        <v>3.9838155590857493E-4</v>
      </c>
      <c r="BG440" s="5">
        <f t="shared" si="608"/>
        <v>1.4560983241408725E-4</v>
      </c>
      <c r="BH440" s="5">
        <f t="shared" si="609"/>
        <v>3.9915671887664442E-5</v>
      </c>
      <c r="BI440" s="5">
        <f t="shared" si="610"/>
        <v>8.7535894291135456E-6</v>
      </c>
      <c r="BJ440" s="8">
        <f t="shared" si="611"/>
        <v>0.3086761303879898</v>
      </c>
      <c r="BK440" s="8">
        <f t="shared" si="612"/>
        <v>0.27338111214875244</v>
      </c>
      <c r="BL440" s="8">
        <f t="shared" si="613"/>
        <v>0.38329439603446963</v>
      </c>
      <c r="BM440" s="8">
        <f t="shared" si="614"/>
        <v>0.43479659972399443</v>
      </c>
      <c r="BN440" s="8">
        <f t="shared" si="615"/>
        <v>0.56461001620936224</v>
      </c>
    </row>
    <row r="441" spans="1:66" x14ac:dyDescent="0.25">
      <c r="A441" t="s">
        <v>21</v>
      </c>
      <c r="B441" t="s">
        <v>397</v>
      </c>
      <c r="C441" t="s">
        <v>268</v>
      </c>
      <c r="D441" t="s">
        <v>494</v>
      </c>
      <c r="E441">
        <f>VLOOKUP(A441,home!$A$2:$E$405,3,FALSE)</f>
        <v>1.36551724137931</v>
      </c>
      <c r="F441">
        <f>VLOOKUP(B441,home!$B$2:$E$405,3,FALSE)</f>
        <v>1.07</v>
      </c>
      <c r="G441">
        <f>VLOOKUP(C441,away!$B$2:$E$405,4,FALSE)</f>
        <v>0.78</v>
      </c>
      <c r="H441">
        <f>VLOOKUP(A441,away!$A$2:$E$405,3,FALSE)</f>
        <v>1.3172413793103399</v>
      </c>
      <c r="I441">
        <f>VLOOKUP(C441,away!$B$2:$E$405,3,FALSE)</f>
        <v>0.98</v>
      </c>
      <c r="J441">
        <f>VLOOKUP(B441,home!$B$2:$E$405,4,FALSE)</f>
        <v>1.37</v>
      </c>
      <c r="K441" s="3">
        <f t="shared" si="560"/>
        <v>1.1396606896551722</v>
      </c>
      <c r="L441" s="3">
        <f t="shared" si="561"/>
        <v>1.7685282758620624</v>
      </c>
      <c r="M441" s="5">
        <f t="shared" si="562"/>
        <v>5.4574476684410969E-2</v>
      </c>
      <c r="N441" s="5">
        <f t="shared" si="563"/>
        <v>6.2196385735725911E-2</v>
      </c>
      <c r="O441" s="5">
        <f t="shared" si="564"/>
        <v>9.6516505156755653E-2</v>
      </c>
      <c r="P441" s="5">
        <f t="shared" si="565"/>
        <v>0.10999606683005513</v>
      </c>
      <c r="Q441" s="5">
        <f t="shared" si="566"/>
        <v>3.5441387930818261E-2</v>
      </c>
      <c r="R441" s="5">
        <f t="shared" si="567"/>
        <v>8.5346084228554484E-2</v>
      </c>
      <c r="S441" s="5">
        <f t="shared" si="568"/>
        <v>5.5424877402159498E-2</v>
      </c>
      <c r="T441" s="5">
        <f t="shared" si="569"/>
        <v>6.2679096691448527E-2</v>
      </c>
      <c r="U441" s="5">
        <f t="shared" si="570"/>
        <v>9.7265577211282817E-2</v>
      </c>
      <c r="V441" s="5">
        <f t="shared" si="571"/>
        <v>1.2412229812990788E-2</v>
      </c>
      <c r="W441" s="5">
        <f t="shared" si="572"/>
        <v>1.3463718870524281E-2</v>
      </c>
      <c r="X441" s="5">
        <f t="shared" si="573"/>
        <v>2.3810967520779821E-2</v>
      </c>
      <c r="Y441" s="5">
        <f t="shared" si="574"/>
        <v>2.1055184668066156E-2</v>
      </c>
      <c r="Z441" s="5">
        <f t="shared" si="575"/>
        <v>5.0312321064101266E-2</v>
      </c>
      <c r="AA441" s="5">
        <f t="shared" si="576"/>
        <v>5.7338974522066093E-2</v>
      </c>
      <c r="AB441" s="5">
        <f t="shared" si="577"/>
        <v>3.26734876239691E-2</v>
      </c>
      <c r="AC441" s="5">
        <f t="shared" si="578"/>
        <v>1.5635702609606175E-3</v>
      </c>
      <c r="AD441" s="5">
        <f t="shared" si="579"/>
        <v>3.8360177833262643E-3</v>
      </c>
      <c r="AE441" s="5">
        <f t="shared" si="580"/>
        <v>6.7841059165222083E-3</v>
      </c>
      <c r="AF441" s="5">
        <f t="shared" si="581"/>
        <v>5.9989415699063207E-3</v>
      </c>
      <c r="AG441" s="5">
        <f t="shared" si="582"/>
        <v>3.5364325972078925E-3</v>
      </c>
      <c r="AH441" s="5">
        <f t="shared" si="583"/>
        <v>2.2244690606528384E-2</v>
      </c>
      <c r="AI441" s="5">
        <f t="shared" si="584"/>
        <v>2.5351399437802069E-2</v>
      </c>
      <c r="AJ441" s="5">
        <f t="shared" si="585"/>
        <v>1.4445996683504627E-2</v>
      </c>
      <c r="AK441" s="5">
        <f t="shared" si="586"/>
        <v>5.4878448476930724E-3</v>
      </c>
      <c r="AL441" s="5">
        <f t="shared" si="587"/>
        <v>1.2605642004606752E-4</v>
      </c>
      <c r="AM441" s="5">
        <f t="shared" si="588"/>
        <v>8.7435173449502274E-4</v>
      </c>
      <c r="AN441" s="5">
        <f t="shared" si="589"/>
        <v>1.5463157655034863E-3</v>
      </c>
      <c r="AO441" s="5">
        <f t="shared" si="590"/>
        <v>1.3673515773521033E-3</v>
      </c>
      <c r="AP441" s="5">
        <f t="shared" si="591"/>
        <v>8.0606664253059538E-4</v>
      </c>
      <c r="AQ441" s="5">
        <f t="shared" si="592"/>
        <v>3.5638791238613886E-4</v>
      </c>
      <c r="AR441" s="5">
        <f t="shared" si="593"/>
        <v>7.8680728650897293E-3</v>
      </c>
      <c r="AS441" s="5">
        <f t="shared" si="594"/>
        <v>8.9669333476853057E-3</v>
      </c>
      <c r="AT441" s="5">
        <f t="shared" si="595"/>
        <v>5.1096307215574999E-3</v>
      </c>
      <c r="AU441" s="5">
        <f t="shared" si="596"/>
        <v>1.9410817573378254E-3</v>
      </c>
      <c r="AV441" s="5">
        <f t="shared" si="597"/>
        <v>5.5304364356117486E-4</v>
      </c>
      <c r="AW441" s="5">
        <f t="shared" si="598"/>
        <v>7.057486314591854E-6</v>
      </c>
      <c r="AX441" s="5">
        <f t="shared" si="599"/>
        <v>1.660773834559654E-4</v>
      </c>
      <c r="AY441" s="5">
        <f t="shared" si="600"/>
        <v>2.9371254862306111E-4</v>
      </c>
      <c r="AZ441" s="5">
        <f t="shared" si="601"/>
        <v>2.5971947360769727E-4</v>
      </c>
      <c r="BA441" s="5">
        <f t="shared" si="602"/>
        <v>1.5310707762240772E-4</v>
      </c>
      <c r="BB441" s="5">
        <f t="shared" si="603"/>
        <v>6.7693549002458936E-5</v>
      </c>
      <c r="BC441" s="5">
        <f t="shared" si="604"/>
        <v>2.3943591100860534E-5</v>
      </c>
      <c r="BD441" s="5">
        <f t="shared" si="605"/>
        <v>2.3191515564090371E-3</v>
      </c>
      <c r="BE441" s="5">
        <f t="shared" si="606"/>
        <v>2.6430458621919889E-3</v>
      </c>
      <c r="BF441" s="5">
        <f t="shared" si="607"/>
        <v>1.5060877350479859E-3</v>
      </c>
      <c r="BG441" s="5">
        <f t="shared" si="608"/>
        <v>5.7214299560199471E-4</v>
      </c>
      <c r="BH441" s="5">
        <f t="shared" si="609"/>
        <v>1.6301222023728637E-4</v>
      </c>
      <c r="BI441" s="5">
        <f t="shared" si="610"/>
        <v>3.7155723867569305E-5</v>
      </c>
      <c r="BJ441" s="8">
        <f t="shared" si="611"/>
        <v>0.24471696654000547</v>
      </c>
      <c r="BK441" s="8">
        <f t="shared" si="612"/>
        <v>0.23439098995924615</v>
      </c>
      <c r="BL441" s="8">
        <f t="shared" si="613"/>
        <v>0.4683499187467437</v>
      </c>
      <c r="BM441" s="8">
        <f t="shared" si="614"/>
        <v>0.55341263468146751</v>
      </c>
      <c r="BN441" s="8">
        <f t="shared" si="615"/>
        <v>0.44407090656632042</v>
      </c>
    </row>
    <row r="442" spans="1:66" x14ac:dyDescent="0.25">
      <c r="A442" t="s">
        <v>21</v>
      </c>
      <c r="B442" t="s">
        <v>265</v>
      </c>
      <c r="C442" t="s">
        <v>270</v>
      </c>
      <c r="D442" t="s">
        <v>494</v>
      </c>
      <c r="E442">
        <f>VLOOKUP(A442,home!$A$2:$E$405,3,FALSE)</f>
        <v>1.36551724137931</v>
      </c>
      <c r="F442">
        <f>VLOOKUP(B442,home!$B$2:$E$405,3,FALSE)</f>
        <v>0.83</v>
      </c>
      <c r="G442">
        <f>VLOOKUP(C442,away!$B$2:$E$405,4,FALSE)</f>
        <v>1.22</v>
      </c>
      <c r="H442">
        <f>VLOOKUP(A442,away!$A$2:$E$405,3,FALSE)</f>
        <v>1.3172413793103399</v>
      </c>
      <c r="I442">
        <f>VLOOKUP(C442,away!$B$2:$E$405,3,FALSE)</f>
        <v>1.03</v>
      </c>
      <c r="J442">
        <f>VLOOKUP(B442,home!$B$2:$E$405,4,FALSE)</f>
        <v>0.96</v>
      </c>
      <c r="K442" s="3">
        <f t="shared" ref="K442:K483" si="616">E442*F442*G442</f>
        <v>1.3827227586206894</v>
      </c>
      <c r="L442" s="3">
        <f t="shared" ref="L442:L483" si="617">H442*I442*J442</f>
        <v>1.3024882758620642</v>
      </c>
      <c r="M442" s="5">
        <f t="shared" ref="M442:M483" si="618">_xlfn.POISSON.DIST(0,K442,FALSE) * _xlfn.POISSON.DIST(0,L442,FALSE)</f>
        <v>6.8206798490957718E-2</v>
      </c>
      <c r="N442" s="5">
        <f t="shared" ref="N442:N483" si="619">_xlfn.POISSON.DIST(1,K442,FALSE) * _xlfn.POISSON.DIST(0,L442,FALSE)</f>
        <v>9.4311092566102539E-2</v>
      </c>
      <c r="O442" s="5">
        <f t="shared" ref="O442:O483" si="620">_xlfn.POISSON.DIST(0,K442,FALSE) * _xlfn.POISSON.DIST(1,L442,FALSE)</f>
        <v>8.8838555368558739E-2</v>
      </c>
      <c r="P442" s="5">
        <f t="shared" ref="P442:P483" si="621">_xlfn.POISSON.DIST(1,K442,FALSE) * _xlfn.POISSON.DIST(1,L442,FALSE)</f>
        <v>0.1228390923510904</v>
      </c>
      <c r="Q442" s="5">
        <f t="shared" ref="Q442:Q483" si="622">_xlfn.POISSON.DIST(2,K442,FALSE) * _xlfn.POISSON.DIST(0,L442,FALSE)</f>
        <v>6.5203047040766265E-2</v>
      </c>
      <c r="R442" s="5">
        <f t="shared" ref="R442:R483" si="623">_xlfn.POISSON.DIST(0,K442,FALSE) * _xlfn.POISSON.DIST(2,L442,FALSE)</f>
        <v>5.7855588406035316E-2</v>
      </c>
      <c r="S442" s="5">
        <f t="shared" ref="S442:S483" si="624">_xlfn.POISSON.DIST(2,K442,FALSE) * _xlfn.POISSON.DIST(2,L442,FALSE)</f>
        <v>5.5307692720836903E-2</v>
      </c>
      <c r="T442" s="5">
        <f t="shared" ref="T442:T483" si="625">_xlfn.POISSON.DIST(2,K442,FALSE) * _xlfn.POISSON.DIST(1,L442,FALSE)</f>
        <v>8.4926204321080695E-2</v>
      </c>
      <c r="U442" s="5">
        <f t="shared" ref="U442:U483" si="626">_xlfn.POISSON.DIST(1,K442,FALSE) * _xlfn.POISSON.DIST(2,L442,FALSE)</f>
        <v>7.9998238802416341E-2</v>
      </c>
      <c r="V442" s="5">
        <f t="shared" ref="V442:V483" si="627">_xlfn.POISSON.DIST(3,K442,FALSE) * _xlfn.POISSON.DIST(3,L442,FALSE)</f>
        <v>1.1067562055027073E-2</v>
      </c>
      <c r="W442" s="5">
        <f t="shared" ref="W442:W483" si="628">_xlfn.POISSON.DIST(3,K442,FALSE) * _xlfn.POISSON.DIST(0,L442,FALSE)</f>
        <v>3.0052579024894301E-2</v>
      </c>
      <c r="X442" s="5">
        <f t="shared" ref="X442:X483" si="629">_xlfn.POISSON.DIST(3,K442,FALSE) * _xlfn.POISSON.DIST(1,L442,FALSE)</f>
        <v>3.9143131839343002E-2</v>
      </c>
      <c r="Y442" s="5">
        <f t="shared" ref="Y442:Y483" si="630">_xlfn.POISSON.DIST(3,K442,FALSE) * _xlfn.POISSON.DIST(2,L442,FALSE)</f>
        <v>2.5491735150633677E-2</v>
      </c>
      <c r="Z442" s="5">
        <f t="shared" ref="Z442:Z483" si="631">_xlfn.POISSON.DIST(0,K442,FALSE) * _xlfn.POISSON.DIST(3,L442,FALSE)</f>
        <v>2.5118741863987382E-2</v>
      </c>
      <c r="AA442" s="5">
        <f t="shared" ref="AA442:AA483" si="632">_xlfn.POISSON.DIST(1,K442,FALSE) * _xlfn.POISSON.DIST(3,L442,FALSE)</f>
        <v>3.4732256043253633E-2</v>
      </c>
      <c r="AB442" s="5">
        <f t="shared" ref="AB442:AB483" si="633">_xlfn.POISSON.DIST(2,K442,FALSE) * _xlfn.POISSON.DIST(3,L442,FALSE)</f>
        <v>2.4012540444623889E-2</v>
      </c>
      <c r="AC442" s="5">
        <f t="shared" ref="AC442:AC483" si="634">_xlfn.POISSON.DIST(4,K442,FALSE) * _xlfn.POISSON.DIST(4,L442,FALSE)</f>
        <v>1.2457787451707716E-3</v>
      </c>
      <c r="AD442" s="5">
        <f t="shared" ref="AD442:AD483" si="635">_xlfn.POISSON.DIST(4,K442,FALSE) * _xlfn.POISSON.DIST(0,L442,FALSE)</f>
        <v>1.0388596243242036E-2</v>
      </c>
      <c r="AE442" s="5">
        <f t="shared" ref="AE442:AE483" si="636">_xlfn.POISSON.DIST(4,K442,FALSE) * _xlfn.POISSON.DIST(1,L442,FALSE)</f>
        <v>1.3531024809487433E-2</v>
      </c>
      <c r="AF442" s="5">
        <f t="shared" ref="AF442:AF483" si="637">_xlfn.POISSON.DIST(4,K442,FALSE) * _xlfn.POISSON.DIST(2,L442,FALSE)</f>
        <v>8.8120005873780528E-3</v>
      </c>
      <c r="AG442" s="5">
        <f t="shared" ref="AG442:AG483" si="638">_xlfn.POISSON.DIST(4,K442,FALSE) * _xlfn.POISSON.DIST(3,L442,FALSE)</f>
        <v>3.8258424839831776E-3</v>
      </c>
      <c r="AH442" s="5">
        <f t="shared" ref="AH442:AH483" si="639">_xlfn.POISSON.DIST(0,K442,FALSE) * _xlfn.POISSON.DIST(4,L442,FALSE)</f>
        <v>8.1792166955622948E-3</v>
      </c>
      <c r="AI442" s="5">
        <f t="shared" ref="AI442:AI483" si="640">_xlfn.POISSON.DIST(1,K442,FALSE) * _xlfn.POISSON.DIST(4,L442,FALSE)</f>
        <v>1.1309589072644297E-2</v>
      </c>
      <c r="AJ442" s="5">
        <f t="shared" ref="AJ442:AJ483" si="641">_xlfn.POISSON.DIST(2,K442,FALSE) * _xlfn.POISSON.DIST(4,L442,FALSE)</f>
        <v>7.8190131006965636E-3</v>
      </c>
      <c r="AK442" s="5">
        <f t="shared" ref="AK442:AK483" si="642">_xlfn.POISSON.DIST(3,K442,FALSE) * _xlfn.POISSON.DIST(4,L442,FALSE)</f>
        <v>3.6038424547621545E-3</v>
      </c>
      <c r="AL442" s="5">
        <f t="shared" ref="AL442:AL483" si="643">_xlfn.POISSON.DIST(5,K442,FALSE) * _xlfn.POISSON.DIST(5,L442,FALSE)</f>
        <v>8.9744913241952181E-5</v>
      </c>
      <c r="AM442" s="5">
        <f t="shared" ref="AM442:AM483" si="644">_xlfn.POISSON.DIST(5,K442,FALSE) * _xlfn.POISSON.DIST(0,L442,FALSE)</f>
        <v>2.8729096911304301E-3</v>
      </c>
      <c r="AN442" s="5">
        <f t="shared" ref="AN442:AN483" si="645">_xlfn.POISSON.DIST(5,K442,FALSE) * _xlfn.POISSON.DIST(1,L442,FALSE)</f>
        <v>3.7419311903078884E-3</v>
      </c>
      <c r="AO442" s="5">
        <f t="shared" ref="AO442:AO483" si="646">_xlfn.POISSON.DIST(5,K442,FALSE) * _xlfn.POISSON.DIST(2,L442,FALSE)</f>
        <v>2.4369107522293023E-3</v>
      </c>
      <c r="AP442" s="5">
        <f t="shared" ref="AP442:AP483" si="647">_xlfn.POISSON.DIST(5,K442,FALSE) * _xlfn.POISSON.DIST(3,L442,FALSE)</f>
        <v>1.0580158947002896E-3</v>
      </c>
      <c r="AQ442" s="5">
        <f t="shared" ref="AQ442:AQ483" si="648">_xlfn.POISSON.DIST(5,K442,FALSE) * _xlfn.POISSON.DIST(4,L442,FALSE)</f>
        <v>3.4451332463070986E-4</v>
      </c>
      <c r="AR442" s="5">
        <f t="shared" ref="AR442:AR483" si="649">_xlfn.POISSON.DIST(0,K442,FALSE) * _xlfn.POISSON.DIST(5,L442,FALSE)</f>
        <v>2.1306667703410286E-3</v>
      </c>
      <c r="AS442" s="5">
        <f t="shared" ref="AS442:AS483" si="650">_xlfn.POISSON.DIST(1,K442,FALSE) * _xlfn.POISSON.DIST(5,L442,FALSE)</f>
        <v>2.9461214343873823E-3</v>
      </c>
      <c r="AT442" s="5">
        <f t="shared" ref="AT442:AT483" si="651">_xlfn.POISSON.DIST(2,K442,FALSE) * _xlfn.POISSON.DIST(5,L442,FALSE)</f>
        <v>2.0368345784938322E-3</v>
      </c>
      <c r="AU442" s="5">
        <f t="shared" ref="AU442:AU483" si="652">_xlfn.POISSON.DIST(3,K442,FALSE) * _xlfn.POISSON.DIST(5,L442,FALSE)</f>
        <v>9.3879250907633364E-4</v>
      </c>
      <c r="AV442" s="5">
        <f t="shared" ref="AV442:AV483" si="653">_xlfn.POISSON.DIST(4,K442,FALSE) * _xlfn.POISSON.DIST(5,L442,FALSE)</f>
        <v>3.2452244198061687E-4</v>
      </c>
      <c r="AW442" s="5">
        <f t="shared" ref="AW442:AW483" si="654">_xlfn.POISSON.DIST(6,K442,FALSE) * _xlfn.POISSON.DIST(6,L442,FALSE)</f>
        <v>4.4896891714582433E-6</v>
      </c>
      <c r="AX442" s="5">
        <f t="shared" ref="AX442:AX483" si="655">_xlfn.POISSON.DIST(6,K442,FALSE) * _xlfn.POISSON.DIST(0,L442,FALSE)</f>
        <v>6.6207293556466294E-4</v>
      </c>
      <c r="AY442" s="5">
        <f t="shared" ref="AY442:AY483" si="656">_xlfn.POISSON.DIST(6,K442,FALSE) * _xlfn.POISSON.DIST(1,L442,FALSE)</f>
        <v>8.623422363385531E-4</v>
      </c>
      <c r="AZ442" s="5">
        <f t="shared" ref="AZ442:AZ483" si="657">_xlfn.POISSON.DIST(6,K442,FALSE) * _xlfn.POISSON.DIST(2,L442,FALSE)</f>
        <v>5.6159532630581952E-4</v>
      </c>
      <c r="BA442" s="5">
        <f t="shared" ref="BA442:BA483" si="658">_xlfn.POISSON.DIST(6,K442,FALSE) * _xlfn.POISSON.DIST(3,L442,FALSE)</f>
        <v>2.4382377609741995E-4</v>
      </c>
      <c r="BB442" s="5">
        <f t="shared" ref="BB442:BB483" si="659">_xlfn.POISSON.DIST(6,K442,FALSE) * _xlfn.POISSON.DIST(4,L442,FALSE)</f>
        <v>7.9394402435826626E-5</v>
      </c>
      <c r="BC442" s="5">
        <f t="shared" ref="BC442:BC483" si="660">_xlfn.POISSON.DIST(6,K442,FALSE) * _xlfn.POISSON.DIST(5,L442,FALSE)</f>
        <v>2.0682055668347742E-5</v>
      </c>
      <c r="BD442" s="5">
        <f t="shared" ref="BD442:BD483" si="661">_xlfn.POISSON.DIST(0,K442,FALSE) * _xlfn.POISSON.DIST(6,L442,FALSE)</f>
        <v>4.6252808135634617E-4</v>
      </c>
      <c r="BE442" s="5">
        <f t="shared" ref="BE442:BE483" si="662">_xlfn.POISSON.DIST(1,K442,FALSE) * _xlfn.POISSON.DIST(6,L442,FALSE)</f>
        <v>6.3954810459258165E-4</v>
      </c>
      <c r="BF442" s="5">
        <f t="shared" ref="BF442:BF483" si="663">_xlfn.POISSON.DIST(2,K442,FALSE) * _xlfn.POISSON.DIST(6,L442,FALSE)</f>
        <v>4.421588597264439E-4</v>
      </c>
      <c r="BG442" s="5">
        <f t="shared" ref="BG442:BG483" si="664">_xlfn.POISSON.DIST(3,K442,FALSE) * _xlfn.POISSON.DIST(6,L442,FALSE)</f>
        <v>2.0379437275650899E-4</v>
      </c>
      <c r="BH442" s="5">
        <f t="shared" ref="BH442:BH483" si="665">_xlfn.POISSON.DIST(4,K442,FALSE) * _xlfn.POISSON.DIST(6,L442,FALSE)</f>
        <v>7.0447779322313346E-5</v>
      </c>
      <c r="BI442" s="5">
        <f t="shared" ref="BI442:BI483" si="666">_xlfn.POISSON.DIST(5,K442,FALSE) * _xlfn.POISSON.DIST(6,L442,FALSE)</f>
        <v>1.9481949552650124E-5</v>
      </c>
      <c r="BJ442" s="8">
        <f t="shared" ref="BJ442:BJ483" si="667">SUM(N442,Q442,T442,W442,X442,Y442,AD442,AE442,AF442,AG442,AM442,AN442,AO442,AP442,AQ442,AX442,AY442,AZ442,BA442,BB442,BC442)</f>
        <v>0.38856944565232038</v>
      </c>
      <c r="BK442" s="8">
        <f t="shared" ref="BK442:BK483" si="668">SUM(M442,P442,S442,V442,AC442,AL442,AY442)</f>
        <v>0.25961901151266342</v>
      </c>
      <c r="BL442" s="8">
        <f t="shared" ref="BL442:BL483" si="669">SUM(O442,R442,U442,AA442,AB442,AH442,AI442,AJ442,AK442,AR442,AS442,AT442,AU442,AV442,BD442,BE442,BF442,BG442,BH442,BI442)</f>
        <v>0.32656373727013926</v>
      </c>
      <c r="BM442" s="8">
        <f t="shared" ref="BM442:BM483" si="670">SUM(S442:BI442)</f>
        <v>0.50175890952843227</v>
      </c>
      <c r="BN442" s="8">
        <f t="shared" ref="BN442:BN483" si="671">SUM(M442:R442)</f>
        <v>0.49725417422351104</v>
      </c>
    </row>
    <row r="443" spans="1:66" x14ac:dyDescent="0.25">
      <c r="A443" t="s">
        <v>21</v>
      </c>
      <c r="B443" t="s">
        <v>23</v>
      </c>
      <c r="C443" t="s">
        <v>272</v>
      </c>
      <c r="D443" t="s">
        <v>494</v>
      </c>
      <c r="E443">
        <f>VLOOKUP(A443,home!$A$2:$E$405,3,FALSE)</f>
        <v>1.36551724137931</v>
      </c>
      <c r="F443">
        <f>VLOOKUP(B443,home!$B$2:$E$405,3,FALSE)</f>
        <v>1.56</v>
      </c>
      <c r="G443">
        <f>VLOOKUP(C443,away!$B$2:$E$405,4,FALSE)</f>
        <v>0.47</v>
      </c>
      <c r="H443">
        <f>VLOOKUP(A443,away!$A$2:$E$405,3,FALSE)</f>
        <v>1.3172413793103399</v>
      </c>
      <c r="I443">
        <f>VLOOKUP(C443,away!$B$2:$E$405,3,FALSE)</f>
        <v>1.31</v>
      </c>
      <c r="J443">
        <f>VLOOKUP(B443,home!$B$2:$E$405,4,FALSE)</f>
        <v>0.86</v>
      </c>
      <c r="K443" s="3">
        <f t="shared" si="616"/>
        <v>1.0011972413793102</v>
      </c>
      <c r="L443" s="3">
        <f t="shared" si="617"/>
        <v>1.4840041379310289</v>
      </c>
      <c r="M443" s="5">
        <f t="shared" si="618"/>
        <v>8.3308776158845022E-2</v>
      </c>
      <c r="N443" s="5">
        <f t="shared" si="619"/>
        <v>8.3408516872922084E-2</v>
      </c>
      <c r="O443" s="5">
        <f t="shared" si="620"/>
        <v>0.12363056854569583</v>
      </c>
      <c r="P443" s="5">
        <f t="shared" si="621"/>
        <v>0.12377858417810639</v>
      </c>
      <c r="Q443" s="5">
        <f t="shared" si="622"/>
        <v>4.1754188500354616E-2</v>
      </c>
      <c r="R443" s="5">
        <f t="shared" si="623"/>
        <v>9.1734137648289193E-2</v>
      </c>
      <c r="S443" s="5">
        <f t="shared" si="624"/>
        <v>4.5976962474888985E-2</v>
      </c>
      <c r="T443" s="5">
        <f t="shared" si="625"/>
        <v>6.1963388510478418E-2</v>
      </c>
      <c r="U443" s="5">
        <f t="shared" si="626"/>
        <v>9.1843965553777066E-2</v>
      </c>
      <c r="V443" s="5">
        <f t="shared" si="627"/>
        <v>7.5901878160680942E-3</v>
      </c>
      <c r="W443" s="5">
        <f t="shared" si="628"/>
        <v>1.3934726114195587E-2</v>
      </c>
      <c r="X443" s="5">
        <f t="shared" si="629"/>
        <v>2.0679191214401815E-2</v>
      </c>
      <c r="Y443" s="5">
        <f t="shared" si="630"/>
        <v>1.5344002665619642E-2</v>
      </c>
      <c r="Z443" s="5">
        <f t="shared" si="631"/>
        <v>4.5377946619865245E-2</v>
      </c>
      <c r="AA443" s="5">
        <f t="shared" si="632"/>
        <v>4.5432274975266675E-2</v>
      </c>
      <c r="AB443" s="5">
        <f t="shared" si="633"/>
        <v>2.2743334187411628E-2</v>
      </c>
      <c r="AC443" s="5">
        <f t="shared" si="634"/>
        <v>7.0483473113285098E-4</v>
      </c>
      <c r="AD443" s="5">
        <f t="shared" si="635"/>
        <v>3.4878523362272132E-3</v>
      </c>
      <c r="AE443" s="5">
        <f t="shared" si="636"/>
        <v>5.1759872994535903E-3</v>
      </c>
      <c r="AF443" s="5">
        <f t="shared" si="637"/>
        <v>3.8405932851337909E-3</v>
      </c>
      <c r="AG443" s="5">
        <f t="shared" si="638"/>
        <v>1.8998187757495563E-3</v>
      </c>
      <c r="AH443" s="5">
        <f t="shared" si="639"/>
        <v>1.6835265138673346E-2</v>
      </c>
      <c r="AI443" s="5">
        <f t="shared" si="640"/>
        <v>1.6855421014729026E-2</v>
      </c>
      <c r="AJ443" s="5">
        <f t="shared" si="641"/>
        <v>8.4378005111167761E-3</v>
      </c>
      <c r="AK443" s="5">
        <f t="shared" si="642"/>
        <v>2.8159675316796837E-3</v>
      </c>
      <c r="AL443" s="5">
        <f t="shared" si="643"/>
        <v>4.1889197811684708E-5</v>
      </c>
      <c r="AM443" s="5">
        <f t="shared" si="644"/>
        <v>6.9840562747381393E-4</v>
      </c>
      <c r="AN443" s="5">
        <f t="shared" si="645"/>
        <v>1.0364368411254566E-3</v>
      </c>
      <c r="AO443" s="5">
        <f t="shared" si="646"/>
        <v>7.6903828046717118E-4</v>
      </c>
      <c r="AP443" s="5">
        <f t="shared" si="647"/>
        <v>3.8041866348021498E-4</v>
      </c>
      <c r="AQ443" s="5">
        <f t="shared" si="648"/>
        <v>1.4113571768770771E-4</v>
      </c>
      <c r="AR443" s="5">
        <f t="shared" si="649"/>
        <v>4.9967206257914435E-3</v>
      </c>
      <c r="AS443" s="5">
        <f t="shared" si="650"/>
        <v>5.0027029064854938E-3</v>
      </c>
      <c r="AT443" s="5">
        <f t="shared" si="651"/>
        <v>2.5043461747067666E-3</v>
      </c>
      <c r="AU443" s="5">
        <f t="shared" si="652"/>
        <v>8.3578149385841441E-4</v>
      </c>
      <c r="AV443" s="5">
        <f t="shared" si="653"/>
        <v>2.0919553151173081E-4</v>
      </c>
      <c r="AW443" s="5">
        <f t="shared" si="654"/>
        <v>1.7288379970119099E-6</v>
      </c>
      <c r="AX443" s="5">
        <f t="shared" si="655"/>
        <v>1.1654029793176138E-4</v>
      </c>
      <c r="AY443" s="5">
        <f t="shared" si="656"/>
        <v>1.7294628436644881E-4</v>
      </c>
      <c r="AZ443" s="5">
        <f t="shared" si="657"/>
        <v>1.2832650081980325E-4</v>
      </c>
      <c r="BA443" s="5">
        <f t="shared" si="658"/>
        <v>6.3479019407599192E-5</v>
      </c>
      <c r="BB443" s="5">
        <f t="shared" si="659"/>
        <v>2.3550781868170332E-5</v>
      </c>
      <c r="BC443" s="5">
        <f t="shared" si="660"/>
        <v>6.9898915487751571E-6</v>
      </c>
      <c r="BD443" s="5">
        <f t="shared" si="661"/>
        <v>1.2358590141266369E-3</v>
      </c>
      <c r="BE443" s="5">
        <f t="shared" si="662"/>
        <v>1.2373386356773429E-3</v>
      </c>
      <c r="BF443" s="5">
        <f t="shared" si="663"/>
        <v>6.1941001434609748E-4</v>
      </c>
      <c r="BG443" s="5">
        <f t="shared" si="664"/>
        <v>2.0671719921534393E-4</v>
      </c>
      <c r="BH443" s="5">
        <f t="shared" si="665"/>
        <v>5.1741172400014903E-5</v>
      </c>
      <c r="BI443" s="5">
        <f t="shared" si="666"/>
        <v>1.0360623814525249E-5</v>
      </c>
      <c r="BJ443" s="8">
        <f t="shared" si="667"/>
        <v>0.25502553348071322</v>
      </c>
      <c r="BK443" s="8">
        <f t="shared" si="668"/>
        <v>0.26157418084121942</v>
      </c>
      <c r="BL443" s="8">
        <f t="shared" si="669"/>
        <v>0.437238908498573</v>
      </c>
      <c r="BM443" s="8">
        <f t="shared" si="670"/>
        <v>0.45143058008978848</v>
      </c>
      <c r="BN443" s="8">
        <f t="shared" si="671"/>
        <v>0.54761477190421315</v>
      </c>
    </row>
    <row r="444" spans="1:66" x14ac:dyDescent="0.25">
      <c r="A444" t="s">
        <v>21</v>
      </c>
      <c r="B444" t="s">
        <v>153</v>
      </c>
      <c r="C444" t="s">
        <v>266</v>
      </c>
      <c r="D444" t="s">
        <v>494</v>
      </c>
      <c r="E444">
        <f>VLOOKUP(A444,home!$A$2:$E$405,3,FALSE)</f>
        <v>1.36551724137931</v>
      </c>
      <c r="F444">
        <f>VLOOKUP(B444,home!$B$2:$E$405,3,FALSE)</f>
        <v>1.71</v>
      </c>
      <c r="G444">
        <f>VLOOKUP(C444,away!$B$2:$E$405,4,FALSE)</f>
        <v>1.1200000000000001</v>
      </c>
      <c r="H444">
        <f>VLOOKUP(A444,away!$A$2:$E$405,3,FALSE)</f>
        <v>1.3172413793103399</v>
      </c>
      <c r="I444">
        <f>VLOOKUP(C444,away!$B$2:$E$405,3,FALSE)</f>
        <v>0.78</v>
      </c>
      <c r="J444">
        <f>VLOOKUP(B444,home!$B$2:$E$405,4,FALSE)</f>
        <v>0.51</v>
      </c>
      <c r="K444" s="3">
        <f t="shared" si="616"/>
        <v>2.6152386206896545</v>
      </c>
      <c r="L444" s="3">
        <f t="shared" si="617"/>
        <v>0.52399862068965319</v>
      </c>
      <c r="M444" s="5">
        <f t="shared" si="618"/>
        <v>4.3315824823376557E-2</v>
      </c>
      <c r="N444" s="5">
        <f t="shared" si="619"/>
        <v>0.11328121796512201</v>
      </c>
      <c r="O444" s="5">
        <f t="shared" si="620"/>
        <v>2.2697432461483955E-2</v>
      </c>
      <c r="P444" s="5">
        <f t="shared" si="621"/>
        <v>5.9359201963767899E-2</v>
      </c>
      <c r="Q444" s="5">
        <f t="shared" si="622"/>
        <v>0.14812870811057491</v>
      </c>
      <c r="R444" s="5">
        <f t="shared" si="623"/>
        <v>5.9467116515070761E-3</v>
      </c>
      <c r="S444" s="5">
        <f t="shared" si="624"/>
        <v>2.0336187017924601E-2</v>
      </c>
      <c r="T444" s="5">
        <f t="shared" si="625"/>
        <v>7.7619238734481497E-2</v>
      </c>
      <c r="U444" s="5">
        <f t="shared" si="626"/>
        <v>1.5552069977126467E-2</v>
      </c>
      <c r="V444" s="5">
        <f t="shared" si="627"/>
        <v>3.0964814496322267E-3</v>
      </c>
      <c r="W444" s="5">
        <f t="shared" si="628"/>
        <v>0.12913063942788014</v>
      </c>
      <c r="X444" s="5">
        <f t="shared" si="629"/>
        <v>6.7664276948982124E-2</v>
      </c>
      <c r="Y444" s="5">
        <f t="shared" si="630"/>
        <v>1.7727993895614667E-2</v>
      </c>
      <c r="Z444" s="5">
        <f t="shared" si="631"/>
        <v>1.0386895676762662E-3</v>
      </c>
      <c r="AA444" s="5">
        <f t="shared" si="632"/>
        <v>2.7164210722944123E-3</v>
      </c>
      <c r="AB444" s="5">
        <f t="shared" si="633"/>
        <v>3.5520446491597757E-3</v>
      </c>
      <c r="AC444" s="5">
        <f t="shared" si="634"/>
        <v>2.652100423102543E-4</v>
      </c>
      <c r="AD444" s="5">
        <f t="shared" si="635"/>
        <v>8.4426858836535626E-2</v>
      </c>
      <c r="AE444" s="5">
        <f t="shared" si="636"/>
        <v>4.4239557579504721E-2</v>
      </c>
      <c r="AF444" s="5">
        <f t="shared" si="637"/>
        <v>1.1590733575790484E-2</v>
      </c>
      <c r="AG444" s="5">
        <f t="shared" si="638"/>
        <v>2.0245094688318226E-3</v>
      </c>
      <c r="AH444" s="5">
        <f t="shared" si="639"/>
        <v>1.3606797519677389E-4</v>
      </c>
      <c r="AI444" s="5">
        <f t="shared" si="640"/>
        <v>3.5585022377364512E-4</v>
      </c>
      <c r="AJ444" s="5">
        <f t="shared" si="641"/>
        <v>4.6531662419694632E-4</v>
      </c>
      <c r="AK444" s="5">
        <f t="shared" si="642"/>
        <v>4.0563800214959609E-4</v>
      </c>
      <c r="AL444" s="5">
        <f t="shared" si="643"/>
        <v>1.4537556681425913E-5</v>
      </c>
      <c r="AM444" s="5">
        <f t="shared" si="644"/>
        <v>4.4159276370564292E-2</v>
      </c>
      <c r="AN444" s="5">
        <f t="shared" si="645"/>
        <v>2.3139399908828882E-2</v>
      </c>
      <c r="AO444" s="5">
        <f t="shared" si="646"/>
        <v>6.0625068179063109E-3</v>
      </c>
      <c r="AP444" s="5">
        <f t="shared" si="647"/>
        <v>1.0589150701681754E-3</v>
      </c>
      <c r="AQ444" s="5">
        <f t="shared" si="648"/>
        <v>1.3871750904890278E-4</v>
      </c>
      <c r="AR444" s="5">
        <f t="shared" si="649"/>
        <v>1.4259886264628696E-5</v>
      </c>
      <c r="AS444" s="5">
        <f t="shared" si="650"/>
        <v>3.7293005285898906E-5</v>
      </c>
      <c r="AT444" s="5">
        <f t="shared" si="651"/>
        <v>4.8765053852633126E-5</v>
      </c>
      <c r="AU444" s="5">
        <f t="shared" si="652"/>
        <v>4.2510750725138993E-5</v>
      </c>
      <c r="AV444" s="5">
        <f t="shared" si="653"/>
        <v>2.7793939272723567E-5</v>
      </c>
      <c r="AW444" s="5">
        <f t="shared" si="654"/>
        <v>5.5338882538962762E-7</v>
      </c>
      <c r="AX444" s="5">
        <f t="shared" si="655"/>
        <v>1.9247840837667975E-2</v>
      </c>
      <c r="AY444" s="5">
        <f t="shared" si="656"/>
        <v>1.0085842050191998E-2</v>
      </c>
      <c r="AZ444" s="5">
        <f t="shared" si="657"/>
        <v>2.6424836613971555E-3</v>
      </c>
      <c r="BA444" s="5">
        <f t="shared" si="658"/>
        <v>4.615525979223515E-4</v>
      </c>
      <c r="BB444" s="5">
        <f t="shared" si="659"/>
        <v>6.0463231171759558E-5</v>
      </c>
      <c r="BC444" s="5">
        <f t="shared" si="660"/>
        <v>6.3365299472883314E-6</v>
      </c>
      <c r="BD444" s="5">
        <f t="shared" si="661"/>
        <v>1.2453601223094609E-6</v>
      </c>
      <c r="BE444" s="5">
        <f t="shared" si="662"/>
        <v>3.2569138885304947E-6</v>
      </c>
      <c r="BF444" s="5">
        <f t="shared" si="663"/>
        <v>4.2588034927727348E-6</v>
      </c>
      <c r="BG444" s="5">
        <f t="shared" si="664"/>
        <v>3.7125957907424168E-6</v>
      </c>
      <c r="BH444" s="5">
        <f t="shared" si="665"/>
        <v>2.427330973739855E-6</v>
      </c>
      <c r="BI444" s="5">
        <f t="shared" si="666"/>
        <v>1.269609941544138E-6</v>
      </c>
      <c r="BJ444" s="8">
        <f t="shared" si="667"/>
        <v>0.80289706912813319</v>
      </c>
      <c r="BK444" s="8">
        <f t="shared" si="668"/>
        <v>0.13647328490388497</v>
      </c>
      <c r="BL444" s="8">
        <f t="shared" si="669"/>
        <v>5.2014345886499287E-2</v>
      </c>
      <c r="BM444" s="8">
        <f t="shared" si="670"/>
        <v>0.58960900384899495</v>
      </c>
      <c r="BN444" s="8">
        <f t="shared" si="671"/>
        <v>0.39272909697583236</v>
      </c>
    </row>
    <row r="445" spans="1:66" x14ac:dyDescent="0.25">
      <c r="A445" t="s">
        <v>175</v>
      </c>
      <c r="B445" t="s">
        <v>179</v>
      </c>
      <c r="C445" t="s">
        <v>177</v>
      </c>
      <c r="D445" t="s">
        <v>494</v>
      </c>
      <c r="E445">
        <f>VLOOKUP(A445,home!$A$2:$E$405,3,FALSE)</f>
        <v>1.2032967032966999</v>
      </c>
      <c r="F445">
        <f>VLOOKUP(B445,home!$B$2:$E$405,3,FALSE)</f>
        <v>0.96</v>
      </c>
      <c r="G445">
        <f>VLOOKUP(C445,away!$B$2:$E$405,4,FALSE)</f>
        <v>1.0900000000000001</v>
      </c>
      <c r="H445">
        <f>VLOOKUP(A445,away!$A$2:$E$405,3,FALSE)</f>
        <v>1.0549450549450601</v>
      </c>
      <c r="I445">
        <f>VLOOKUP(C445,away!$B$2:$E$405,3,FALSE)</f>
        <v>0.13</v>
      </c>
      <c r="J445">
        <f>VLOOKUP(B445,home!$B$2:$E$405,4,FALSE)</f>
        <v>1.53</v>
      </c>
      <c r="K445" s="3">
        <f t="shared" si="616"/>
        <v>1.2591296703296668</v>
      </c>
      <c r="L445" s="3">
        <f t="shared" si="617"/>
        <v>0.20982857142857247</v>
      </c>
      <c r="M445" s="5">
        <f t="shared" si="618"/>
        <v>0.23016513676373698</v>
      </c>
      <c r="N445" s="5">
        <f t="shared" si="619"/>
        <v>0.28980775277470683</v>
      </c>
      <c r="O445" s="5">
        <f t="shared" si="620"/>
        <v>4.8295221839796933E-2</v>
      </c>
      <c r="P445" s="5">
        <f t="shared" si="621"/>
        <v>6.0809946753641632E-2</v>
      </c>
      <c r="Q445" s="5">
        <f t="shared" si="622"/>
        <v>0.18245277010509914</v>
      </c>
      <c r="R445" s="5">
        <f t="shared" si="623"/>
        <v>5.0668587027352914E-3</v>
      </c>
      <c r="S445" s="5">
        <f t="shared" si="624"/>
        <v>4.0165179620323538E-3</v>
      </c>
      <c r="T445" s="5">
        <f t="shared" si="625"/>
        <v>3.8283804104338702E-2</v>
      </c>
      <c r="U445" s="5">
        <f t="shared" si="626"/>
        <v>6.3798321279820895E-3</v>
      </c>
      <c r="V445" s="5">
        <f t="shared" si="627"/>
        <v>1.1790773202640342E-4</v>
      </c>
      <c r="W445" s="5">
        <f t="shared" si="628"/>
        <v>7.6577232091055991E-2</v>
      </c>
      <c r="X445" s="5">
        <f t="shared" si="629"/>
        <v>1.6068091213620513E-2</v>
      </c>
      <c r="Y445" s="5">
        <f t="shared" si="630"/>
        <v>1.6857723124689944E-3</v>
      </c>
      <c r="Z445" s="5">
        <f t="shared" si="631"/>
        <v>3.5439057440845873E-4</v>
      </c>
      <c r="AA445" s="5">
        <f t="shared" si="632"/>
        <v>4.4622368712286386E-4</v>
      </c>
      <c r="AB445" s="5">
        <f t="shared" si="633"/>
        <v>2.8092674203015008E-4</v>
      </c>
      <c r="AC445" s="5">
        <f t="shared" si="634"/>
        <v>1.946961594396505E-6</v>
      </c>
      <c r="AD445" s="5">
        <f t="shared" si="635"/>
        <v>2.4105166249392438E-2</v>
      </c>
      <c r="AE445" s="5">
        <f t="shared" si="636"/>
        <v>5.0579525981582548E-3</v>
      </c>
      <c r="AF445" s="5">
        <f t="shared" si="637"/>
        <v>5.3065148401249148E-4</v>
      </c>
      <c r="AG445" s="5">
        <f t="shared" si="638"/>
        <v>3.711528093893102E-5</v>
      </c>
      <c r="AH445" s="5">
        <f t="shared" si="639"/>
        <v>1.8590316988969524E-5</v>
      </c>
      <c r="AI445" s="5">
        <f t="shared" si="640"/>
        <v>2.3407619701645198E-5</v>
      </c>
      <c r="AJ445" s="5">
        <f t="shared" si="641"/>
        <v>1.4736614239067371E-5</v>
      </c>
      <c r="AK445" s="5">
        <f t="shared" si="642"/>
        <v>6.1851027428707908E-6</v>
      </c>
      <c r="AL445" s="5">
        <f t="shared" si="643"/>
        <v>2.0575597599417138E-8</v>
      </c>
      <c r="AM445" s="5">
        <f t="shared" si="644"/>
        <v>6.0703060065678549E-3</v>
      </c>
      <c r="AN445" s="5">
        <f t="shared" si="645"/>
        <v>1.2737236374924155E-3</v>
      </c>
      <c r="AO445" s="5">
        <f t="shared" si="646"/>
        <v>1.336318056249192E-4</v>
      </c>
      <c r="AP445" s="5">
        <f t="shared" si="647"/>
        <v>9.3465902905658254E-6</v>
      </c>
      <c r="AQ445" s="5">
        <f t="shared" si="648"/>
        <v>4.9029542209939816E-7</v>
      </c>
      <c r="AR445" s="5">
        <f t="shared" si="649"/>
        <v>7.8015593123995943E-7</v>
      </c>
      <c r="AS445" s="5">
        <f t="shared" si="650"/>
        <v>9.8231748050790424E-7</v>
      </c>
      <c r="AT445" s="5">
        <f t="shared" si="651"/>
        <v>6.1843254269549332E-7</v>
      </c>
      <c r="AU445" s="5">
        <f t="shared" si="652"/>
        <v>2.5956225453510475E-7</v>
      </c>
      <c r="AV445" s="5">
        <f t="shared" si="653"/>
        <v>8.1705633995702896E-8</v>
      </c>
      <c r="AW445" s="5">
        <f t="shared" si="654"/>
        <v>1.5100281331790798E-10</v>
      </c>
      <c r="AX445" s="5">
        <f t="shared" si="655"/>
        <v>1.2738837334749964E-3</v>
      </c>
      <c r="AY445" s="5">
        <f t="shared" si="656"/>
        <v>2.6729720396115482E-4</v>
      </c>
      <c r="AZ445" s="5">
        <f t="shared" si="657"/>
        <v>2.8043295227010433E-5</v>
      </c>
      <c r="BA445" s="5">
        <f t="shared" si="658"/>
        <v>1.9614281918777682E-6</v>
      </c>
      <c r="BB445" s="5">
        <f t="shared" si="659"/>
        <v>1.0289091886535999E-7</v>
      </c>
      <c r="BC445" s="5">
        <f t="shared" si="660"/>
        <v>4.3178909036983296E-9</v>
      </c>
      <c r="BD445" s="5">
        <f t="shared" si="661"/>
        <v>2.72831674239347E-8</v>
      </c>
      <c r="BE445" s="5">
        <f t="shared" si="662"/>
        <v>3.4353045604048002E-8</v>
      </c>
      <c r="BF445" s="5">
        <f t="shared" si="663"/>
        <v>2.1627469493122491E-8</v>
      </c>
      <c r="BG445" s="5">
        <f t="shared" si="664"/>
        <v>9.0772628443134172E-9</v>
      </c>
      <c r="BH445" s="5">
        <f t="shared" si="665"/>
        <v>2.8573627431640225E-9</v>
      </c>
      <c r="BI445" s="5">
        <f t="shared" si="666"/>
        <v>7.1955804176247683E-10</v>
      </c>
      <c r="BJ445" s="8">
        <f t="shared" si="667"/>
        <v>0.64366509941885508</v>
      </c>
      <c r="BK445" s="8">
        <f t="shared" si="668"/>
        <v>0.29537877395259055</v>
      </c>
      <c r="BL445" s="8">
        <f t="shared" si="669"/>
        <v>6.0534800845049024E-2</v>
      </c>
      <c r="BM445" s="8">
        <f t="shared" si="670"/>
        <v>0.18306808079822778</v>
      </c>
      <c r="BN445" s="8">
        <f t="shared" si="671"/>
        <v>0.81659768693971679</v>
      </c>
    </row>
    <row r="446" spans="1:66" x14ac:dyDescent="0.25">
      <c r="A446" t="s">
        <v>175</v>
      </c>
      <c r="B446" t="s">
        <v>282</v>
      </c>
      <c r="C446" t="s">
        <v>278</v>
      </c>
      <c r="D446" t="s">
        <v>494</v>
      </c>
      <c r="E446">
        <f>VLOOKUP(A446,home!$A$2:$E$405,3,FALSE)</f>
        <v>1.2032967032966999</v>
      </c>
      <c r="F446">
        <f>VLOOKUP(B446,home!$B$2:$E$405,3,FALSE)</f>
        <v>1.02</v>
      </c>
      <c r="G446">
        <f>VLOOKUP(C446,away!$B$2:$E$405,4,FALSE)</f>
        <v>1.21</v>
      </c>
      <c r="H446">
        <f>VLOOKUP(A446,away!$A$2:$E$405,3,FALSE)</f>
        <v>1.0549450549450601</v>
      </c>
      <c r="I446">
        <f>VLOOKUP(C446,away!$B$2:$E$405,3,FALSE)</f>
        <v>0.64</v>
      </c>
      <c r="J446">
        <f>VLOOKUP(B446,home!$B$2:$E$405,4,FALSE)</f>
        <v>0.51</v>
      </c>
      <c r="K446" s="3">
        <f t="shared" si="616"/>
        <v>1.4851087912087868</v>
      </c>
      <c r="L446" s="3">
        <f t="shared" si="617"/>
        <v>0.34433406593406762</v>
      </c>
      <c r="M446" s="5">
        <f t="shared" si="618"/>
        <v>0.16050296595011276</v>
      </c>
      <c r="N446" s="5">
        <f t="shared" si="619"/>
        <v>0.23836436574759703</v>
      </c>
      <c r="O446" s="5">
        <f t="shared" si="620"/>
        <v>5.5266638860079528E-2</v>
      </c>
      <c r="P446" s="5">
        <f t="shared" si="621"/>
        <v>8.2076971231665283E-2</v>
      </c>
      <c r="Q446" s="5">
        <f t="shared" si="622"/>
        <v>0.17699850754133151</v>
      </c>
      <c r="R446" s="5">
        <f t="shared" si="623"/>
        <v>9.5150932346004646E-3</v>
      </c>
      <c r="S446" s="5">
        <f t="shared" si="624"/>
        <v>1.0492998005808624E-2</v>
      </c>
      <c r="T446" s="5">
        <f t="shared" si="625"/>
        <v>6.0946615765968402E-2</v>
      </c>
      <c r="U446" s="5">
        <f t="shared" si="626"/>
        <v>1.4130948611876403E-2</v>
      </c>
      <c r="V446" s="5">
        <f t="shared" si="627"/>
        <v>5.9620462487927042E-4</v>
      </c>
      <c r="W446" s="5">
        <f t="shared" si="628"/>
        <v>8.7620679860155357E-2</v>
      </c>
      <c r="X446" s="5">
        <f t="shared" si="629"/>
        <v>3.0170784956154564E-2</v>
      </c>
      <c r="Y446" s="5">
        <f t="shared" si="630"/>
        <v>5.1944145281875506E-3</v>
      </c>
      <c r="Z446" s="5">
        <f t="shared" si="631"/>
        <v>1.0921235804039059E-3</v>
      </c>
      <c r="AA446" s="5">
        <f t="shared" si="632"/>
        <v>1.6219223303442572E-3</v>
      </c>
      <c r="AB446" s="5">
        <f t="shared" si="633"/>
        <v>1.2043655557260492E-3</v>
      </c>
      <c r="AC446" s="5">
        <f t="shared" si="634"/>
        <v>1.9055204663480898E-5</v>
      </c>
      <c r="AD446" s="5">
        <f t="shared" si="635"/>
        <v>3.2531560488001862E-2</v>
      </c>
      <c r="AE446" s="5">
        <f t="shared" si="636"/>
        <v>1.1201724494013741E-2</v>
      </c>
      <c r="AF446" s="5">
        <f t="shared" si="637"/>
        <v>1.928567670248494E-3</v>
      </c>
      <c r="AG446" s="5">
        <f t="shared" si="638"/>
        <v>2.2135718244188543E-4</v>
      </c>
      <c r="AH446" s="5">
        <f t="shared" si="639"/>
        <v>9.4013838235737111E-5</v>
      </c>
      <c r="AI446" s="5">
        <f t="shared" si="640"/>
        <v>1.3962077765917398E-4</v>
      </c>
      <c r="AJ446" s="5">
        <f t="shared" si="641"/>
        <v>1.0367602216852334E-4</v>
      </c>
      <c r="AK446" s="5">
        <f t="shared" si="642"/>
        <v>5.1323390653343675E-5</v>
      </c>
      <c r="AL446" s="5">
        <f t="shared" si="643"/>
        <v>3.8977310499399286E-7</v>
      </c>
      <c r="AM446" s="5">
        <f t="shared" si="644"/>
        <v>9.6625812944943854E-3</v>
      </c>
      <c r="AN446" s="5">
        <f t="shared" si="645"/>
        <v>3.3271559045517179E-3</v>
      </c>
      <c r="AO446" s="5">
        <f t="shared" si="646"/>
        <v>5.7282656030541678E-4</v>
      </c>
      <c r="AP446" s="5">
        <f t="shared" si="647"/>
        <v>6.5747899528330192E-5</v>
      </c>
      <c r="AQ446" s="5">
        <f t="shared" si="648"/>
        <v>5.6598103928036242E-6</v>
      </c>
      <c r="AR446" s="5">
        <f t="shared" si="649"/>
        <v>6.4744334347558136E-6</v>
      </c>
      <c r="AS446" s="5">
        <f t="shared" si="650"/>
        <v>9.6152380120519605E-6</v>
      </c>
      <c r="AT446" s="5">
        <f t="shared" si="651"/>
        <v>7.1398372506316334E-6</v>
      </c>
      <c r="AU446" s="5">
        <f t="shared" si="652"/>
        <v>3.5344783562376699E-6</v>
      </c>
      <c r="AV446" s="5">
        <f t="shared" si="653"/>
        <v>1.3122712197964367E-6</v>
      </c>
      <c r="AW446" s="5">
        <f t="shared" si="654"/>
        <v>5.5366571051078685E-9</v>
      </c>
      <c r="AX446" s="5">
        <f t="shared" si="655"/>
        <v>2.3916640710371982E-3</v>
      </c>
      <c r="AY446" s="5">
        <f t="shared" si="656"/>
        <v>8.2353141392866311E-4</v>
      </c>
      <c r="AZ446" s="5">
        <f t="shared" si="657"/>
        <v>1.4178496009124411E-4</v>
      </c>
      <c r="BA446" s="5">
        <f t="shared" si="658"/>
        <v>1.6273797265505867E-5</v>
      </c>
      <c r="BB446" s="5">
        <f t="shared" si="659"/>
        <v>1.4009056951545865E-6</v>
      </c>
      <c r="BC446" s="5">
        <f t="shared" si="660"/>
        <v>9.6475910800554027E-8</v>
      </c>
      <c r="BD446" s="5">
        <f t="shared" si="661"/>
        <v>3.7156133153482352E-7</v>
      </c>
      <c r="BE446" s="5">
        <f t="shared" si="662"/>
        <v>5.5180899993560907E-7</v>
      </c>
      <c r="BF446" s="5">
        <f t="shared" si="663"/>
        <v>4.0974819843625098E-7</v>
      </c>
      <c r="BG446" s="5">
        <f t="shared" si="664"/>
        <v>2.0284021722654619E-7</v>
      </c>
      <c r="BH446" s="5">
        <f t="shared" si="665"/>
        <v>7.5309947453460951E-8</v>
      </c>
      <c r="BI446" s="5">
        <f t="shared" si="666"/>
        <v>2.2368693005721309E-8</v>
      </c>
      <c r="BJ446" s="8">
        <f t="shared" si="667"/>
        <v>0.66218730132730141</v>
      </c>
      <c r="BK446" s="8">
        <f t="shared" si="668"/>
        <v>0.25451211620416309</v>
      </c>
      <c r="BL446" s="8">
        <f t="shared" si="669"/>
        <v>8.2157312517004574E-2</v>
      </c>
      <c r="BM446" s="8">
        <f t="shared" si="670"/>
        <v>0.27640078518621519</v>
      </c>
      <c r="BN446" s="8">
        <f t="shared" si="671"/>
        <v>0.72272454256538654</v>
      </c>
    </row>
    <row r="447" spans="1:66" x14ac:dyDescent="0.25">
      <c r="A447" t="s">
        <v>175</v>
      </c>
      <c r="B447" t="s">
        <v>176</v>
      </c>
      <c r="C447" t="s">
        <v>277</v>
      </c>
      <c r="D447" t="s">
        <v>494</v>
      </c>
      <c r="E447">
        <f>VLOOKUP(A447,home!$A$2:$E$405,3,FALSE)</f>
        <v>1.2032967032966999</v>
      </c>
      <c r="F447">
        <f>VLOOKUP(B447,home!$B$2:$E$405,3,FALSE)</f>
        <v>0.83</v>
      </c>
      <c r="G447">
        <f>VLOOKUP(C447,away!$B$2:$E$405,4,FALSE)</f>
        <v>0.83</v>
      </c>
      <c r="H447">
        <f>VLOOKUP(A447,away!$A$2:$E$405,3,FALSE)</f>
        <v>1.0549450549450601</v>
      </c>
      <c r="I447">
        <f>VLOOKUP(C447,away!$B$2:$E$405,3,FALSE)</f>
        <v>0.89</v>
      </c>
      <c r="J447">
        <f>VLOOKUP(B447,home!$B$2:$E$405,4,FALSE)</f>
        <v>0.73</v>
      </c>
      <c r="K447" s="3">
        <f t="shared" si="616"/>
        <v>0.82895109890109653</v>
      </c>
      <c r="L447" s="3">
        <f t="shared" si="617"/>
        <v>0.68539780219780555</v>
      </c>
      <c r="M447" s="5">
        <f t="shared" si="618"/>
        <v>0.21995134831709959</v>
      </c>
      <c r="N447" s="5">
        <f t="shared" si="619"/>
        <v>0.18232891189223757</v>
      </c>
      <c r="O447" s="5">
        <f t="shared" si="620"/>
        <v>0.15075417072698405</v>
      </c>
      <c r="P447" s="5">
        <f t="shared" si="621"/>
        <v>0.12496783548805696</v>
      </c>
      <c r="Q447" s="5">
        <f t="shared" si="622"/>
        <v>7.5570875937255741E-2</v>
      </c>
      <c r="R447" s="5">
        <f t="shared" si="623"/>
        <v>5.1663288644213809E-2</v>
      </c>
      <c r="S447" s="5">
        <f t="shared" si="624"/>
        <v>1.775047075871455E-2</v>
      </c>
      <c r="T447" s="5">
        <f t="shared" si="625"/>
        <v>5.1796112277558114E-2</v>
      </c>
      <c r="U447" s="5">
        <f t="shared" si="626"/>
        <v>4.2826339894465583E-2</v>
      </c>
      <c r="V447" s="5">
        <f t="shared" si="627"/>
        <v>1.1205699839143093E-3</v>
      </c>
      <c r="W447" s="5">
        <f t="shared" si="628"/>
        <v>2.0881520217702197E-2</v>
      </c>
      <c r="X447" s="5">
        <f t="shared" si="629"/>
        <v>1.4312148063762126E-2</v>
      </c>
      <c r="Y447" s="5">
        <f t="shared" si="630"/>
        <v>4.90475741381607E-3</v>
      </c>
      <c r="Z447" s="5">
        <f t="shared" si="631"/>
        <v>1.1803301497018333E-2</v>
      </c>
      <c r="AA447" s="5">
        <f t="shared" si="632"/>
        <v>9.7843597466143045E-3</v>
      </c>
      <c r="AB447" s="5">
        <f t="shared" si="633"/>
        <v>4.0553778819997898E-3</v>
      </c>
      <c r="AC447" s="5">
        <f t="shared" si="634"/>
        <v>3.9791528465868944E-5</v>
      </c>
      <c r="AD447" s="5">
        <f t="shared" si="635"/>
        <v>4.3274397827974247E-3</v>
      </c>
      <c r="AE447" s="5">
        <f t="shared" si="636"/>
        <v>2.966017716272704E-3</v>
      </c>
      <c r="AF447" s="5">
        <f t="shared" si="637"/>
        <v>1.0164510120065327E-3</v>
      </c>
      <c r="AG447" s="5">
        <f t="shared" si="638"/>
        <v>2.3222442989033766E-4</v>
      </c>
      <c r="AH447" s="5">
        <f t="shared" si="639"/>
        <v>2.022489226183608E-3</v>
      </c>
      <c r="AI447" s="5">
        <f t="shared" si="640"/>
        <v>1.6765446665605302E-3</v>
      </c>
      <c r="AJ447" s="5">
        <f t="shared" si="641"/>
        <v>6.9488677185106172E-4</v>
      </c>
      <c r="AK447" s="5">
        <f t="shared" si="642"/>
        <v>1.9200905104592442E-4</v>
      </c>
      <c r="AL447" s="5">
        <f t="shared" si="643"/>
        <v>9.0432020011481073E-7</v>
      </c>
      <c r="AM447" s="5">
        <f t="shared" si="644"/>
        <v>7.174471926756497E-4</v>
      </c>
      <c r="AN447" s="5">
        <f t="shared" si="645"/>
        <v>4.9173672905287579E-4</v>
      </c>
      <c r="AO447" s="5">
        <f t="shared" si="646"/>
        <v>1.6851763667638945E-4</v>
      </c>
      <c r="AP447" s="5">
        <f t="shared" si="647"/>
        <v>3.8500539269855219E-5</v>
      </c>
      <c r="AQ447" s="5">
        <f t="shared" si="648"/>
        <v>6.5970462497472669E-6</v>
      </c>
      <c r="AR447" s="5">
        <f t="shared" si="649"/>
        <v>2.7724193411899717E-4</v>
      </c>
      <c r="AS447" s="5">
        <f t="shared" si="650"/>
        <v>2.2982000594940811E-4</v>
      </c>
      <c r="AT447" s="5">
        <f t="shared" si="651"/>
        <v>9.5254773240609163E-5</v>
      </c>
      <c r="AU447" s="5">
        <f t="shared" si="652"/>
        <v>2.6320516317792579E-5</v>
      </c>
      <c r="AV447" s="5">
        <f t="shared" si="653"/>
        <v>5.4546052313196002E-6</v>
      </c>
      <c r="AW447" s="5">
        <f t="shared" si="654"/>
        <v>1.4272214042528048E-8</v>
      </c>
      <c r="AX447" s="5">
        <f t="shared" si="655"/>
        <v>9.9121439795331041E-5</v>
      </c>
      <c r="AY447" s="5">
        <f t="shared" si="656"/>
        <v>6.7937616986402002E-5</v>
      </c>
      <c r="AZ447" s="5">
        <f t="shared" si="657"/>
        <v>2.3282146684518114E-5</v>
      </c>
      <c r="BA447" s="5">
        <f t="shared" si="658"/>
        <v>5.3191773893385479E-6</v>
      </c>
      <c r="BB447" s="5">
        <f t="shared" si="659"/>
        <v>9.1143812303822531E-7</v>
      </c>
      <c r="BC447" s="5">
        <f t="shared" si="660"/>
        <v>1.2493953727393858E-7</v>
      </c>
      <c r="BD447" s="5">
        <f t="shared" si="661"/>
        <v>3.1670168720371563E-5</v>
      </c>
      <c r="BE447" s="5">
        <f t="shared" si="662"/>
        <v>2.6253021163135142E-5</v>
      </c>
      <c r="BF447" s="5">
        <f t="shared" si="663"/>
        <v>1.0881235371327307E-5</v>
      </c>
      <c r="BG447" s="5">
        <f t="shared" si="664"/>
        <v>3.0066706728210844E-6</v>
      </c>
      <c r="BH447" s="5">
        <f t="shared" si="665"/>
        <v>6.2309573956718429E-7</v>
      </c>
      <c r="BI447" s="5">
        <f t="shared" si="666"/>
        <v>1.033031796069618E-7</v>
      </c>
      <c r="BJ447" s="8">
        <f t="shared" si="667"/>
        <v>0.35995595464573921</v>
      </c>
      <c r="BK447" s="8">
        <f t="shared" si="668"/>
        <v>0.3638988580134378</v>
      </c>
      <c r="BL447" s="8">
        <f t="shared" si="669"/>
        <v>0.26437609593962369</v>
      </c>
      <c r="BM447" s="8">
        <f t="shared" si="670"/>
        <v>0.19472985574519883</v>
      </c>
      <c r="BN447" s="8">
        <f t="shared" si="671"/>
        <v>0.80523643100584763</v>
      </c>
    </row>
    <row r="448" spans="1:66" x14ac:dyDescent="0.25">
      <c r="A448" t="s">
        <v>175</v>
      </c>
      <c r="B448" t="s">
        <v>281</v>
      </c>
      <c r="C448" t="s">
        <v>285</v>
      </c>
      <c r="D448" t="s">
        <v>494</v>
      </c>
      <c r="E448">
        <f>VLOOKUP(A448,home!$A$2:$E$405,3,FALSE)</f>
        <v>1.2032967032966999</v>
      </c>
      <c r="F448">
        <f>VLOOKUP(B448,home!$B$2:$E$405,3,FALSE)</f>
        <v>0.57999999999999996</v>
      </c>
      <c r="G448">
        <f>VLOOKUP(C448,away!$B$2:$E$405,4,FALSE)</f>
        <v>1.1499999999999999</v>
      </c>
      <c r="H448">
        <f>VLOOKUP(A448,away!$A$2:$E$405,3,FALSE)</f>
        <v>1.0549450549450601</v>
      </c>
      <c r="I448">
        <f>VLOOKUP(C448,away!$B$2:$E$405,3,FALSE)</f>
        <v>0.51</v>
      </c>
      <c r="J448">
        <f>VLOOKUP(B448,home!$B$2:$E$405,4,FALSE)</f>
        <v>1.31</v>
      </c>
      <c r="K448" s="3">
        <f t="shared" si="616"/>
        <v>0.80259890109889875</v>
      </c>
      <c r="L448" s="3">
        <f t="shared" si="617"/>
        <v>0.70480879120879458</v>
      </c>
      <c r="M448" s="5">
        <f t="shared" si="618"/>
        <v>0.22148338750041949</v>
      </c>
      <c r="N448" s="5">
        <f t="shared" si="619"/>
        <v>0.17776232341949827</v>
      </c>
      <c r="O448" s="5">
        <f t="shared" si="620"/>
        <v>0.15610343861699968</v>
      </c>
      <c r="P448" s="5">
        <f t="shared" si="621"/>
        <v>0.12528844829176336</v>
      </c>
      <c r="Q448" s="5">
        <f t="shared" si="622"/>
        <v>7.1335922716638148E-2</v>
      </c>
      <c r="R448" s="5">
        <f t="shared" si="623"/>
        <v>5.5011537937591906E-2</v>
      </c>
      <c r="S448" s="5">
        <f t="shared" si="624"/>
        <v>1.771825355900352E-2</v>
      </c>
      <c r="T448" s="5">
        <f t="shared" si="625"/>
        <v>5.0278185459677723E-2</v>
      </c>
      <c r="U448" s="5">
        <f t="shared" si="626"/>
        <v>4.4152199896471643E-2</v>
      </c>
      <c r="V448" s="5">
        <f t="shared" si="627"/>
        <v>1.1136488584240314E-3</v>
      </c>
      <c r="W448" s="5">
        <f t="shared" si="628"/>
        <v>1.9084711060416586E-2</v>
      </c>
      <c r="X448" s="5">
        <f t="shared" si="629"/>
        <v>1.3451072133061326E-2</v>
      </c>
      <c r="Y448" s="5">
        <f t="shared" si="630"/>
        <v>4.7402169452826267E-3</v>
      </c>
      <c r="Z448" s="5">
        <f t="shared" si="631"/>
        <v>1.2924205185443634E-2</v>
      </c>
      <c r="AA448" s="5">
        <f t="shared" si="632"/>
        <v>1.037295287941375E-2</v>
      </c>
      <c r="AB448" s="5">
        <f t="shared" si="633"/>
        <v>4.1626602910840652E-3</v>
      </c>
      <c r="AC448" s="5">
        <f t="shared" si="634"/>
        <v>3.9372969172906976E-5</v>
      </c>
      <c r="AD448" s="5">
        <f t="shared" si="635"/>
        <v>3.8293420312200872E-3</v>
      </c>
      <c r="AE448" s="5">
        <f t="shared" si="636"/>
        <v>2.6989539281492597E-3</v>
      </c>
      <c r="AF448" s="5">
        <f t="shared" si="637"/>
        <v>9.5112322781355362E-4</v>
      </c>
      <c r="AG448" s="5">
        <f t="shared" si="638"/>
        <v>2.2345333749529259E-4</v>
      </c>
      <c r="AH448" s="5">
        <f t="shared" si="639"/>
        <v>2.2772733585217394E-3</v>
      </c>
      <c r="AI448" s="5">
        <f t="shared" si="640"/>
        <v>1.8277370950513466E-3</v>
      </c>
      <c r="AJ448" s="5">
        <f t="shared" si="641"/>
        <v>7.3346989199295199E-4</v>
      </c>
      <c r="AK448" s="5">
        <f t="shared" si="642"/>
        <v>1.9622737643422379E-4</v>
      </c>
      <c r="AL448" s="5">
        <f t="shared" si="643"/>
        <v>8.9089809723153328E-7</v>
      </c>
      <c r="AM448" s="5">
        <f t="shared" si="644"/>
        <v>6.1468514123781367E-4</v>
      </c>
      <c r="AN448" s="5">
        <f t="shared" si="645"/>
        <v>4.3323549136983059E-4</v>
      </c>
      <c r="AO448" s="5">
        <f t="shared" si="646"/>
        <v>1.5267409149055921E-4</v>
      </c>
      <c r="AP448" s="5">
        <f t="shared" si="647"/>
        <v>3.5868680624120652E-5</v>
      </c>
      <c r="AQ448" s="5">
        <f t="shared" si="648"/>
        <v>6.3201403582351947E-6</v>
      </c>
      <c r="AR448" s="5">
        <f t="shared" si="649"/>
        <v>3.2100845661433994E-4</v>
      </c>
      <c r="AS448" s="5">
        <f t="shared" si="650"/>
        <v>2.5764103452212276E-4</v>
      </c>
      <c r="AT448" s="5">
        <f t="shared" si="651"/>
        <v>1.0339120559271955E-4</v>
      </c>
      <c r="AU448" s="5">
        <f t="shared" si="652"/>
        <v>2.7660555997335682E-5</v>
      </c>
      <c r="AV448" s="5">
        <f t="shared" si="653"/>
        <v>5.5500829618115414E-6</v>
      </c>
      <c r="AW448" s="5">
        <f t="shared" si="654"/>
        <v>1.3998948113736049E-8</v>
      </c>
      <c r="AX448" s="5">
        <f t="shared" si="655"/>
        <v>8.2224269813215042E-5</v>
      </c>
      <c r="AY448" s="5">
        <f t="shared" si="656"/>
        <v>5.7952388215077872E-5</v>
      </c>
      <c r="AZ448" s="5">
        <f t="shared" si="657"/>
        <v>2.042267634276591E-5</v>
      </c>
      <c r="BA448" s="5">
        <f t="shared" si="658"/>
        <v>4.7980272754644303E-6</v>
      </c>
      <c r="BB448" s="5">
        <f t="shared" si="659"/>
        <v>8.4542295105172737E-7</v>
      </c>
      <c r="BC448" s="5">
        <f t="shared" si="660"/>
        <v>1.1917230563818801E-7</v>
      </c>
      <c r="BD448" s="5">
        <f t="shared" si="661"/>
        <v>3.7708263712358949E-5</v>
      </c>
      <c r="BE448" s="5">
        <f t="shared" si="662"/>
        <v>3.0264611017886773E-5</v>
      </c>
      <c r="BF448" s="5">
        <f t="shared" si="663"/>
        <v>1.214517177257077E-5</v>
      </c>
      <c r="BG448" s="5">
        <f t="shared" si="664"/>
        <v>3.2492338394408889E-6</v>
      </c>
      <c r="BH448" s="5">
        <f t="shared" si="665"/>
        <v>6.5195787723715308E-7</v>
      </c>
      <c r="BI448" s="5">
        <f t="shared" si="666"/>
        <v>1.0465213516666202E-7</v>
      </c>
      <c r="BJ448" s="8">
        <f t="shared" si="667"/>
        <v>0.34576444976123666</v>
      </c>
      <c r="BK448" s="8">
        <f t="shared" si="668"/>
        <v>0.36570195446509562</v>
      </c>
      <c r="BL448" s="8">
        <f t="shared" si="669"/>
        <v>0.27563687256960434</v>
      </c>
      <c r="BM448" s="8">
        <f t="shared" si="670"/>
        <v>0.19298448510920233</v>
      </c>
      <c r="BN448" s="8">
        <f t="shared" si="671"/>
        <v>0.80698505848291091</v>
      </c>
    </row>
    <row r="449" spans="1:66" x14ac:dyDescent="0.25">
      <c r="A449" t="s">
        <v>175</v>
      </c>
      <c r="B449" t="s">
        <v>178</v>
      </c>
      <c r="C449" t="s">
        <v>276</v>
      </c>
      <c r="D449" t="s">
        <v>494</v>
      </c>
      <c r="E449">
        <f>VLOOKUP(A449,home!$A$2:$E$405,3,FALSE)</f>
        <v>1.2032967032966999</v>
      </c>
      <c r="F449">
        <f>VLOOKUP(B449,home!$B$2:$E$405,3,FALSE)</f>
        <v>0.45</v>
      </c>
      <c r="G449">
        <f>VLOOKUP(C449,away!$B$2:$E$405,4,FALSE)</f>
        <v>0.64</v>
      </c>
      <c r="H449">
        <f>VLOOKUP(A449,away!$A$2:$E$405,3,FALSE)</f>
        <v>1.0549450549450601</v>
      </c>
      <c r="I449">
        <f>VLOOKUP(C449,away!$B$2:$E$405,3,FALSE)</f>
        <v>1.85</v>
      </c>
      <c r="J449">
        <f>VLOOKUP(B449,home!$B$2:$E$405,4,FALSE)</f>
        <v>1.31</v>
      </c>
      <c r="K449" s="3">
        <f t="shared" si="616"/>
        <v>0.34654945054944963</v>
      </c>
      <c r="L449" s="3">
        <f t="shared" si="617"/>
        <v>2.5566593406593534</v>
      </c>
      <c r="M449" s="5">
        <f t="shared" si="618"/>
        <v>5.4846944997788388E-2</v>
      </c>
      <c r="N449" s="5">
        <f t="shared" si="619"/>
        <v>1.9007178653299452E-2</v>
      </c>
      <c r="O449" s="5">
        <f t="shared" si="620"/>
        <v>0.14022495423522546</v>
      </c>
      <c r="P449" s="5">
        <f t="shared" si="621"/>
        <v>4.8594880843539114E-2</v>
      </c>
      <c r="Q449" s="5">
        <f t="shared" si="622"/>
        <v>3.2934636593980765E-3</v>
      </c>
      <c r="R449" s="5">
        <f t="shared" si="623"/>
        <v>0.17925371951950983</v>
      </c>
      <c r="S449" s="5">
        <f t="shared" si="624"/>
        <v>1.0763874105900462E-2</v>
      </c>
      <c r="T449" s="5">
        <f t="shared" si="625"/>
        <v>8.4202646279222266E-3</v>
      </c>
      <c r="U449" s="5">
        <f t="shared" si="626"/>
        <v>6.2120278008431291E-2</v>
      </c>
      <c r="V449" s="5">
        <f t="shared" si="627"/>
        <v>1.0596542384391106E-3</v>
      </c>
      <c r="W449" s="5">
        <f t="shared" si="628"/>
        <v>3.8044934052299456E-4</v>
      </c>
      <c r="X449" s="5">
        <f t="shared" si="629"/>
        <v>9.7267936009580501E-4</v>
      </c>
      <c r="Y449" s="5">
        <f t="shared" si="630"/>
        <v>1.2434048857277516E-3</v>
      </c>
      <c r="Z449" s="5">
        <f t="shared" si="631"/>
        <v>0.15276356545249556</v>
      </c>
      <c r="AA449" s="5">
        <f t="shared" si="632"/>
        <v>5.2940129671537224E-2</v>
      </c>
      <c r="AB449" s="5">
        <f t="shared" si="633"/>
        <v>9.1731864248439203E-3</v>
      </c>
      <c r="AC449" s="5">
        <f t="shared" si="634"/>
        <v>5.8678942207237032E-5</v>
      </c>
      <c r="AD449" s="5">
        <f t="shared" si="635"/>
        <v>3.296112748003604E-5</v>
      </c>
      <c r="AE449" s="5">
        <f t="shared" si="636"/>
        <v>8.4270374450497835E-5</v>
      </c>
      <c r="AF449" s="5">
        <f t="shared" si="637"/>
        <v>1.0772531998986333E-4</v>
      </c>
      <c r="AG449" s="5">
        <f t="shared" si="638"/>
        <v>9.1805648525867278E-5</v>
      </c>
      <c r="AH449" s="5">
        <f t="shared" si="639"/>
        <v>9.7641099131637293E-2</v>
      </c>
      <c r="AI449" s="5">
        <f t="shared" si="640"/>
        <v>3.3837469255113252E-2</v>
      </c>
      <c r="AJ449" s="5">
        <f t="shared" si="641"/>
        <v>5.8631781891716958E-3</v>
      </c>
      <c r="AK449" s="5">
        <f t="shared" si="642"/>
        <v>6.7729372664365631E-4</v>
      </c>
      <c r="AL449" s="5">
        <f t="shared" si="643"/>
        <v>2.0796025774639482E-6</v>
      </c>
      <c r="AM449" s="5">
        <f t="shared" si="644"/>
        <v>2.2845321235393716E-6</v>
      </c>
      <c r="AN449" s="5">
        <f t="shared" si="645"/>
        <v>5.8407703926832814E-6</v>
      </c>
      <c r="AO449" s="5">
        <f t="shared" si="646"/>
        <v>7.4664300905501579E-6</v>
      </c>
      <c r="AP449" s="5">
        <f t="shared" si="647"/>
        <v>6.3630394107950407E-6</v>
      </c>
      <c r="AQ449" s="5">
        <f t="shared" si="648"/>
        <v>4.0670310361481813E-6</v>
      </c>
      <c r="AR449" s="5">
        <f t="shared" si="649"/>
        <v>4.9927005625429288E-2</v>
      </c>
      <c r="AS449" s="5">
        <f t="shared" si="650"/>
        <v>1.7302176367071802E-2</v>
      </c>
      <c r="AT449" s="5">
        <f t="shared" si="651"/>
        <v>2.9980298566592029E-3</v>
      </c>
      <c r="AU449" s="5">
        <f t="shared" si="652"/>
        <v>3.4632186651869747E-4</v>
      </c>
      <c r="AV449" s="5">
        <f t="shared" si="653"/>
        <v>3.0004413138828598E-5</v>
      </c>
      <c r="AW449" s="5">
        <f t="shared" si="654"/>
        <v>5.1181843632642087E-8</v>
      </c>
      <c r="AX449" s="5">
        <f t="shared" si="655"/>
        <v>1.3195055869585615E-7</v>
      </c>
      <c r="AY449" s="5">
        <f t="shared" si="656"/>
        <v>3.3735262839498088E-7</v>
      </c>
      <c r="AZ449" s="5">
        <f t="shared" si="657"/>
        <v>4.3124787424100598E-7</v>
      </c>
      <c r="BA449" s="5">
        <f t="shared" si="658"/>
        <v>3.6751796860591934E-7</v>
      </c>
      <c r="BB449" s="5">
        <f t="shared" si="659"/>
        <v>2.3490456182411861E-7</v>
      </c>
      <c r="BC449" s="5">
        <f t="shared" si="660"/>
        <v>1.2011418843022514E-7</v>
      </c>
      <c r="BD449" s="5">
        <f t="shared" si="661"/>
        <v>2.1274390880567633E-2</v>
      </c>
      <c r="BE449" s="5">
        <f t="shared" si="662"/>
        <v>7.3726284704349367E-3</v>
      </c>
      <c r="BF449" s="5">
        <f t="shared" si="663"/>
        <v>1.2774901727672281E-3</v>
      </c>
      <c r="BG449" s="5">
        <f t="shared" si="664"/>
        <v>1.4757117248493488E-4</v>
      </c>
      <c r="BH449" s="5">
        <f t="shared" si="665"/>
        <v>1.2785177185398053E-5</v>
      </c>
      <c r="BI449" s="5">
        <f t="shared" si="666"/>
        <v>8.8613922575541105E-7</v>
      </c>
      <c r="BJ449" s="8">
        <f t="shared" si="667"/>
        <v>3.3661847888246478E-2</v>
      </c>
      <c r="BK449" s="8">
        <f t="shared" si="668"/>
        <v>0.11532645008308016</v>
      </c>
      <c r="BL449" s="8">
        <f t="shared" si="669"/>
        <v>0.68242059830359725</v>
      </c>
      <c r="BM449" s="8">
        <f t="shared" si="670"/>
        <v>0.53895103364787467</v>
      </c>
      <c r="BN449" s="8">
        <f t="shared" si="671"/>
        <v>0.44522114190876039</v>
      </c>
    </row>
    <row r="450" spans="1:66" x14ac:dyDescent="0.25">
      <c r="A450" t="s">
        <v>175</v>
      </c>
      <c r="B450" t="s">
        <v>283</v>
      </c>
      <c r="C450" t="s">
        <v>279</v>
      </c>
      <c r="D450" t="s">
        <v>494</v>
      </c>
      <c r="E450">
        <f>VLOOKUP(A450,home!$A$2:$E$405,3,FALSE)</f>
        <v>1.2032967032966999</v>
      </c>
      <c r="F450">
        <f>VLOOKUP(B450,home!$B$2:$E$405,3,FALSE)</f>
        <v>0.96</v>
      </c>
      <c r="G450">
        <f>VLOOKUP(C450,away!$B$2:$E$405,4,FALSE)</f>
        <v>0.96</v>
      </c>
      <c r="H450">
        <f>VLOOKUP(A450,away!$A$2:$E$405,3,FALSE)</f>
        <v>1.0549450549450601</v>
      </c>
      <c r="I450">
        <f>VLOOKUP(C450,away!$B$2:$E$405,3,FALSE)</f>
        <v>1.21</v>
      </c>
      <c r="J450">
        <f>VLOOKUP(B450,home!$B$2:$E$405,4,FALSE)</f>
        <v>0.51</v>
      </c>
      <c r="K450" s="3">
        <f t="shared" si="616"/>
        <v>1.1089582417582384</v>
      </c>
      <c r="L450" s="3">
        <f t="shared" si="617"/>
        <v>0.65100659340659661</v>
      </c>
      <c r="M450" s="5">
        <f t="shared" si="618"/>
        <v>0.17205091385870147</v>
      </c>
      <c r="N450" s="5">
        <f t="shared" si="619"/>
        <v>0.19079727892564372</v>
      </c>
      <c r="O450" s="5">
        <f t="shared" si="620"/>
        <v>0.11200627932364506</v>
      </c>
      <c r="P450" s="5">
        <f t="shared" si="621"/>
        <v>0.12421028658463155</v>
      </c>
      <c r="Q450" s="5">
        <f t="shared" si="622"/>
        <v>0.10579310748481904</v>
      </c>
      <c r="R450" s="5">
        <f t="shared" si="623"/>
        <v>3.6458413171316935E-2</v>
      </c>
      <c r="S450" s="5">
        <f t="shared" si="624"/>
        <v>2.2418066471455739E-2</v>
      </c>
      <c r="T450" s="5">
        <f t="shared" si="625"/>
        <v>6.8872010509589979E-2</v>
      </c>
      <c r="U450" s="5">
        <f t="shared" si="626"/>
        <v>4.0430857767759024E-2</v>
      </c>
      <c r="V450" s="5">
        <f t="shared" si="627"/>
        <v>1.7982754824279511E-3</v>
      </c>
      <c r="W450" s="5">
        <f t="shared" si="628"/>
        <v>3.9106712822168398E-2</v>
      </c>
      <c r="X450" s="5">
        <f t="shared" si="629"/>
        <v>2.5458727893689921E-2</v>
      </c>
      <c r="Y450" s="5">
        <f t="shared" si="630"/>
        <v>8.2868998592682853E-3</v>
      </c>
      <c r="Z450" s="5">
        <f t="shared" si="631"/>
        <v>7.9115557865564127E-3</v>
      </c>
      <c r="AA450" s="5">
        <f t="shared" si="632"/>
        <v>8.7735849946318153E-3</v>
      </c>
      <c r="AB450" s="5">
        <f t="shared" si="633"/>
        <v>4.8647696947816824E-3</v>
      </c>
      <c r="AC450" s="5">
        <f t="shared" si="634"/>
        <v>8.1140339515259926E-5</v>
      </c>
      <c r="AD450" s="5">
        <f t="shared" si="635"/>
        <v>1.0841927873054063E-2</v>
      </c>
      <c r="AE450" s="5">
        <f t="shared" si="636"/>
        <v>7.0581665305969538E-3</v>
      </c>
      <c r="AF450" s="5">
        <f t="shared" si="637"/>
        <v>2.2974564743901893E-3</v>
      </c>
      <c r="AG450" s="5">
        <f t="shared" si="638"/>
        <v>4.9855310429756244E-4</v>
      </c>
      <c r="AH450" s="5">
        <f t="shared" si="639"/>
        <v>1.287618745288084E-3</v>
      </c>
      <c r="AI450" s="5">
        <f t="shared" si="640"/>
        <v>1.4279154198296225E-3</v>
      </c>
      <c r="AJ450" s="5">
        <f t="shared" si="641"/>
        <v>7.917492866768678E-4</v>
      </c>
      <c r="AK450" s="5">
        <f t="shared" si="642"/>
        <v>2.9267229895550603E-4</v>
      </c>
      <c r="AL450" s="5">
        <f t="shared" si="643"/>
        <v>2.343135435605249E-6</v>
      </c>
      <c r="AM450" s="5">
        <f t="shared" si="644"/>
        <v>2.4046490542743342E-3</v>
      </c>
      <c r="AN450" s="5">
        <f t="shared" si="645"/>
        <v>1.5654423891615287E-3</v>
      </c>
      <c r="AO450" s="5">
        <f t="shared" si="646"/>
        <v>5.0955665847116517E-4</v>
      </c>
      <c r="AP450" s="5">
        <f t="shared" si="647"/>
        <v>1.1057491479298732E-4</v>
      </c>
      <c r="AQ450" s="5">
        <f t="shared" si="648"/>
        <v>1.7996249648901834E-5</v>
      </c>
      <c r="AR450" s="5">
        <f t="shared" si="649"/>
        <v>1.6764965859529437E-4</v>
      </c>
      <c r="AS450" s="5">
        <f t="shared" si="650"/>
        <v>1.8591647062720659E-4</v>
      </c>
      <c r="AT450" s="5">
        <f t="shared" si="651"/>
        <v>1.0308680119032212E-4</v>
      </c>
      <c r="AU450" s="5">
        <f t="shared" si="652"/>
        <v>3.8106319265500211E-5</v>
      </c>
      <c r="AV450" s="5">
        <f t="shared" si="653"/>
        <v>1.0564579203136806E-5</v>
      </c>
      <c r="AW450" s="5">
        <f t="shared" si="654"/>
        <v>4.698892086904675E-8</v>
      </c>
      <c r="AX450" s="5">
        <f t="shared" si="655"/>
        <v>4.4444256454561243E-4</v>
      </c>
      <c r="AY450" s="5">
        <f t="shared" si="656"/>
        <v>2.8933503990973062E-4</v>
      </c>
      <c r="AZ450" s="5">
        <f t="shared" si="657"/>
        <v>9.417950934239768E-5</v>
      </c>
      <c r="BA450" s="5">
        <f t="shared" si="658"/>
        <v>2.0437160515233024E-5</v>
      </c>
      <c r="BB450" s="5">
        <f t="shared" si="659"/>
        <v>3.3261815614814132E-6</v>
      </c>
      <c r="BC450" s="5">
        <f t="shared" si="660"/>
        <v>4.3307322547836985E-7</v>
      </c>
      <c r="BD450" s="5">
        <f t="shared" si="661"/>
        <v>1.8190172187983592E-5</v>
      </c>
      <c r="BE450" s="5">
        <f t="shared" si="662"/>
        <v>2.0172141366865892E-5</v>
      </c>
      <c r="BF450" s="5">
        <f t="shared" si="663"/>
        <v>1.1185031211349117E-5</v>
      </c>
      <c r="BG450" s="5">
        <f t="shared" si="664"/>
        <v>4.1345775153829098E-6</v>
      </c>
      <c r="BH450" s="5">
        <f t="shared" si="665"/>
        <v>1.146268452968045E-6</v>
      </c>
      <c r="BI450" s="5">
        <f t="shared" si="666"/>
        <v>2.5423276963727589E-7</v>
      </c>
      <c r="BJ450" s="8">
        <f t="shared" si="667"/>
        <v>0.46447121427296689</v>
      </c>
      <c r="BK450" s="8">
        <f t="shared" si="668"/>
        <v>0.32085036091207736</v>
      </c>
      <c r="BL450" s="8">
        <f t="shared" si="669"/>
        <v>0.20689426695527025</v>
      </c>
      <c r="BM450" s="8">
        <f t="shared" si="670"/>
        <v>0.25852183052712424</v>
      </c>
      <c r="BN450" s="8">
        <f t="shared" si="671"/>
        <v>0.74131627934875777</v>
      </c>
    </row>
    <row r="451" spans="1:66" x14ac:dyDescent="0.25">
      <c r="A451" t="s">
        <v>175</v>
      </c>
      <c r="B451" t="s">
        <v>280</v>
      </c>
      <c r="C451" t="s">
        <v>284</v>
      </c>
      <c r="D451" t="s">
        <v>494</v>
      </c>
      <c r="E451">
        <f>VLOOKUP(A451,home!$A$2:$E$405,3,FALSE)</f>
        <v>1.2032967032966999</v>
      </c>
      <c r="F451">
        <f>VLOOKUP(B451,home!$B$2:$E$405,3,FALSE)</f>
        <v>0.64</v>
      </c>
      <c r="G451">
        <f>VLOOKUP(C451,away!$B$2:$E$405,4,FALSE)</f>
        <v>0.89</v>
      </c>
      <c r="H451">
        <f>VLOOKUP(A451,away!$A$2:$E$405,3,FALSE)</f>
        <v>1.0549450549450601</v>
      </c>
      <c r="I451">
        <f>VLOOKUP(C451,away!$B$2:$E$405,3,FALSE)</f>
        <v>1.28</v>
      </c>
      <c r="J451">
        <f>VLOOKUP(B451,home!$B$2:$E$405,4,FALSE)</f>
        <v>0.95</v>
      </c>
      <c r="K451" s="3">
        <f t="shared" si="616"/>
        <v>0.68539780219780033</v>
      </c>
      <c r="L451" s="3">
        <f t="shared" si="617"/>
        <v>1.2828131868131931</v>
      </c>
      <c r="M451" s="5">
        <f t="shared" si="618"/>
        <v>0.13970656936649614</v>
      </c>
      <c r="N451" s="5">
        <f t="shared" si="619"/>
        <v>9.5754575596390987E-2</v>
      </c>
      <c r="O451" s="5">
        <f t="shared" si="620"/>
        <v>0.17921742946777336</v>
      </c>
      <c r="P451" s="5">
        <f t="shared" si="621"/>
        <v>0.12283523227275114</v>
      </c>
      <c r="Q451" s="5">
        <f t="shared" si="622"/>
        <v>3.2814987832074753E-2</v>
      </c>
      <c r="R451" s="5">
        <f t="shared" si="623"/>
        <v>0.11495124091401152</v>
      </c>
      <c r="S451" s="5">
        <f t="shared" si="624"/>
        <v>2.7000330685808087E-2</v>
      </c>
      <c r="T451" s="5">
        <f t="shared" si="625"/>
        <v>4.2095499116099978E-2</v>
      </c>
      <c r="U451" s="5">
        <f t="shared" si="626"/>
        <v>7.8787327882373345E-2</v>
      </c>
      <c r="V451" s="5">
        <f t="shared" si="627"/>
        <v>2.6377443223174566E-3</v>
      </c>
      <c r="W451" s="5">
        <f t="shared" si="628"/>
        <v>7.4971068464172001E-3</v>
      </c>
      <c r="X451" s="5">
        <f t="shared" si="629"/>
        <v>9.6173875255314584E-3</v>
      </c>
      <c r="Y451" s="5">
        <f t="shared" si="630"/>
        <v>6.1686557702222301E-3</v>
      </c>
      <c r="Z451" s="5">
        <f t="shared" si="631"/>
        <v>4.9153655895011396E-2</v>
      </c>
      <c r="AA451" s="5">
        <f t="shared" si="632"/>
        <v>3.3689807720427761E-2</v>
      </c>
      <c r="AB451" s="5">
        <f t="shared" si="633"/>
        <v>1.1545460084023837E-2</v>
      </c>
      <c r="AC451" s="5">
        <f t="shared" si="634"/>
        <v>1.4495020616121511E-4</v>
      </c>
      <c r="AD451" s="5">
        <f t="shared" si="635"/>
        <v>1.2846251388441074E-3</v>
      </c>
      <c r="AE451" s="5">
        <f t="shared" si="636"/>
        <v>1.6479340682209504E-3</v>
      </c>
      <c r="AF451" s="5">
        <f t="shared" si="637"/>
        <v>1.0569957768562738E-3</v>
      </c>
      <c r="AG451" s="5">
        <f t="shared" si="638"/>
        <v>4.5197604031902767E-4</v>
      </c>
      <c r="AH451" s="5">
        <f t="shared" si="639"/>
        <v>1.5763739490549676E-2</v>
      </c>
      <c r="AI451" s="5">
        <f t="shared" si="640"/>
        <v>1.080443240124142E-2</v>
      </c>
      <c r="AJ451" s="5">
        <f t="shared" si="641"/>
        <v>3.7026671109027854E-3</v>
      </c>
      <c r="AK451" s="5">
        <f t="shared" si="642"/>
        <v>8.4593330002761613E-4</v>
      </c>
      <c r="AL451" s="5">
        <f t="shared" si="643"/>
        <v>5.0978253413660707E-6</v>
      </c>
      <c r="AM451" s="5">
        <f t="shared" si="644"/>
        <v>1.7609584936235912E-4</v>
      </c>
      <c r="AN451" s="5">
        <f t="shared" si="645"/>
        <v>2.2589807770510395E-4</v>
      </c>
      <c r="AO451" s="5">
        <f t="shared" si="646"/>
        <v>1.4489251647792936E-4</v>
      </c>
      <c r="AP451" s="5">
        <f t="shared" si="647"/>
        <v>6.1956676936145215E-5</v>
      </c>
      <c r="AQ451" s="5">
        <f t="shared" si="648"/>
        <v>1.9869710546202983E-5</v>
      </c>
      <c r="AR451" s="5">
        <f t="shared" si="649"/>
        <v>4.0443865783930007E-3</v>
      </c>
      <c r="AS451" s="5">
        <f t="shared" si="650"/>
        <v>2.7720136720688444E-3</v>
      </c>
      <c r="AT451" s="5">
        <f t="shared" si="651"/>
        <v>9.4996603924911991E-4</v>
      </c>
      <c r="AU451" s="5">
        <f t="shared" si="652"/>
        <v>2.1703487848796541E-4</v>
      </c>
      <c r="AV451" s="5">
        <f t="shared" si="653"/>
        <v>3.718880717897953E-5</v>
      </c>
      <c r="AW451" s="5">
        <f t="shared" si="654"/>
        <v>1.2450551075493181E-7</v>
      </c>
      <c r="AX451" s="5">
        <f t="shared" si="655"/>
        <v>2.0115951354852633E-5</v>
      </c>
      <c r="AY451" s="5">
        <f t="shared" si="656"/>
        <v>2.5805007663297681E-5</v>
      </c>
      <c r="AZ451" s="5">
        <f t="shared" si="657"/>
        <v>1.6551502058146885E-5</v>
      </c>
      <c r="BA451" s="5">
        <f t="shared" si="658"/>
        <v>7.0774950339188415E-6</v>
      </c>
      <c r="BB451" s="5">
        <f t="shared" si="659"/>
        <v>2.2697759897789958E-6</v>
      </c>
      <c r="BC451" s="5">
        <f t="shared" si="660"/>
        <v>5.8233971416009249E-7</v>
      </c>
      <c r="BD451" s="5">
        <f t="shared" si="661"/>
        <v>8.6469873922213718E-4</v>
      </c>
      <c r="BE451" s="5">
        <f t="shared" si="662"/>
        <v>5.9266261542606166E-4</v>
      </c>
      <c r="BF451" s="5">
        <f t="shared" si="663"/>
        <v>2.031048270289114E-4</v>
      </c>
      <c r="BG451" s="5">
        <f t="shared" si="664"/>
        <v>4.6402534020460096E-5</v>
      </c>
      <c r="BH451" s="5">
        <f t="shared" si="665"/>
        <v>7.9510487085080002E-6</v>
      </c>
      <c r="BI451" s="5">
        <f t="shared" si="666"/>
        <v>1.0899262619958088E-6</v>
      </c>
      <c r="BJ451" s="8">
        <f t="shared" si="667"/>
        <v>0.19909085861381884</v>
      </c>
      <c r="BK451" s="8">
        <f t="shared" si="668"/>
        <v>0.29235572968653872</v>
      </c>
      <c r="BL451" s="8">
        <f t="shared" si="669"/>
        <v>0.45904453803737727</v>
      </c>
      <c r="BM451" s="8">
        <f t="shared" si="670"/>
        <v>0.3143390662810957</v>
      </c>
      <c r="BN451" s="8">
        <f t="shared" si="671"/>
        <v>0.68528003544949789</v>
      </c>
    </row>
    <row r="452" spans="1:66" x14ac:dyDescent="0.25">
      <c r="A452" t="s">
        <v>24</v>
      </c>
      <c r="B452" t="s">
        <v>180</v>
      </c>
      <c r="C452" t="s">
        <v>184</v>
      </c>
      <c r="D452" t="s">
        <v>494</v>
      </c>
      <c r="E452">
        <f>VLOOKUP(A452,home!$A$2:$E$405,3,FALSE)</f>
        <v>1.6104868913857699</v>
      </c>
      <c r="F452">
        <f>VLOOKUP(B452,home!$B$2:$E$405,3,FALSE)</f>
        <v>1.1499999999999999</v>
      </c>
      <c r="G452">
        <f>VLOOKUP(C452,away!$B$2:$E$405,4,FALSE)</f>
        <v>0.93</v>
      </c>
      <c r="H452">
        <f>VLOOKUP(A452,away!$A$2:$E$405,3,FALSE)</f>
        <v>1.3970037453183499</v>
      </c>
      <c r="I452">
        <f>VLOOKUP(C452,away!$B$2:$E$405,3,FALSE)</f>
        <v>0.71</v>
      </c>
      <c r="J452">
        <f>VLOOKUP(B452,home!$B$2:$E$405,4,FALSE)</f>
        <v>1.1599999999999999</v>
      </c>
      <c r="K452" s="3">
        <f t="shared" si="616"/>
        <v>1.7224157303370811</v>
      </c>
      <c r="L452" s="3">
        <f t="shared" si="617"/>
        <v>1.1505722846441928</v>
      </c>
      <c r="M452" s="5">
        <f t="shared" si="618"/>
        <v>5.6529762196521588E-2</v>
      </c>
      <c r="N452" s="5">
        <f t="shared" si="619"/>
        <v>9.7367751639503258E-2</v>
      </c>
      <c r="O452" s="5">
        <f t="shared" si="620"/>
        <v>6.5041577640844769E-2</v>
      </c>
      <c r="P452" s="5">
        <f t="shared" si="621"/>
        <v>0.11202863645453162</v>
      </c>
      <c r="Q452" s="5">
        <f t="shared" si="622"/>
        <v>8.3853873525717271E-2</v>
      </c>
      <c r="R452" s="5">
        <f t="shared" si="623"/>
        <v>3.7417518291544709E-2</v>
      </c>
      <c r="S452" s="5">
        <f t="shared" si="624"/>
        <v>5.5503574127160692E-2</v>
      </c>
      <c r="T452" s="5">
        <f t="shared" si="625"/>
        <v>9.6479942838749708E-2</v>
      </c>
      <c r="U452" s="5">
        <f t="shared" si="626"/>
        <v>6.4448522095532076E-2</v>
      </c>
      <c r="V452" s="5">
        <f t="shared" si="627"/>
        <v>1.2221663787185326E-2</v>
      </c>
      <c r="W452" s="5">
        <f t="shared" si="628"/>
        <v>4.8143743603463837E-2</v>
      </c>
      <c r="X452" s="5">
        <f t="shared" si="629"/>
        <v>5.5392857069161631E-2</v>
      </c>
      <c r="Y452" s="5">
        <f t="shared" si="630"/>
        <v>3.186674305551726E-2</v>
      </c>
      <c r="Z452" s="5">
        <f t="shared" si="631"/>
        <v>1.4350519835472829E-2</v>
      </c>
      <c r="AA452" s="5">
        <f t="shared" si="632"/>
        <v>2.4717561103132703E-2</v>
      </c>
      <c r="AB452" s="5">
        <f t="shared" si="633"/>
        <v>2.1286958029801871E-2</v>
      </c>
      <c r="AC452" s="5">
        <f t="shared" si="634"/>
        <v>1.5137781808238643E-3</v>
      </c>
      <c r="AD452" s="5">
        <f t="shared" si="635"/>
        <v>2.0730885324980332E-2</v>
      </c>
      <c r="AE452" s="5">
        <f t="shared" si="636"/>
        <v>2.3852382091059391E-2</v>
      </c>
      <c r="AF452" s="5">
        <f t="shared" si="637"/>
        <v>1.3721944878358216E-2</v>
      </c>
      <c r="AG452" s="5">
        <f t="shared" si="638"/>
        <v>5.262696489484766E-3</v>
      </c>
      <c r="AH452" s="5">
        <f t="shared" si="639"/>
        <v>4.1278275982329421E-3</v>
      </c>
      <c r="AI452" s="5">
        <f t="shared" si="640"/>
        <v>7.1098351873159519E-3</v>
      </c>
      <c r="AJ452" s="5">
        <f t="shared" si="641"/>
        <v>6.1230459833685417E-3</v>
      </c>
      <c r="AK452" s="5">
        <f t="shared" si="642"/>
        <v>3.5154769064437521E-3</v>
      </c>
      <c r="AL452" s="5">
        <f t="shared" si="643"/>
        <v>1.1999803211820603E-4</v>
      </c>
      <c r="AM452" s="5">
        <f t="shared" si="644"/>
        <v>7.1414405975120483E-3</v>
      </c>
      <c r="AN452" s="5">
        <f t="shared" si="645"/>
        <v>8.2167436239302272E-3</v>
      </c>
      <c r="AO452" s="5">
        <f t="shared" si="646"/>
        <v>4.7269787418605025E-3</v>
      </c>
      <c r="AP452" s="5">
        <f t="shared" si="647"/>
        <v>1.8129102434956575E-3</v>
      </c>
      <c r="AQ452" s="5">
        <f t="shared" si="648"/>
        <v>5.2147107017841432E-4</v>
      </c>
      <c r="AR452" s="5">
        <f t="shared" si="649"/>
        <v>9.4987280606324517E-4</v>
      </c>
      <c r="AS452" s="5">
        <f t="shared" si="650"/>
        <v>1.6360758629827572E-3</v>
      </c>
      <c r="AT452" s="5">
        <f t="shared" si="651"/>
        <v>1.409001401213158E-3</v>
      </c>
      <c r="AU452" s="5">
        <f t="shared" si="652"/>
        <v>8.0896205917217723E-4</v>
      </c>
      <c r="AV452" s="5">
        <f t="shared" si="653"/>
        <v>3.4834224399100857E-4</v>
      </c>
      <c r="AW452" s="5">
        <f t="shared" si="654"/>
        <v>6.60577100995605E-6</v>
      </c>
      <c r="AX452" s="5">
        <f t="shared" si="655"/>
        <v>2.0500882704037652E-3</v>
      </c>
      <c r="AY452" s="5">
        <f t="shared" si="656"/>
        <v>2.3587747450007218E-3</v>
      </c>
      <c r="AZ452" s="5">
        <f t="shared" si="657"/>
        <v>1.3569704236582518E-3</v>
      </c>
      <c r="BA452" s="5">
        <f t="shared" si="658"/>
        <v>5.2043085351435793E-4</v>
      </c>
      <c r="BB452" s="5">
        <f t="shared" si="659"/>
        <v>1.4969832903183542E-4</v>
      </c>
      <c r="BC452" s="5">
        <f t="shared" si="660"/>
        <v>3.4447749688315385E-5</v>
      </c>
      <c r="BD452" s="5">
        <f t="shared" si="661"/>
        <v>1.8214955409892968E-4</v>
      </c>
      <c r="BE452" s="5">
        <f t="shared" si="662"/>
        <v>3.1373725725388163E-4</v>
      </c>
      <c r="BF452" s="5">
        <f t="shared" si="663"/>
        <v>2.7019299354344862E-4</v>
      </c>
      <c r="BG452" s="5">
        <f t="shared" si="664"/>
        <v>1.5512822076870042E-4</v>
      </c>
      <c r="BH452" s="5">
        <f t="shared" si="665"/>
        <v>6.679882191780326E-5</v>
      </c>
      <c r="BI452" s="5">
        <f t="shared" si="666"/>
        <v>2.301106832784192E-5</v>
      </c>
      <c r="BJ452" s="8">
        <f t="shared" si="667"/>
        <v>0.50556277516426973</v>
      </c>
      <c r="BK452" s="8">
        <f t="shared" si="668"/>
        <v>0.24027618752334207</v>
      </c>
      <c r="BL452" s="8">
        <f t="shared" si="669"/>
        <v>0.2399515951255502</v>
      </c>
      <c r="BM452" s="8">
        <f t="shared" si="670"/>
        <v>0.54554978892598083</v>
      </c>
      <c r="BN452" s="8">
        <f t="shared" si="671"/>
        <v>0.45223911974866327</v>
      </c>
    </row>
    <row r="453" spans="1:66" x14ac:dyDescent="0.25">
      <c r="A453" t="s">
        <v>24</v>
      </c>
      <c r="B453" t="s">
        <v>291</v>
      </c>
      <c r="C453" t="s">
        <v>26</v>
      </c>
      <c r="D453" t="s">
        <v>494</v>
      </c>
      <c r="E453">
        <f>VLOOKUP(A453,home!$A$2:$E$405,3,FALSE)</f>
        <v>1.6104868913857699</v>
      </c>
      <c r="F453">
        <f>VLOOKUP(B453,home!$B$2:$E$405,3,FALSE)</f>
        <v>0.35</v>
      </c>
      <c r="G453">
        <f>VLOOKUP(C453,away!$B$2:$E$405,4,FALSE)</f>
        <v>1.05</v>
      </c>
      <c r="H453">
        <f>VLOOKUP(A453,away!$A$2:$E$405,3,FALSE)</f>
        <v>1.3970037453183499</v>
      </c>
      <c r="I453">
        <f>VLOOKUP(C453,away!$B$2:$E$405,3,FALSE)</f>
        <v>0.86</v>
      </c>
      <c r="J453">
        <f>VLOOKUP(B453,home!$B$2:$E$405,4,FALSE)</f>
        <v>1.1200000000000001</v>
      </c>
      <c r="K453" s="3">
        <f t="shared" si="616"/>
        <v>0.59185393258427044</v>
      </c>
      <c r="L453" s="3">
        <f t="shared" si="617"/>
        <v>1.3455940074906347</v>
      </c>
      <c r="M453" s="5">
        <f t="shared" si="618"/>
        <v>0.14407115923998162</v>
      </c>
      <c r="N453" s="5">
        <f t="shared" si="619"/>
        <v>8.5269082168157748E-2</v>
      </c>
      <c r="O453" s="5">
        <f t="shared" si="620"/>
        <v>0.19386128852554826</v>
      </c>
      <c r="P453" s="5">
        <f t="shared" si="621"/>
        <v>0.11473756598969963</v>
      </c>
      <c r="Q453" s="5">
        <f t="shared" si="622"/>
        <v>2.5233420804537728E-2</v>
      </c>
      <c r="R453" s="5">
        <f t="shared" si="623"/>
        <v>0.13042929406219536</v>
      </c>
      <c r="S453" s="5">
        <f t="shared" si="624"/>
        <v>2.2844108978313994E-2</v>
      </c>
      <c r="T453" s="5">
        <f t="shared" si="625"/>
        <v>3.3953939823075485E-2</v>
      </c>
      <c r="U453" s="5">
        <f t="shared" si="626"/>
        <v>7.7195090614900541E-2</v>
      </c>
      <c r="V453" s="5">
        <f t="shared" si="627"/>
        <v>2.0214373964783632E-3</v>
      </c>
      <c r="W453" s="5">
        <f t="shared" si="628"/>
        <v>4.9781664452397999E-3</v>
      </c>
      <c r="X453" s="5">
        <f t="shared" si="629"/>
        <v>6.698590937005631E-3</v>
      </c>
      <c r="Y453" s="5">
        <f t="shared" si="630"/>
        <v>4.5067919117329266E-3</v>
      </c>
      <c r="Z453" s="5">
        <f t="shared" si="631"/>
        <v>5.8501625497107981E-2</v>
      </c>
      <c r="AA453" s="5">
        <f t="shared" si="632"/>
        <v>3.4624417113035579E-2</v>
      </c>
      <c r="AB453" s="5">
        <f t="shared" si="633"/>
        <v>1.0246298715894109E-2</v>
      </c>
      <c r="AC453" s="5">
        <f t="shared" si="634"/>
        <v>1.0061642797559562E-4</v>
      </c>
      <c r="AD453" s="5">
        <f t="shared" si="635"/>
        <v>7.3658684691855852E-4</v>
      </c>
      <c r="AE453" s="5">
        <f t="shared" si="636"/>
        <v>9.9114684721003394E-4</v>
      </c>
      <c r="AF453" s="5">
        <f t="shared" si="637"/>
        <v>6.6684062907452872E-4</v>
      </c>
      <c r="AG453" s="5">
        <f t="shared" si="638"/>
        <v>2.9909891814465707E-4</v>
      </c>
      <c r="AH453" s="5">
        <f t="shared" si="639"/>
        <v>1.9679859174342458E-2</v>
      </c>
      <c r="AI453" s="5">
        <f t="shared" si="640"/>
        <v>1.1647602045039217E-2</v>
      </c>
      <c r="AJ453" s="5">
        <f t="shared" si="641"/>
        <v>3.4468395377665255E-3</v>
      </c>
      <c r="AK453" s="5">
        <f t="shared" si="642"/>
        <v>6.8000851180468908E-4</v>
      </c>
      <c r="AL453" s="5">
        <f t="shared" si="643"/>
        <v>3.2052172288744964E-6</v>
      </c>
      <c r="AM453" s="5">
        <f t="shared" si="644"/>
        <v>8.7190364407719397E-5</v>
      </c>
      <c r="AN453" s="5">
        <f t="shared" si="645"/>
        <v>1.1732283185795196E-4</v>
      </c>
      <c r="AO453" s="5">
        <f t="shared" si="646"/>
        <v>7.893444974494574E-5</v>
      </c>
      <c r="AP453" s="5">
        <f t="shared" si="647"/>
        <v>3.5404574187123224E-5</v>
      </c>
      <c r="AQ453" s="5">
        <f t="shared" si="648"/>
        <v>1.1910045715987658E-5</v>
      </c>
      <c r="AR453" s="5">
        <f t="shared" si="649"/>
        <v>5.2962201146509553E-3</v>
      </c>
      <c r="AS453" s="5">
        <f t="shared" si="650"/>
        <v>3.1345887026880829E-3</v>
      </c>
      <c r="AT453" s="5">
        <f t="shared" si="651"/>
        <v>9.2760932536008417E-4</v>
      </c>
      <c r="AU453" s="5">
        <f t="shared" si="652"/>
        <v>1.8300307570540264E-4</v>
      </c>
      <c r="AV453" s="5">
        <f t="shared" si="653"/>
        <v>2.7077772507814877E-5</v>
      </c>
      <c r="AW453" s="5">
        <f t="shared" si="654"/>
        <v>7.0906091986716766E-8</v>
      </c>
      <c r="AX453" s="5">
        <f t="shared" si="655"/>
        <v>8.6006600096940475E-6</v>
      </c>
      <c r="AY453" s="5">
        <f t="shared" si="656"/>
        <v>1.1572996569508657E-5</v>
      </c>
      <c r="AZ453" s="5">
        <f t="shared" si="657"/>
        <v>7.7862774163202603E-6</v>
      </c>
      <c r="BA453" s="5">
        <f t="shared" si="658"/>
        <v>3.4923894106867359E-6</v>
      </c>
      <c r="BB453" s="5">
        <f t="shared" si="659"/>
        <v>1.1748345657109555E-6</v>
      </c>
      <c r="BC453" s="5">
        <f t="shared" si="660"/>
        <v>3.1617007028270449E-7</v>
      </c>
      <c r="BD453" s="5">
        <f t="shared" si="661"/>
        <v>1.1877603414376164E-3</v>
      </c>
      <c r="BE453" s="5">
        <f t="shared" si="662"/>
        <v>7.0298062904748898E-4</v>
      </c>
      <c r="BF453" s="5">
        <f t="shared" si="663"/>
        <v>2.0803092491616026E-4</v>
      </c>
      <c r="BG453" s="5">
        <f t="shared" si="664"/>
        <v>4.1041307003590853E-5</v>
      </c>
      <c r="BH453" s="5">
        <f t="shared" si="665"/>
        <v>6.0726147371184013E-6</v>
      </c>
      <c r="BI453" s="5">
        <f t="shared" si="666"/>
        <v>7.1882018264654454E-7</v>
      </c>
      <c r="BJ453" s="8">
        <f t="shared" si="667"/>
        <v>0.16369737092505302</v>
      </c>
      <c r="BK453" s="8">
        <f t="shared" si="668"/>
        <v>0.28378966624624757</v>
      </c>
      <c r="BL453" s="8">
        <f t="shared" si="669"/>
        <v>0.49352580192876377</v>
      </c>
      <c r="BM453" s="8">
        <f t="shared" si="670"/>
        <v>0.30590115171657445</v>
      </c>
      <c r="BN453" s="8">
        <f t="shared" si="671"/>
        <v>0.6936018107901204</v>
      </c>
    </row>
    <row r="454" spans="1:66" s="10" customFormat="1" x14ac:dyDescent="0.25">
      <c r="A454" t="s">
        <v>24</v>
      </c>
      <c r="B454" t="s">
        <v>182</v>
      </c>
      <c r="C454" t="s">
        <v>294</v>
      </c>
      <c r="D454" t="s">
        <v>494</v>
      </c>
      <c r="E454">
        <f>VLOOKUP(A454,home!$A$2:$E$405,3,FALSE)</f>
        <v>1.6104868913857699</v>
      </c>
      <c r="F454">
        <f>VLOOKUP(B454,home!$B$2:$E$405,3,FALSE)</f>
        <v>0.78</v>
      </c>
      <c r="G454">
        <f>VLOOKUP(C454,away!$B$2:$E$405,4,FALSE)</f>
        <v>0.53</v>
      </c>
      <c r="H454">
        <f>VLOOKUP(A454,away!$A$2:$E$405,3,FALSE)</f>
        <v>1.3970037453183499</v>
      </c>
      <c r="I454">
        <f>VLOOKUP(C454,away!$B$2:$E$405,3,FALSE)</f>
        <v>1.29</v>
      </c>
      <c r="J454">
        <f>VLOOKUP(B454,home!$B$2:$E$405,4,FALSE)</f>
        <v>1.25</v>
      </c>
      <c r="K454" s="3">
        <f t="shared" si="616"/>
        <v>0.66577528089887728</v>
      </c>
      <c r="L454" s="3">
        <f t="shared" si="617"/>
        <v>2.2526685393258394</v>
      </c>
      <c r="M454" s="5">
        <f t="shared" si="618"/>
        <v>5.4017683153111881E-2</v>
      </c>
      <c r="N454" s="5">
        <f t="shared" si="619"/>
        <v>3.5963638174769615E-2</v>
      </c>
      <c r="O454" s="5">
        <f t="shared" si="620"/>
        <v>0.12168393540628654</v>
      </c>
      <c r="P454" s="5">
        <f t="shared" si="621"/>
        <v>8.1014156276001267E-2</v>
      </c>
      <c r="Q454" s="5">
        <f t="shared" si="622"/>
        <v>1.1971850653976412E-2</v>
      </c>
      <c r="R454" s="5">
        <f t="shared" si="623"/>
        <v>0.13705678651554967</v>
      </c>
      <c r="S454" s="5">
        <f t="shared" si="624"/>
        <v>3.0375671141378142E-2</v>
      </c>
      <c r="T454" s="5">
        <f t="shared" si="625"/>
        <v>2.6968611325720135E-2</v>
      </c>
      <c r="U454" s="5">
        <f t="shared" si="626"/>
        <v>9.1249020541487549E-2</v>
      </c>
      <c r="V454" s="5">
        <f t="shared" si="627"/>
        <v>5.0618390645250609E-3</v>
      </c>
      <c r="W454" s="5">
        <f t="shared" si="628"/>
        <v>2.656854077343518E-3</v>
      </c>
      <c r="X454" s="5">
        <f t="shared" si="629"/>
        <v>5.9850115936113226E-3</v>
      </c>
      <c r="Y454" s="5">
        <f t="shared" si="630"/>
        <v>6.741123662214318E-3</v>
      </c>
      <c r="Z454" s="5">
        <f t="shared" si="631"/>
        <v>0.10291450369489223</v>
      </c>
      <c r="AA454" s="5">
        <f t="shared" si="632"/>
        <v>6.851793260603542E-2</v>
      </c>
      <c r="AB454" s="5">
        <f t="shared" si="633"/>
        <v>2.2808772913696783E-2</v>
      </c>
      <c r="AC454" s="5">
        <f t="shared" si="634"/>
        <v>4.7447497407357924E-4</v>
      </c>
      <c r="AD454" s="5">
        <f t="shared" si="635"/>
        <v>4.4221694241267697E-4</v>
      </c>
      <c r="AE454" s="5">
        <f t="shared" si="636"/>
        <v>9.9616819372990361E-4</v>
      </c>
      <c r="AF454" s="5">
        <f t="shared" si="637"/>
        <v>1.1220183749462013E-3</v>
      </c>
      <c r="AG454" s="5">
        <f t="shared" si="638"/>
        <v>8.4251183126227039E-4</v>
      </c>
      <c r="AH454" s="5">
        <f t="shared" si="639"/>
        <v>5.7958066178454157E-2</v>
      </c>
      <c r="AI454" s="5">
        <f t="shared" si="640"/>
        <v>3.8587047790316034E-2</v>
      </c>
      <c r="AJ454" s="5">
        <f t="shared" si="641"/>
        <v>1.2845151290828027E-2</v>
      </c>
      <c r="AK454" s="5">
        <f t="shared" si="642"/>
        <v>2.8506614029465355E-3</v>
      </c>
      <c r="AL454" s="5">
        <f t="shared" si="643"/>
        <v>2.846415281432459E-5</v>
      </c>
      <c r="AM454" s="5">
        <f t="shared" si="644"/>
        <v>5.8883421810608528E-5</v>
      </c>
      <c r="AN454" s="5">
        <f t="shared" si="645"/>
        <v>1.3264483180061077E-4</v>
      </c>
      <c r="AO454" s="5">
        <f t="shared" si="646"/>
        <v>1.4940241975070178E-4</v>
      </c>
      <c r="AP454" s="5">
        <f t="shared" si="647"/>
        <v>1.1218471022385311E-4</v>
      </c>
      <c r="AQ454" s="5">
        <f t="shared" si="648"/>
        <v>6.317874182866494E-5</v>
      </c>
      <c r="AR454" s="5">
        <f t="shared" si="649"/>
        <v>2.6112062456073726E-2</v>
      </c>
      <c r="AS454" s="5">
        <f t="shared" si="650"/>
        <v>1.7384765716541514E-2</v>
      </c>
      <c r="AT454" s="5">
        <f t="shared" si="651"/>
        <v>5.7871736391457975E-3</v>
      </c>
      <c r="AU454" s="5">
        <f t="shared" si="652"/>
        <v>1.2843190517376239E-3</v>
      </c>
      <c r="AV454" s="5">
        <f t="shared" si="653"/>
        <v>2.13766969358599E-4</v>
      </c>
      <c r="AW454" s="5">
        <f t="shared" si="654"/>
        <v>1.1858253269825708E-6</v>
      </c>
      <c r="AX454" s="5">
        <f t="shared" si="655"/>
        <v>6.5338544493741612E-6</v>
      </c>
      <c r="AY454" s="5">
        <f t="shared" si="656"/>
        <v>1.4718608358639327E-5</v>
      </c>
      <c r="AZ454" s="5">
        <f t="shared" si="657"/>
        <v>1.6578072996082577E-5</v>
      </c>
      <c r="BA454" s="5">
        <f t="shared" si="658"/>
        <v>1.2448301160307492E-5</v>
      </c>
      <c r="BB454" s="5">
        <f t="shared" si="659"/>
        <v>7.0104740979695084E-6</v>
      </c>
      <c r="BC454" s="5">
        <f t="shared" si="660"/>
        <v>3.15845488925092E-6</v>
      </c>
      <c r="BD454" s="5">
        <f t="shared" si="661"/>
        <v>9.8036369319514458E-3</v>
      </c>
      <c r="BE454" s="5">
        <f t="shared" si="662"/>
        <v>6.5270191322005814E-3</v>
      </c>
      <c r="BF454" s="5">
        <f t="shared" si="663"/>
        <v>2.1727639980865937E-3</v>
      </c>
      <c r="BG454" s="5">
        <f t="shared" si="664"/>
        <v>4.8219085371768993E-4</v>
      </c>
      <c r="BH454" s="5">
        <f t="shared" si="665"/>
        <v>8.0257687770191101E-5</v>
      </c>
      <c r="BI454" s="5">
        <f t="shared" si="666"/>
        <v>1.0686716923898672E-5</v>
      </c>
      <c r="BJ454" s="8">
        <f t="shared" si="667"/>
        <v>9.4266746721352435E-2</v>
      </c>
      <c r="BK454" s="8">
        <f t="shared" si="668"/>
        <v>0.1709870073702629</v>
      </c>
      <c r="BL454" s="8">
        <f t="shared" si="669"/>
        <v>0.62341601779910838</v>
      </c>
      <c r="BM454" s="8">
        <f t="shared" si="670"/>
        <v>0.54986269262288889</v>
      </c>
      <c r="BN454" s="8">
        <f t="shared" si="671"/>
        <v>0.44170805017969539</v>
      </c>
    </row>
    <row r="455" spans="1:66" x14ac:dyDescent="0.25">
      <c r="A455" t="s">
        <v>24</v>
      </c>
      <c r="B455" t="s">
        <v>326</v>
      </c>
      <c r="C455" t="s">
        <v>295</v>
      </c>
      <c r="D455" t="s">
        <v>494</v>
      </c>
      <c r="E455">
        <f>VLOOKUP(A455,home!$A$2:$E$405,3,FALSE)</f>
        <v>1.6104868913857699</v>
      </c>
      <c r="F455">
        <f>VLOOKUP(B455,home!$B$2:$E$405,3,FALSE)</f>
        <v>0.67</v>
      </c>
      <c r="G455">
        <f>VLOOKUP(C455,away!$B$2:$E$405,4,FALSE)</f>
        <v>0.62</v>
      </c>
      <c r="H455">
        <f>VLOOKUP(A455,away!$A$2:$E$405,3,FALSE)</f>
        <v>1.3970037453183499</v>
      </c>
      <c r="I455">
        <f>VLOOKUP(C455,away!$B$2:$E$405,3,FALSE)</f>
        <v>1.19</v>
      </c>
      <c r="J455">
        <f>VLOOKUP(B455,home!$B$2:$E$405,4,FALSE)</f>
        <v>1.23</v>
      </c>
      <c r="K455" s="3">
        <f t="shared" si="616"/>
        <v>0.66899625468164892</v>
      </c>
      <c r="L455" s="3">
        <f t="shared" si="617"/>
        <v>2.0447943820224688</v>
      </c>
      <c r="M455" s="5">
        <f t="shared" si="618"/>
        <v>6.6285067281112511E-2</v>
      </c>
      <c r="N455" s="5">
        <f t="shared" si="619"/>
        <v>4.4344461752385385E-2</v>
      </c>
      <c r="O455" s="5">
        <f t="shared" si="620"/>
        <v>0.13553933318840022</v>
      </c>
      <c r="P455" s="5">
        <f t="shared" si="621"/>
        <v>9.0675306265087866E-2</v>
      </c>
      <c r="Q455" s="5">
        <f t="shared" si="622"/>
        <v>1.4833139414109724E-2</v>
      </c>
      <c r="R455" s="5">
        <f t="shared" si="623"/>
        <v>0.13857503352335621</v>
      </c>
      <c r="S455" s="5">
        <f t="shared" si="624"/>
        <v>3.1010043074250194E-2</v>
      </c>
      <c r="T455" s="5">
        <f t="shared" si="625"/>
        <v>3.0330720141727614E-2</v>
      </c>
      <c r="U455" s="5">
        <f t="shared" si="626"/>
        <v>9.2706178419509247E-2</v>
      </c>
      <c r="V455" s="5">
        <f t="shared" si="627"/>
        <v>4.7133879777615535E-3</v>
      </c>
      <c r="W455" s="5">
        <f t="shared" si="628"/>
        <v>3.3077715710700512E-3</v>
      </c>
      <c r="X455" s="5">
        <f t="shared" si="629"/>
        <v>6.7637127255376758E-3</v>
      </c>
      <c r="Y455" s="5">
        <f t="shared" si="630"/>
        <v>6.9152008913966629E-3</v>
      </c>
      <c r="Z455" s="5">
        <f t="shared" si="631"/>
        <v>9.4452483345711338E-2</v>
      </c>
      <c r="AA455" s="5">
        <f t="shared" si="632"/>
        <v>6.3188357603661705E-2</v>
      </c>
      <c r="AB455" s="5">
        <f t="shared" si="633"/>
        <v>2.1136387288167184E-2</v>
      </c>
      <c r="AC455" s="5">
        <f t="shared" si="634"/>
        <v>4.0298282475257198E-4</v>
      </c>
      <c r="AD455" s="5">
        <f t="shared" si="635"/>
        <v>5.532216980970744E-4</v>
      </c>
      <c r="AE455" s="5">
        <f t="shared" si="636"/>
        <v>1.131224620281828E-3</v>
      </c>
      <c r="AF455" s="5">
        <f t="shared" si="637"/>
        <v>1.1565608741788917E-3</v>
      </c>
      <c r="AG455" s="5">
        <f t="shared" si="638"/>
        <v>7.8830972599599754E-4</v>
      </c>
      <c r="AH455" s="5">
        <f t="shared" si="639"/>
        <v>4.828397682834535E-2</v>
      </c>
      <c r="AI455" s="5">
        <f t="shared" si="640"/>
        <v>3.2301799659298559E-2</v>
      </c>
      <c r="AJ455" s="5">
        <f t="shared" si="641"/>
        <v>1.0804891495773848E-2</v>
      </c>
      <c r="AK455" s="5">
        <f t="shared" si="642"/>
        <v>2.4094773143047681E-3</v>
      </c>
      <c r="AL455" s="5">
        <f t="shared" si="643"/>
        <v>2.2050571902743896E-5</v>
      </c>
      <c r="AM455" s="5">
        <f t="shared" si="644"/>
        <v>7.4020648807112947E-5</v>
      </c>
      <c r="AN455" s="5">
        <f t="shared" si="645"/>
        <v>1.513570068344427E-4</v>
      </c>
      <c r="AO455" s="5">
        <f t="shared" si="646"/>
        <v>1.5474697862740249E-4</v>
      </c>
      <c r="AP455" s="5">
        <f t="shared" si="647"/>
        <v>1.0547525084408785E-4</v>
      </c>
      <c r="AQ455" s="5">
        <f t="shared" si="648"/>
        <v>5.3918800092100396E-5</v>
      </c>
      <c r="AR455" s="5">
        <f t="shared" si="649"/>
        <v>1.9746160912060728E-2</v>
      </c>
      <c r="AS455" s="5">
        <f t="shared" si="650"/>
        <v>1.3210107694509801E-2</v>
      </c>
      <c r="AT455" s="5">
        <f t="shared" si="651"/>
        <v>4.418756285784144E-3</v>
      </c>
      <c r="AU455" s="5">
        <f t="shared" si="652"/>
        <v>9.8537713518019555E-4</v>
      </c>
      <c r="AV455" s="5">
        <f t="shared" si="653"/>
        <v>1.6480340322112087E-4</v>
      </c>
      <c r="AW455" s="5">
        <f t="shared" si="654"/>
        <v>8.3789709885522875E-7</v>
      </c>
      <c r="AX455" s="5">
        <f t="shared" si="655"/>
        <v>8.2532561368440365E-6</v>
      </c>
      <c r="AY455" s="5">
        <f t="shared" si="656"/>
        <v>1.6876211782011147E-5</v>
      </c>
      <c r="AZ455" s="5">
        <f t="shared" si="657"/>
        <v>1.7254191520838903E-5</v>
      </c>
      <c r="BA455" s="5">
        <f t="shared" si="658"/>
        <v>1.1760424629383699E-5</v>
      </c>
      <c r="BB455" s="5">
        <f t="shared" si="659"/>
        <v>6.0119125530906174E-6</v>
      </c>
      <c r="BC455" s="5">
        <f t="shared" si="660"/>
        <v>2.4586250027540109E-6</v>
      </c>
      <c r="BD455" s="5">
        <f t="shared" si="661"/>
        <v>6.7294731499155675E-3</v>
      </c>
      <c r="BE455" s="5">
        <f t="shared" si="662"/>
        <v>4.5019923332742335E-3</v>
      </c>
      <c r="BF455" s="5">
        <f t="shared" si="663"/>
        <v>1.5059080047829798E-3</v>
      </c>
      <c r="BG455" s="5">
        <f t="shared" si="664"/>
        <v>3.3581560503164273E-4</v>
      </c>
      <c r="BH455" s="5">
        <f t="shared" si="665"/>
        <v>5.6164845507455214E-5</v>
      </c>
      <c r="BI455" s="5">
        <f t="shared" si="666"/>
        <v>7.5148142578521947E-6</v>
      </c>
      <c r="BJ455" s="8">
        <f t="shared" si="667"/>
        <v>0.11072645672161098</v>
      </c>
      <c r="BK455" s="8">
        <f t="shared" si="668"/>
        <v>0.19312571420664945</v>
      </c>
      <c r="BL455" s="8">
        <f t="shared" si="669"/>
        <v>0.5966075095043426</v>
      </c>
      <c r="BM455" s="8">
        <f t="shared" si="670"/>
        <v>0.50464378403917942</v>
      </c>
      <c r="BN455" s="8">
        <f t="shared" si="671"/>
        <v>0.49025234142445195</v>
      </c>
    </row>
    <row r="456" spans="1:66" x14ac:dyDescent="0.25">
      <c r="A456" t="s">
        <v>24</v>
      </c>
      <c r="B456" t="s">
        <v>327</v>
      </c>
      <c r="C456" t="s">
        <v>286</v>
      </c>
      <c r="D456" t="s">
        <v>494</v>
      </c>
      <c r="E456">
        <f>VLOOKUP(A456,home!$A$2:$E$405,3,FALSE)</f>
        <v>1.6104868913857699</v>
      </c>
      <c r="F456">
        <f>VLOOKUP(B456,home!$B$2:$E$405,3,FALSE)</f>
        <v>1.1100000000000001</v>
      </c>
      <c r="G456">
        <f>VLOOKUP(C456,away!$B$2:$E$405,4,FALSE)</f>
        <v>0.86</v>
      </c>
      <c r="H456">
        <f>VLOOKUP(A456,away!$A$2:$E$405,3,FALSE)</f>
        <v>1.3970037453183499</v>
      </c>
      <c r="I456">
        <f>VLOOKUP(C456,away!$B$2:$E$405,3,FALSE)</f>
        <v>1.1000000000000001</v>
      </c>
      <c r="J456">
        <f>VLOOKUP(B456,home!$B$2:$E$405,4,FALSE)</f>
        <v>1.02</v>
      </c>
      <c r="K456" s="3">
        <f t="shared" si="616"/>
        <v>1.537370786516856</v>
      </c>
      <c r="L456" s="3">
        <f t="shared" si="617"/>
        <v>1.5674382022471887</v>
      </c>
      <c r="M456" s="5">
        <f t="shared" si="618"/>
        <v>4.4833081363727871E-2</v>
      </c>
      <c r="N456" s="5">
        <f t="shared" si="619"/>
        <v>6.8925069558128521E-2</v>
      </c>
      <c r="O456" s="5">
        <f t="shared" si="620"/>
        <v>7.0273084453963547E-2</v>
      </c>
      <c r="P456" s="5">
        <f t="shared" si="621"/>
        <v>0.10803578711795539</v>
      </c>
      <c r="Q456" s="5">
        <f t="shared" si="622"/>
        <v>5.2981694198654533E-2</v>
      </c>
      <c r="R456" s="5">
        <f t="shared" si="623"/>
        <v>5.5074358581442759E-2</v>
      </c>
      <c r="S456" s="5">
        <f t="shared" si="624"/>
        <v>6.5084369304800757E-2</v>
      </c>
      <c r="T456" s="5">
        <f t="shared" si="625"/>
        <v>8.304553150674937E-2</v>
      </c>
      <c r="U456" s="5">
        <f t="shared" si="626"/>
        <v>8.4669709969263998E-2</v>
      </c>
      <c r="V456" s="5">
        <f t="shared" si="627"/>
        <v>1.7426222019391386E-2</v>
      </c>
      <c r="W456" s="5">
        <f t="shared" si="628"/>
        <v>2.7150836293727013E-2</v>
      </c>
      <c r="X456" s="5">
        <f t="shared" si="629"/>
        <v>4.2557258029747191E-2</v>
      </c>
      <c r="Y456" s="5">
        <f t="shared" si="630"/>
        <v>3.335293600935834E-2</v>
      </c>
      <c r="Z456" s="5">
        <f t="shared" si="631"/>
        <v>2.8775217868271218E-2</v>
      </c>
      <c r="AA456" s="5">
        <f t="shared" si="632"/>
        <v>4.4238179326338008E-2</v>
      </c>
      <c r="AB456" s="5">
        <f t="shared" si="633"/>
        <v>3.4005242272502997E-2</v>
      </c>
      <c r="AC456" s="5">
        <f t="shared" si="634"/>
        <v>2.6245346559543451E-3</v>
      </c>
      <c r="AD456" s="5">
        <f t="shared" si="635"/>
        <v>1.043522563686938E-2</v>
      </c>
      <c r="AE456" s="5">
        <f t="shared" si="636"/>
        <v>1.6356571312298313E-2</v>
      </c>
      <c r="AF456" s="5">
        <f t="shared" si="637"/>
        <v>1.2818957366338406E-2</v>
      </c>
      <c r="AG456" s="5">
        <f t="shared" si="638"/>
        <v>6.6976411629922749E-3</v>
      </c>
      <c r="AH456" s="5">
        <f t="shared" si="639"/>
        <v>1.1275843941178554E-2</v>
      </c>
      <c r="AI456" s="5">
        <f t="shared" si="640"/>
        <v>1.7335153068490997E-2</v>
      </c>
      <c r="AJ456" s="5">
        <f t="shared" si="641"/>
        <v>1.3325278953648051E-2</v>
      </c>
      <c r="AK456" s="5">
        <f t="shared" si="642"/>
        <v>6.8286315285088018E-3</v>
      </c>
      <c r="AL456" s="5">
        <f t="shared" si="643"/>
        <v>2.5297718448036923E-4</v>
      </c>
      <c r="AM456" s="5">
        <f t="shared" si="644"/>
        <v>3.2085622089669456E-3</v>
      </c>
      <c r="AN456" s="5">
        <f t="shared" si="645"/>
        <v>5.0292229806214181E-3</v>
      </c>
      <c r="AO456" s="5">
        <f t="shared" si="646"/>
        <v>3.941498113722742E-3</v>
      </c>
      <c r="AP456" s="5">
        <f t="shared" si="647"/>
        <v>2.0593515725114198E-3</v>
      </c>
      <c r="AQ456" s="5">
        <f t="shared" si="648"/>
        <v>8.069765816530552E-4</v>
      </c>
      <c r="AR456" s="5">
        <f t="shared" si="649"/>
        <v>3.5348377111961526E-3</v>
      </c>
      <c r="AS456" s="5">
        <f t="shared" si="650"/>
        <v>5.4343562322710717E-3</v>
      </c>
      <c r="AT456" s="5">
        <f t="shared" si="651"/>
        <v>4.1773102575096786E-3</v>
      </c>
      <c r="AU456" s="5">
        <f t="shared" si="652"/>
        <v>2.1406915853708613E-3</v>
      </c>
      <c r="AV456" s="5">
        <f t="shared" si="653"/>
        <v>8.2275917657290436E-4</v>
      </c>
      <c r="AW456" s="5">
        <f t="shared" si="654"/>
        <v>1.6933545756393604E-5</v>
      </c>
      <c r="AX456" s="5">
        <f t="shared" si="655"/>
        <v>8.2212496779796214E-4</v>
      </c>
      <c r="AY456" s="5">
        <f t="shared" si="656"/>
        <v>1.2886300815477655E-3</v>
      </c>
      <c r="AZ456" s="5">
        <f t="shared" si="657"/>
        <v>1.009924009191439E-3</v>
      </c>
      <c r="BA456" s="5">
        <f t="shared" si="658"/>
        <v>5.2766449112443415E-4</v>
      </c>
      <c r="BB456" s="5">
        <f t="shared" si="659"/>
        <v>2.0677037033944016E-4</v>
      </c>
      <c r="BC456" s="5">
        <f t="shared" si="660"/>
        <v>6.4819955512567483E-5</v>
      </c>
      <c r="BD456" s="5">
        <f t="shared" si="661"/>
        <v>9.2343994454547836E-4</v>
      </c>
      <c r="BE456" s="5">
        <f t="shared" si="662"/>
        <v>1.4196695938469637E-3</v>
      </c>
      <c r="BF456" s="5">
        <f t="shared" si="663"/>
        <v>1.0912792800432864E-3</v>
      </c>
      <c r="BG456" s="5">
        <f t="shared" si="664"/>
        <v>5.5923362835656504E-4</v>
      </c>
      <c r="BH456" s="5">
        <f t="shared" si="665"/>
        <v>2.1493736076830196E-4</v>
      </c>
      <c r="BI456" s="5">
        <f t="shared" si="666"/>
        <v>6.6087683875244295E-5</v>
      </c>
      <c r="BJ456" s="8">
        <f t="shared" si="667"/>
        <v>0.37328726640785254</v>
      </c>
      <c r="BK456" s="8">
        <f t="shared" si="668"/>
        <v>0.23954560172785788</v>
      </c>
      <c r="BL456" s="8">
        <f t="shared" si="669"/>
        <v>0.35741008454969414</v>
      </c>
      <c r="BM456" s="8">
        <f t="shared" si="670"/>
        <v>0.59762339874401194</v>
      </c>
      <c r="BN456" s="8">
        <f t="shared" si="671"/>
        <v>0.40012307527387264</v>
      </c>
    </row>
    <row r="457" spans="1:66" x14ac:dyDescent="0.25">
      <c r="A457" t="s">
        <v>196</v>
      </c>
      <c r="B457" t="s">
        <v>304</v>
      </c>
      <c r="C457" t="s">
        <v>204</v>
      </c>
      <c r="D457" t="s">
        <v>494</v>
      </c>
      <c r="E457">
        <f>VLOOKUP(A457,home!$A$2:$E$405,3,FALSE)</f>
        <v>1.6266094420600901</v>
      </c>
      <c r="F457">
        <f>VLOOKUP(B457,home!$B$2:$E$405,3,FALSE)</f>
        <v>0.8</v>
      </c>
      <c r="G457">
        <f>VLOOKUP(C457,away!$B$2:$E$405,4,FALSE)</f>
        <v>0.95</v>
      </c>
      <c r="H457">
        <f>VLOOKUP(A457,away!$A$2:$E$405,3,FALSE)</f>
        <v>1.4549356223176</v>
      </c>
      <c r="I457">
        <f>VLOOKUP(C457,away!$B$2:$E$405,3,FALSE)</f>
        <v>0.9</v>
      </c>
      <c r="J457">
        <f>VLOOKUP(B457,home!$B$2:$E$405,4,FALSE)</f>
        <v>1.9</v>
      </c>
      <c r="K457" s="3">
        <f t="shared" si="616"/>
        <v>1.2362231759656686</v>
      </c>
      <c r="L457" s="3">
        <f t="shared" si="617"/>
        <v>2.4879399141630962</v>
      </c>
      <c r="M457" s="5">
        <f t="shared" si="618"/>
        <v>2.4133289365572831E-2</v>
      </c>
      <c r="N457" s="5">
        <f t="shared" si="619"/>
        <v>2.9834131626006937E-2</v>
      </c>
      <c r="O457" s="5">
        <f t="shared" si="620"/>
        <v>6.0042173872656417E-2</v>
      </c>
      <c r="P457" s="5">
        <f t="shared" si="621"/>
        <v>7.4225526876738196E-2</v>
      </c>
      <c r="Q457" s="5">
        <f t="shared" si="622"/>
        <v>1.8440822475440054E-2</v>
      </c>
      <c r="R457" s="5">
        <f t="shared" si="623"/>
        <v>7.4690660455451294E-2</v>
      </c>
      <c r="S457" s="5">
        <f t="shared" si="624"/>
        <v>5.7072916549751676E-2</v>
      </c>
      <c r="T457" s="5">
        <f t="shared" si="625"/>
        <v>4.5879658286643213E-2</v>
      </c>
      <c r="U457" s="5">
        <f t="shared" si="626"/>
        <v>9.2334325483211355E-2</v>
      </c>
      <c r="V457" s="5">
        <f t="shared" si="627"/>
        <v>1.9504028633672045E-2</v>
      </c>
      <c r="W457" s="5">
        <f t="shared" si="628"/>
        <v>7.5989907093358608E-3</v>
      </c>
      <c r="X457" s="5">
        <f t="shared" si="629"/>
        <v>1.8905832293111224E-2</v>
      </c>
      <c r="Y457" s="5">
        <f t="shared" si="630"/>
        <v>2.3518287386252525E-2</v>
      </c>
      <c r="Z457" s="5">
        <f t="shared" si="631"/>
        <v>6.1941958454106806E-2</v>
      </c>
      <c r="AA457" s="5">
        <f t="shared" si="632"/>
        <v>7.6574084605669404E-2</v>
      </c>
      <c r="AB457" s="5">
        <f t="shared" si="633"/>
        <v>4.7331329033942243E-2</v>
      </c>
      <c r="AC457" s="5">
        <f t="shared" si="634"/>
        <v>3.7492216136170878E-3</v>
      </c>
      <c r="AD457" s="5">
        <f t="shared" si="635"/>
        <v>2.3485121072071981E-3</v>
      </c>
      <c r="AE457" s="5">
        <f t="shared" si="636"/>
        <v>5.8429570104160675E-3</v>
      </c>
      <c r="AF457" s="5">
        <f t="shared" si="637"/>
        <v>7.2684629814766099E-3</v>
      </c>
      <c r="AG457" s="5">
        <f t="shared" si="638"/>
        <v>6.0278330554108519E-3</v>
      </c>
      <c r="AH457" s="5">
        <f t="shared" si="639"/>
        <v>3.8526967699851145E-2</v>
      </c>
      <c r="AI457" s="5">
        <f t="shared" si="640"/>
        <v>4.7627930370236701E-2</v>
      </c>
      <c r="AJ457" s="5">
        <f t="shared" si="641"/>
        <v>2.9439375673482881E-2</v>
      </c>
      <c r="AK457" s="5">
        <f t="shared" si="642"/>
        <v>1.213121283117315E-2</v>
      </c>
      <c r="AL457" s="5">
        <f t="shared" si="643"/>
        <v>4.6125158561330994E-4</v>
      </c>
      <c r="AM457" s="5">
        <f t="shared" si="644"/>
        <v>5.8065701919310061E-4</v>
      </c>
      <c r="AN457" s="5">
        <f t="shared" si="645"/>
        <v>1.4446397744894816E-3</v>
      </c>
      <c r="AO457" s="5">
        <f t="shared" si="646"/>
        <v>1.7970884782699788E-3</v>
      </c>
      <c r="AP457" s="5">
        <f t="shared" si="647"/>
        <v>1.4903493847901665E-3</v>
      </c>
      <c r="AQ457" s="5">
        <f t="shared" si="648"/>
        <v>9.2697493011696761E-4</v>
      </c>
      <c r="AR457" s="5">
        <f t="shared" si="649"/>
        <v>1.9170556142426399E-2</v>
      </c>
      <c r="AS457" s="5">
        <f t="shared" si="650"/>
        <v>2.3699085799418516E-2</v>
      </c>
      <c r="AT457" s="5">
        <f t="shared" si="651"/>
        <v>1.4648679557220023E-2</v>
      </c>
      <c r="AU457" s="5">
        <f t="shared" si="652"/>
        <v>6.0363457219766332E-3</v>
      </c>
      <c r="AV457" s="5">
        <f t="shared" si="653"/>
        <v>1.8655676199121837E-3</v>
      </c>
      <c r="AW457" s="5">
        <f t="shared" si="654"/>
        <v>3.9406888052086866E-5</v>
      </c>
      <c r="AX457" s="5">
        <f t="shared" si="655"/>
        <v>1.1963694406894225E-4</v>
      </c>
      <c r="AY457" s="5">
        <f t="shared" si="656"/>
        <v>2.9764952835761925E-4</v>
      </c>
      <c r="AZ457" s="5">
        <f t="shared" si="657"/>
        <v>3.7026707101637081E-4</v>
      </c>
      <c r="BA457" s="5">
        <f t="shared" si="658"/>
        <v>3.0706740829396353E-4</v>
      </c>
      <c r="BB457" s="5">
        <f t="shared" si="659"/>
        <v>1.9099131535829203E-4</v>
      </c>
      <c r="BC457" s="5">
        <f t="shared" si="660"/>
        <v>9.503498334768114E-5</v>
      </c>
      <c r="BD457" s="5">
        <f t="shared" si="661"/>
        <v>7.9491986339078613E-3</v>
      </c>
      <c r="BE457" s="5">
        <f t="shared" si="662"/>
        <v>9.8269835815915293E-3</v>
      </c>
      <c r="BF457" s="5">
        <f t="shared" si="663"/>
        <v>6.0741724266987832E-3</v>
      </c>
      <c r="BG457" s="5">
        <f t="shared" si="664"/>
        <v>2.5030109095655539E-3</v>
      </c>
      <c r="BH457" s="5">
        <f t="shared" si="665"/>
        <v>7.7357002402496193E-4</v>
      </c>
      <c r="BI457" s="5">
        <f t="shared" si="666"/>
        <v>1.9126103838639513E-4</v>
      </c>
      <c r="BJ457" s="8">
        <f t="shared" si="667"/>
        <v>0.17328584476860309</v>
      </c>
      <c r="BK457" s="8">
        <f t="shared" si="668"/>
        <v>0.17944388415332274</v>
      </c>
      <c r="BL457" s="8">
        <f t="shared" si="669"/>
        <v>0.57143649148080344</v>
      </c>
      <c r="BM457" s="8">
        <f t="shared" si="670"/>
        <v>0.7044833315446648</v>
      </c>
      <c r="BN457" s="8">
        <f t="shared" si="671"/>
        <v>0.28136660467186569</v>
      </c>
    </row>
    <row r="458" spans="1:66" x14ac:dyDescent="0.25">
      <c r="A458" t="s">
        <v>196</v>
      </c>
      <c r="B458" t="s">
        <v>200</v>
      </c>
      <c r="C458" t="s">
        <v>307</v>
      </c>
      <c r="D458" t="s">
        <v>494</v>
      </c>
      <c r="E458">
        <f>VLOOKUP(A458,home!$A$2:$E$405,3,FALSE)</f>
        <v>1.6266094420600901</v>
      </c>
      <c r="F458">
        <f>VLOOKUP(B458,home!$B$2:$E$405,3,FALSE)</f>
        <v>1.37</v>
      </c>
      <c r="G458">
        <f>VLOOKUP(C458,away!$B$2:$E$405,4,FALSE)</f>
        <v>0.79</v>
      </c>
      <c r="H458">
        <f>VLOOKUP(A458,away!$A$2:$E$405,3,FALSE)</f>
        <v>1.4549356223176</v>
      </c>
      <c r="I458">
        <f>VLOOKUP(C458,away!$B$2:$E$405,3,FALSE)</f>
        <v>1.05</v>
      </c>
      <c r="J458">
        <f>VLOOKUP(B458,home!$B$2:$E$405,4,FALSE)</f>
        <v>0.48</v>
      </c>
      <c r="K458" s="3">
        <f t="shared" si="616"/>
        <v>1.7604793991416359</v>
      </c>
      <c r="L458" s="3">
        <f t="shared" si="617"/>
        <v>0.7332875536480703</v>
      </c>
      <c r="M458" s="5">
        <f t="shared" si="618"/>
        <v>8.2598236150803153E-2</v>
      </c>
      <c r="N458" s="5">
        <f t="shared" si="619"/>
        <v>0.14541249314892488</v>
      </c>
      <c r="O458" s="5">
        <f t="shared" si="620"/>
        <v>6.0568258522668048E-2</v>
      </c>
      <c r="P458" s="5">
        <f t="shared" si="621"/>
        <v>0.1066291713710419</v>
      </c>
      <c r="Q458" s="5">
        <f t="shared" si="622"/>
        <v>0.12799784928325328</v>
      </c>
      <c r="R458" s="5">
        <f t="shared" si="623"/>
        <v>2.220697506040557E-2</v>
      </c>
      <c r="S458" s="5">
        <f t="shared" si="624"/>
        <v>3.4412902493815754E-2</v>
      </c>
      <c r="T458" s="5">
        <f t="shared" si="625"/>
        <v>9.38592297731312E-2</v>
      </c>
      <c r="U458" s="5">
        <f t="shared" si="626"/>
        <v>3.9094922111096088E-2</v>
      </c>
      <c r="V458" s="5">
        <f t="shared" si="627"/>
        <v>4.9361012055842875E-3</v>
      </c>
      <c r="W458" s="5">
        <f t="shared" si="628"/>
        <v>7.511252559920116E-2</v>
      </c>
      <c r="X458" s="5">
        <f t="shared" si="629"/>
        <v>5.5079080144966264E-2</v>
      </c>
      <c r="Y458" s="5">
        <f t="shared" si="630"/>
        <v>2.0194401968344159E-2</v>
      </c>
      <c r="Z458" s="5">
        <f t="shared" si="631"/>
        <v>5.4280328053228355E-3</v>
      </c>
      <c r="AA458" s="5">
        <f t="shared" si="632"/>
        <v>9.5559399316358339E-3</v>
      </c>
      <c r="AB458" s="5">
        <f t="shared" si="633"/>
        <v>8.4115176945399103E-3</v>
      </c>
      <c r="AC458" s="5">
        <f t="shared" si="634"/>
        <v>3.9826242505507754E-4</v>
      </c>
      <c r="AD458" s="5">
        <f t="shared" si="635"/>
        <v>3.3058513483723087E-2</v>
      </c>
      <c r="AE458" s="5">
        <f t="shared" si="636"/>
        <v>2.4241396479721049E-2</v>
      </c>
      <c r="AF458" s="5">
        <f t="shared" si="637"/>
        <v>8.8879571608137947E-3</v>
      </c>
      <c r="AG458" s="5">
        <f t="shared" si="638"/>
        <v>2.1724761211273321E-3</v>
      </c>
      <c r="AH458" s="5">
        <f t="shared" si="639"/>
        <v>9.950772242341636E-4</v>
      </c>
      <c r="AI458" s="5">
        <f t="shared" si="640"/>
        <v>1.7518129538192872E-3</v>
      </c>
      <c r="AJ458" s="5">
        <f t="shared" si="641"/>
        <v>1.5420153081741566E-3</v>
      </c>
      <c r="AK458" s="5">
        <f t="shared" si="642"/>
        <v>9.0489539440054821E-4</v>
      </c>
      <c r="AL458" s="5">
        <f t="shared" si="643"/>
        <v>2.056527807412832E-5</v>
      </c>
      <c r="AM458" s="5">
        <f t="shared" si="644"/>
        <v>1.1639766390868103E-2</v>
      </c>
      <c r="AN458" s="5">
        <f t="shared" si="645"/>
        <v>8.5352958217946983E-3</v>
      </c>
      <c r="AO458" s="5">
        <f t="shared" si="646"/>
        <v>3.1294130964132152E-3</v>
      </c>
      <c r="AP458" s="5">
        <f t="shared" si="647"/>
        <v>7.6491989127435984E-4</v>
      </c>
      <c r="AQ458" s="5">
        <f t="shared" si="648"/>
        <v>1.4022655895233081E-4</v>
      </c>
      <c r="AR458" s="5">
        <f t="shared" si="649"/>
        <v>1.4593554868991645E-4</v>
      </c>
      <c r="AS458" s="5">
        <f t="shared" si="650"/>
        <v>2.5691652707102907E-4</v>
      </c>
      <c r="AT458" s="5">
        <f t="shared" si="651"/>
        <v>2.2614812660378059E-4</v>
      </c>
      <c r="AU458" s="5">
        <f t="shared" si="652"/>
        <v>1.3270970601347677E-4</v>
      </c>
      <c r="AV458" s="5">
        <f t="shared" si="653"/>
        <v>5.8408175875717168E-5</v>
      </c>
      <c r="AW458" s="5">
        <f t="shared" si="654"/>
        <v>7.3745809375657391E-7</v>
      </c>
      <c r="AX458" s="5">
        <f t="shared" si="655"/>
        <v>3.415261490324081E-3</v>
      </c>
      <c r="AY458" s="5">
        <f t="shared" si="656"/>
        <v>2.5043687433082078E-3</v>
      </c>
      <c r="AZ458" s="5">
        <f t="shared" si="657"/>
        <v>9.1821121460658396E-4</v>
      </c>
      <c r="BA458" s="5">
        <f t="shared" si="658"/>
        <v>2.2443761843036176E-4</v>
      </c>
      <c r="BB458" s="5">
        <f t="shared" si="659"/>
        <v>4.1144328041349751E-5</v>
      </c>
      <c r="BC458" s="5">
        <f t="shared" si="660"/>
        <v>6.0341247311870134E-6</v>
      </c>
      <c r="BD458" s="5">
        <f t="shared" si="661"/>
        <v>1.7835453581519608E-5</v>
      </c>
      <c r="BE458" s="5">
        <f t="shared" si="662"/>
        <v>3.1398948604612179E-5</v>
      </c>
      <c r="BF458" s="5">
        <f t="shared" si="663"/>
        <v>2.7638601086563382E-5</v>
      </c>
      <c r="BG458" s="5">
        <f t="shared" si="664"/>
        <v>1.6219062611329494E-5</v>
      </c>
      <c r="BH458" s="5">
        <f t="shared" si="665"/>
        <v>7.1383314001584776E-6</v>
      </c>
      <c r="BI458" s="5">
        <f t="shared" si="666"/>
        <v>2.5133770748449747E-6</v>
      </c>
      <c r="BJ458" s="8">
        <f t="shared" si="667"/>
        <v>0.61733500244195072</v>
      </c>
      <c r="BK458" s="8">
        <f t="shared" si="668"/>
        <v>0.23149960766768252</v>
      </c>
      <c r="BL458" s="8">
        <f t="shared" si="669"/>
        <v>0.14595427605958655</v>
      </c>
      <c r="BM458" s="8">
        <f t="shared" si="670"/>
        <v>0.45230030415223133</v>
      </c>
      <c r="BN458" s="8">
        <f t="shared" si="671"/>
        <v>0.54541298353709688</v>
      </c>
    </row>
    <row r="459" spans="1:66" x14ac:dyDescent="0.25">
      <c r="A459" t="s">
        <v>196</v>
      </c>
      <c r="B459" t="s">
        <v>201</v>
      </c>
      <c r="C459" t="s">
        <v>198</v>
      </c>
      <c r="D459" t="s">
        <v>494</v>
      </c>
      <c r="E459">
        <f>VLOOKUP(A459,home!$A$2:$E$405,3,FALSE)</f>
        <v>1.6266094420600901</v>
      </c>
      <c r="F459">
        <f>VLOOKUP(B459,home!$B$2:$E$405,3,FALSE)</f>
        <v>0.97</v>
      </c>
      <c r="G459">
        <f>VLOOKUP(C459,away!$B$2:$E$405,4,FALSE)</f>
        <v>0.9</v>
      </c>
      <c r="H459">
        <f>VLOOKUP(A459,away!$A$2:$E$405,3,FALSE)</f>
        <v>1.4549356223176</v>
      </c>
      <c r="I459">
        <f>VLOOKUP(C459,away!$B$2:$E$405,3,FALSE)</f>
        <v>0.99</v>
      </c>
      <c r="J459">
        <f>VLOOKUP(B459,home!$B$2:$E$405,4,FALSE)</f>
        <v>0.98</v>
      </c>
      <c r="K459" s="3">
        <f t="shared" si="616"/>
        <v>1.4200300429184585</v>
      </c>
      <c r="L459" s="3">
        <f t="shared" si="617"/>
        <v>1.4115785407725354</v>
      </c>
      <c r="M459" s="5">
        <f t="shared" si="618"/>
        <v>5.8918002863658329E-2</v>
      </c>
      <c r="N459" s="5">
        <f t="shared" si="619"/>
        <v>8.3665334135150607E-2</v>
      </c>
      <c r="O459" s="5">
        <f t="shared" si="620"/>
        <v>8.3167388507514886E-2</v>
      </c>
      <c r="P459" s="5">
        <f t="shared" si="621"/>
        <v>0.1181001902717425</v>
      </c>
      <c r="Q459" s="5">
        <f t="shared" si="622"/>
        <v>5.9403644011362541E-2</v>
      </c>
      <c r="R459" s="5">
        <f t="shared" si="623"/>
        <v>5.8698650454650204E-2</v>
      </c>
      <c r="S459" s="5">
        <f t="shared" si="624"/>
        <v>5.918248355472068E-2</v>
      </c>
      <c r="T459" s="5">
        <f t="shared" si="625"/>
        <v>8.3852909130130313E-2</v>
      </c>
      <c r="U459" s="5">
        <f t="shared" si="626"/>
        <v>8.3353847124372535E-2</v>
      </c>
      <c r="V459" s="5">
        <f t="shared" si="627"/>
        <v>1.3181148618701746E-2</v>
      </c>
      <c r="W459" s="5">
        <f t="shared" si="628"/>
        <v>2.8118319718322651E-2</v>
      </c>
      <c r="X459" s="5">
        <f t="shared" si="629"/>
        <v>3.9691216716965502E-2</v>
      </c>
      <c r="Y459" s="5">
        <f t="shared" si="630"/>
        <v>2.8013634887410314E-2</v>
      </c>
      <c r="Z459" s="5">
        <f t="shared" si="631"/>
        <v>2.7619251784697416E-2</v>
      </c>
      <c r="AA459" s="5">
        <f t="shared" si="632"/>
        <v>3.9220167297199585E-2</v>
      </c>
      <c r="AB459" s="5">
        <f t="shared" si="633"/>
        <v>2.7846907925155727E-2</v>
      </c>
      <c r="AC459" s="5">
        <f t="shared" si="634"/>
        <v>1.6513375413784084E-3</v>
      </c>
      <c r="AD459" s="5">
        <f t="shared" si="635"/>
        <v>9.9822146891011682E-3</v>
      </c>
      <c r="AE459" s="5">
        <f t="shared" si="636"/>
        <v>1.4090680044519598E-2</v>
      </c>
      <c r="AF459" s="5">
        <f t="shared" si="637"/>
        <v>9.9450507878678287E-3</v>
      </c>
      <c r="AG459" s="5">
        <f t="shared" si="638"/>
        <v>4.6794067596824069E-3</v>
      </c>
      <c r="AH459" s="5">
        <f t="shared" si="639"/>
        <v>9.7466857828681103E-3</v>
      </c>
      <c r="AI459" s="5">
        <f t="shared" si="640"/>
        <v>1.3840586630558933E-2</v>
      </c>
      <c r="AJ459" s="5">
        <f t="shared" si="641"/>
        <v>9.8270244135046231E-3</v>
      </c>
      <c r="AK459" s="5">
        <f t="shared" si="642"/>
        <v>4.6515566332232345E-3</v>
      </c>
      <c r="AL459" s="5">
        <f t="shared" si="643"/>
        <v>1.3240318297343717E-4</v>
      </c>
      <c r="AM459" s="5">
        <f t="shared" si="644"/>
        <v>2.8350089506771203E-3</v>
      </c>
      <c r="AN459" s="5">
        <f t="shared" si="645"/>
        <v>4.0018377976738864E-3</v>
      </c>
      <c r="AO459" s="5">
        <f t="shared" si="646"/>
        <v>2.8244541794244411E-3</v>
      </c>
      <c r="AP459" s="5">
        <f t="shared" si="647"/>
        <v>1.3289796363569471E-3</v>
      </c>
      <c r="AQ459" s="5">
        <f t="shared" si="648"/>
        <v>4.6898978395128871E-4</v>
      </c>
      <c r="AR459" s="5">
        <f t="shared" si="649"/>
        <v>2.7516424989498731E-3</v>
      </c>
      <c r="AS459" s="5">
        <f t="shared" si="650"/>
        <v>3.907415015880043E-3</v>
      </c>
      <c r="AT459" s="5">
        <f t="shared" si="651"/>
        <v>2.7743233563501833E-3</v>
      </c>
      <c r="AU459" s="5">
        <f t="shared" si="652"/>
        <v>1.3132075049292105E-3</v>
      </c>
      <c r="AV459" s="5">
        <f t="shared" si="653"/>
        <v>4.6619852739636738E-4</v>
      </c>
      <c r="AW459" s="5">
        <f t="shared" si="654"/>
        <v>7.3722237034391303E-6</v>
      </c>
      <c r="AX459" s="5">
        <f t="shared" si="655"/>
        <v>6.7096631365070594E-4</v>
      </c>
      <c r="AY459" s="5">
        <f t="shared" si="656"/>
        <v>9.4712164993059089E-4</v>
      </c>
      <c r="AZ459" s="5">
        <f t="shared" si="657"/>
        <v>6.684682982715499E-4</v>
      </c>
      <c r="BA459" s="5">
        <f t="shared" si="658"/>
        <v>3.1453183500895142E-4</v>
      </c>
      <c r="BB459" s="5">
        <f t="shared" si="659"/>
        <v>1.1099659717211092E-4</v>
      </c>
      <c r="BC459" s="5">
        <f t="shared" si="660"/>
        <v>3.1336082933385006E-5</v>
      </c>
      <c r="BD459" s="5">
        <f t="shared" si="661"/>
        <v>6.4735991723255935E-4</v>
      </c>
      <c r="BE459" s="5">
        <f t="shared" si="662"/>
        <v>9.1927053105144113E-4</v>
      </c>
      <c r="BF459" s="5">
        <f t="shared" si="663"/>
        <v>6.5269588583132605E-4</v>
      </c>
      <c r="BG459" s="5">
        <f t="shared" si="664"/>
        <v>3.0894925558991966E-4</v>
      </c>
      <c r="BH459" s="5">
        <f t="shared" si="665"/>
        <v>1.096793061687449E-4</v>
      </c>
      <c r="BI459" s="5">
        <f t="shared" si="666"/>
        <v>3.1149581969213918E-5</v>
      </c>
      <c r="BJ459" s="8">
        <f t="shared" si="667"/>
        <v>0.37564510200556389</v>
      </c>
      <c r="BK459" s="8">
        <f t="shared" si="668"/>
        <v>0.25211268768310569</v>
      </c>
      <c r="BL459" s="8">
        <f t="shared" si="669"/>
        <v>0.34423470615039681</v>
      </c>
      <c r="BM459" s="8">
        <f t="shared" si="670"/>
        <v>0.5367187879534574</v>
      </c>
      <c r="BN459" s="8">
        <f t="shared" si="671"/>
        <v>0.46195321024407909</v>
      </c>
    </row>
    <row r="460" spans="1:66" x14ac:dyDescent="0.25">
      <c r="A460" t="s">
        <v>196</v>
      </c>
      <c r="B460" t="s">
        <v>203</v>
      </c>
      <c r="C460" t="s">
        <v>306</v>
      </c>
      <c r="D460" t="s">
        <v>494</v>
      </c>
      <c r="E460">
        <f>VLOOKUP(A460,home!$A$2:$E$405,3,FALSE)</f>
        <v>1.6266094420600901</v>
      </c>
      <c r="F460">
        <f>VLOOKUP(B460,home!$B$2:$E$405,3,FALSE)</f>
        <v>0.71</v>
      </c>
      <c r="G460">
        <f>VLOOKUP(C460,away!$B$2:$E$405,4,FALSE)</f>
        <v>0.33</v>
      </c>
      <c r="H460">
        <f>VLOOKUP(A460,away!$A$2:$E$405,3,FALSE)</f>
        <v>1.4549356223176</v>
      </c>
      <c r="I460">
        <f>VLOOKUP(C460,away!$B$2:$E$405,3,FALSE)</f>
        <v>1.89</v>
      </c>
      <c r="J460">
        <f>VLOOKUP(B460,home!$B$2:$E$405,4,FALSE)</f>
        <v>0.85</v>
      </c>
      <c r="K460" s="3">
        <f t="shared" si="616"/>
        <v>0.38111459227467914</v>
      </c>
      <c r="L460" s="3">
        <f t="shared" si="617"/>
        <v>2.3373540772532242</v>
      </c>
      <c r="M460" s="5">
        <f t="shared" si="618"/>
        <v>6.5975707721899091E-2</v>
      </c>
      <c r="N460" s="5">
        <f t="shared" si="619"/>
        <v>2.5144304948464976E-2</v>
      </c>
      <c r="O460" s="5">
        <f t="shared" si="620"/>
        <v>0.1542085894434479</v>
      </c>
      <c r="P460" s="5">
        <f t="shared" si="621"/>
        <v>5.8771143690993032E-2</v>
      </c>
      <c r="Q460" s="5">
        <f t="shared" si="622"/>
        <v>4.7914307642322124E-3</v>
      </c>
      <c r="R460" s="5">
        <f t="shared" si="623"/>
        <v>0.18022003764155572</v>
      </c>
      <c r="S460" s="5">
        <f t="shared" si="624"/>
        <v>1.308832997027806E-2</v>
      </c>
      <c r="T460" s="5">
        <f t="shared" si="625"/>
        <v>1.1199270232654695E-2</v>
      </c>
      <c r="U460" s="5">
        <f t="shared" si="626"/>
        <v>6.8684486165488848E-2</v>
      </c>
      <c r="V460" s="5">
        <f t="shared" si="627"/>
        <v>1.2954534461224957E-3</v>
      </c>
      <c r="W460" s="5">
        <f t="shared" si="628"/>
        <v>6.0869472737423811E-4</v>
      </c>
      <c r="X460" s="5">
        <f t="shared" si="629"/>
        <v>1.4227351028307154E-3</v>
      </c>
      <c r="Y460" s="5">
        <f t="shared" si="630"/>
        <v>1.662717846726329E-3</v>
      </c>
      <c r="Z460" s="5">
        <f t="shared" si="631"/>
        <v>0.1404126799280733</v>
      </c>
      <c r="AA460" s="5">
        <f t="shared" si="632"/>
        <v>5.3513321260982676E-2</v>
      </c>
      <c r="AB460" s="5">
        <f t="shared" si="633"/>
        <v>1.0197353806821664E-2</v>
      </c>
      <c r="AC460" s="5">
        <f t="shared" si="634"/>
        <v>7.2124350060008869E-5</v>
      </c>
      <c r="AD460" s="5">
        <f t="shared" si="635"/>
        <v>5.7995610710744917E-5</v>
      </c>
      <c r="AE460" s="5">
        <f t="shared" si="636"/>
        <v>1.3555627715755041E-4</v>
      </c>
      <c r="AF460" s="5">
        <f t="shared" si="637"/>
        <v>1.5842150855573429E-4</v>
      </c>
      <c r="AG460" s="5">
        <f t="shared" si="638"/>
        <v>1.2342905298245069E-4</v>
      </c>
      <c r="AH460" s="5">
        <f t="shared" si="639"/>
        <v>8.2048537481983527E-2</v>
      </c>
      <c r="AI460" s="5">
        <f t="shared" si="640"/>
        <v>3.1269894909179884E-2</v>
      </c>
      <c r="AJ460" s="5">
        <f t="shared" si="641"/>
        <v>5.9587066243920782E-3</v>
      </c>
      <c r="AK460" s="5">
        <f t="shared" si="642"/>
        <v>7.5698334854653899E-4</v>
      </c>
      <c r="AL460" s="5">
        <f t="shared" si="643"/>
        <v>2.5699341089989002E-6</v>
      </c>
      <c r="AM460" s="5">
        <f t="shared" si="644"/>
        <v>4.4205947059493158E-6</v>
      </c>
      <c r="AN460" s="5">
        <f t="shared" si="645"/>
        <v>1.0332495059834652E-5</v>
      </c>
      <c r="AO460" s="5">
        <f t="shared" si="646"/>
        <v>1.2075349728151663E-5</v>
      </c>
      <c r="AP460" s="5">
        <f t="shared" si="647"/>
        <v>9.4081226404513006E-6</v>
      </c>
      <c r="AQ460" s="5">
        <f t="shared" si="648"/>
        <v>5.4975284532393055E-6</v>
      </c>
      <c r="AR460" s="5">
        <f t="shared" si="649"/>
        <v>3.8355296723235642E-2</v>
      </c>
      <c r="AS460" s="5">
        <f t="shared" si="650"/>
        <v>1.4617763272250289E-2</v>
      </c>
      <c r="AT460" s="5">
        <f t="shared" si="651"/>
        <v>2.7855214447357239E-3</v>
      </c>
      <c r="AU460" s="5">
        <f t="shared" si="652"/>
        <v>3.5386762322761026E-4</v>
      </c>
      <c r="AV460" s="5">
        <f t="shared" si="653"/>
        <v>3.3716028736400107E-5</v>
      </c>
      <c r="AW460" s="5">
        <f t="shared" si="654"/>
        <v>6.3591573664681197E-8</v>
      </c>
      <c r="AX460" s="5">
        <f t="shared" si="655"/>
        <v>2.8079219149491301E-7</v>
      </c>
      <c r="AY460" s="5">
        <f t="shared" si="656"/>
        <v>6.5631077365150299E-7</v>
      </c>
      <c r="AZ460" s="5">
        <f t="shared" si="657"/>
        <v>7.6701533136977938E-7</v>
      </c>
      <c r="BA460" s="5">
        <f t="shared" si="658"/>
        <v>5.9759547069762892E-7</v>
      </c>
      <c r="BB460" s="5">
        <f t="shared" si="659"/>
        <v>3.4919805249579073E-7</v>
      </c>
      <c r="BC460" s="5">
        <f t="shared" si="660"/>
        <v>1.6323989835398438E-7</v>
      </c>
      <c r="BD460" s="5">
        <f t="shared" si="661"/>
        <v>1.4941651530052006E-2</v>
      </c>
      <c r="BE460" s="5">
        <f t="shared" si="662"/>
        <v>5.6944814307861068E-3</v>
      </c>
      <c r="BF460" s="5">
        <f t="shared" si="663"/>
        <v>1.0851249843548891E-3</v>
      </c>
      <c r="BG460" s="5">
        <f t="shared" si="664"/>
        <v>1.3785232199316043E-4</v>
      </c>
      <c r="BH460" s="5">
        <f t="shared" si="665"/>
        <v>1.3134382872635275E-5</v>
      </c>
      <c r="BI460" s="5">
        <f t="shared" si="666"/>
        <v>1.0011409946567852E-6</v>
      </c>
      <c r="BJ460" s="8">
        <f t="shared" si="667"/>
        <v>4.5349104313995331E-2</v>
      </c>
      <c r="BK460" s="8">
        <f t="shared" si="668"/>
        <v>0.13920598542423535</v>
      </c>
      <c r="BL460" s="8">
        <f t="shared" si="669"/>
        <v>0.66487732156563806</v>
      </c>
      <c r="BM460" s="8">
        <f t="shared" si="670"/>
        <v>0.50073328430214892</v>
      </c>
      <c r="BN460" s="8">
        <f t="shared" si="671"/>
        <v>0.48911121421059289</v>
      </c>
    </row>
    <row r="461" spans="1:66" x14ac:dyDescent="0.25">
      <c r="A461" t="s">
        <v>32</v>
      </c>
      <c r="B461" t="s">
        <v>309</v>
      </c>
      <c r="C461" t="s">
        <v>34</v>
      </c>
      <c r="D461" t="s">
        <v>494</v>
      </c>
      <c r="E461">
        <f>VLOOKUP(A461,home!$A$2:$E$405,3,FALSE)</f>
        <v>1.2705314009661799</v>
      </c>
      <c r="F461">
        <f>VLOOKUP(B461,home!$B$2:$E$405,3,FALSE)</f>
        <v>0.98</v>
      </c>
      <c r="G461">
        <f>VLOOKUP(C461,away!$B$2:$E$405,4,FALSE)</f>
        <v>1.05</v>
      </c>
      <c r="H461">
        <f>VLOOKUP(A461,away!$A$2:$E$405,3,FALSE)</f>
        <v>1.10144927536232</v>
      </c>
      <c r="I461">
        <f>VLOOKUP(C461,away!$B$2:$E$405,3,FALSE)</f>
        <v>0.52</v>
      </c>
      <c r="J461">
        <f>VLOOKUP(B461,home!$B$2:$E$405,4,FALSE)</f>
        <v>1.21</v>
      </c>
      <c r="K461" s="3">
        <f t="shared" si="616"/>
        <v>1.3073768115941993</v>
      </c>
      <c r="L461" s="3">
        <f t="shared" si="617"/>
        <v>0.69303188405797167</v>
      </c>
      <c r="M461" s="5">
        <f t="shared" si="618"/>
        <v>0.13527998359589966</v>
      </c>
      <c r="N461" s="5">
        <f t="shared" si="619"/>
        <v>0.17686191362612289</v>
      </c>
      <c r="O461" s="5">
        <f t="shared" si="620"/>
        <v>9.3753341906797835E-2</v>
      </c>
      <c r="P461" s="5">
        <f t="shared" si="621"/>
        <v>0.12257094521841019</v>
      </c>
      <c r="Q461" s="5">
        <f t="shared" si="622"/>
        <v>0.11561258236448459</v>
      </c>
      <c r="R461" s="5">
        <f t="shared" si="623"/>
        <v>3.2487027589199649E-2</v>
      </c>
      <c r="S461" s="5">
        <f t="shared" si="624"/>
        <v>2.7763968128153065E-2</v>
      </c>
      <c r="T461" s="5">
        <f t="shared" si="625"/>
        <v>8.0123205776866185E-2</v>
      </c>
      <c r="U461" s="5">
        <f t="shared" si="626"/>
        <v>4.2472786547740622E-2</v>
      </c>
      <c r="V461" s="5">
        <f t="shared" si="627"/>
        <v>2.7950721377368194E-3</v>
      </c>
      <c r="W461" s="5">
        <f t="shared" si="628"/>
        <v>5.0383069770617232E-2</v>
      </c>
      <c r="X461" s="5">
        <f t="shared" si="629"/>
        <v>3.4917073767755095E-2</v>
      </c>
      <c r="Y461" s="5">
        <f t="shared" si="630"/>
        <v>1.2099322709529247E-2</v>
      </c>
      <c r="Z461" s="5">
        <f t="shared" si="631"/>
        <v>7.5048486458621127E-3</v>
      </c>
      <c r="AA461" s="5">
        <f t="shared" si="632"/>
        <v>9.8116650941242542E-3</v>
      </c>
      <c r="AB461" s="5">
        <f t="shared" si="633"/>
        <v>6.4137717135931329E-3</v>
      </c>
      <c r="AC461" s="5">
        <f t="shared" si="634"/>
        <v>1.5828036083456287E-4</v>
      </c>
      <c r="AD461" s="5">
        <f t="shared" si="635"/>
        <v>1.6467414278759394E-2</v>
      </c>
      <c r="AE461" s="5">
        <f t="shared" si="636"/>
        <v>1.1412443143171766E-2</v>
      </c>
      <c r="AF461" s="5">
        <f t="shared" si="637"/>
        <v>3.9545934866084048E-3</v>
      </c>
      <c r="AG461" s="5">
        <f t="shared" si="638"/>
        <v>9.1355312490253536E-4</v>
      </c>
      <c r="AH461" s="5">
        <f t="shared" si="639"/>
        <v>1.3002748491529341E-3</v>
      </c>
      <c r="AI461" s="5">
        <f t="shared" si="640"/>
        <v>1.6999491864816915E-3</v>
      </c>
      <c r="AJ461" s="5">
        <f t="shared" si="641"/>
        <v>1.1112370736472933E-3</v>
      </c>
      <c r="AK461" s="5">
        <f t="shared" si="642"/>
        <v>4.8426852742342247E-4</v>
      </c>
      <c r="AL461" s="5">
        <f t="shared" si="643"/>
        <v>5.7364209903974202E-6</v>
      </c>
      <c r="AM461" s="5">
        <f t="shared" si="644"/>
        <v>4.3058231149930544E-3</v>
      </c>
      <c r="AN461" s="5">
        <f t="shared" si="645"/>
        <v>2.9840727058040011E-3</v>
      </c>
      <c r="AO461" s="5">
        <f t="shared" si="646"/>
        <v>1.034028764734658E-3</v>
      </c>
      <c r="AP461" s="5">
        <f t="shared" si="647"/>
        <v>2.388716343313991E-4</v>
      </c>
      <c r="AQ461" s="5">
        <f t="shared" si="648"/>
        <v>4.1386414697174088E-5</v>
      </c>
      <c r="AR461" s="5">
        <f t="shared" si="649"/>
        <v>1.8022638570033066E-4</v>
      </c>
      <c r="AS461" s="5">
        <f t="shared" si="650"/>
        <v>2.356237975020447E-4</v>
      </c>
      <c r="AT461" s="5">
        <f t="shared" si="651"/>
        <v>1.5402454455697021E-4</v>
      </c>
      <c r="AU461" s="5">
        <f t="shared" si="652"/>
        <v>6.7122705990046831E-5</v>
      </c>
      <c r="AV461" s="5">
        <f t="shared" si="653"/>
        <v>2.1938667335710548E-5</v>
      </c>
      <c r="AW461" s="5">
        <f t="shared" si="654"/>
        <v>1.4437517006376716E-7</v>
      </c>
      <c r="AX461" s="5">
        <f t="shared" si="655"/>
        <v>9.3822221589470256E-4</v>
      </c>
      <c r="AY461" s="5">
        <f t="shared" si="656"/>
        <v>6.5021790994655075E-4</v>
      </c>
      <c r="AZ461" s="5">
        <f t="shared" si="657"/>
        <v>2.253108715892473E-4</v>
      </c>
      <c r="BA461" s="5">
        <f t="shared" si="658"/>
        <v>5.2049205945413266E-5</v>
      </c>
      <c r="BB461" s="5">
        <f t="shared" si="659"/>
        <v>9.0179398150177824E-6</v>
      </c>
      <c r="BC461" s="5">
        <f t="shared" si="660"/>
        <v>1.2499439640646347E-6</v>
      </c>
      <c r="BD461" s="5">
        <f t="shared" si="661"/>
        <v>2.0817105273143129E-5</v>
      </c>
      <c r="BE461" s="5">
        <f t="shared" si="662"/>
        <v>2.7215800718622659E-5</v>
      </c>
      <c r="BF461" s="5">
        <f t="shared" si="663"/>
        <v>1.7790653384248003E-5</v>
      </c>
      <c r="BG461" s="5">
        <f t="shared" si="664"/>
        <v>7.7530292325585719E-6</v>
      </c>
      <c r="BH461" s="5">
        <f t="shared" si="665"/>
        <v>2.5340326595647594E-6</v>
      </c>
      <c r="BI461" s="5">
        <f t="shared" si="666"/>
        <v>6.6258710778746964E-7</v>
      </c>
      <c r="BJ461" s="8">
        <f t="shared" si="667"/>
        <v>0.51322542277053274</v>
      </c>
      <c r="BK461" s="8">
        <f t="shared" si="668"/>
        <v>0.28922420377197122</v>
      </c>
      <c r="BL461" s="8">
        <f t="shared" si="669"/>
        <v>0.19027003179762189</v>
      </c>
      <c r="BM461" s="8">
        <f t="shared" si="670"/>
        <v>0.32300863915029648</v>
      </c>
      <c r="BN461" s="8">
        <f t="shared" si="671"/>
        <v>0.67656579430091479</v>
      </c>
    </row>
    <row r="462" spans="1:66" x14ac:dyDescent="0.25">
      <c r="A462" t="s">
        <v>32</v>
      </c>
      <c r="B462" t="s">
        <v>209</v>
      </c>
      <c r="C462" t="s">
        <v>312</v>
      </c>
      <c r="D462" t="s">
        <v>494</v>
      </c>
      <c r="E462">
        <f>VLOOKUP(A462,home!$A$2:$E$405,3,FALSE)</f>
        <v>1.2705314009661799</v>
      </c>
      <c r="F462">
        <f>VLOOKUP(B462,home!$B$2:$E$405,3,FALSE)</f>
        <v>0.98</v>
      </c>
      <c r="G462">
        <f>VLOOKUP(C462,away!$B$2:$E$405,4,FALSE)</f>
        <v>1.25</v>
      </c>
      <c r="H462">
        <f>VLOOKUP(A462,away!$A$2:$E$405,3,FALSE)</f>
        <v>1.10144927536232</v>
      </c>
      <c r="I462">
        <f>VLOOKUP(C462,away!$B$2:$E$405,3,FALSE)</f>
        <v>0.79</v>
      </c>
      <c r="J462">
        <f>VLOOKUP(B462,home!$B$2:$E$405,4,FALSE)</f>
        <v>1.51</v>
      </c>
      <c r="K462" s="3">
        <f t="shared" si="616"/>
        <v>1.5564009661835705</v>
      </c>
      <c r="L462" s="3">
        <f t="shared" si="617"/>
        <v>1.3139188405797115</v>
      </c>
      <c r="M462" s="5">
        <f t="shared" si="618"/>
        <v>5.6680796778826863E-2</v>
      </c>
      <c r="N462" s="5">
        <f t="shared" si="619"/>
        <v>8.8218046870620737E-2</v>
      </c>
      <c r="O462" s="5">
        <f t="shared" si="620"/>
        <v>7.4473966786770443E-2</v>
      </c>
      <c r="P462" s="5">
        <f t="shared" si="621"/>
        <v>0.11591135386245265</v>
      </c>
      <c r="Q462" s="5">
        <f t="shared" si="622"/>
        <v>6.8651326692130824E-2</v>
      </c>
      <c r="R462" s="5">
        <f t="shared" si="623"/>
        <v>4.8926374046922697E-2</v>
      </c>
      <c r="S462" s="5">
        <f t="shared" si="624"/>
        <v>5.9259232040495671E-2</v>
      </c>
      <c r="T462" s="5">
        <f t="shared" si="625"/>
        <v>9.0202271571583531E-2</v>
      </c>
      <c r="U462" s="5">
        <f t="shared" si="626"/>
        <v>7.6149055838489244E-2</v>
      </c>
      <c r="V462" s="5">
        <f t="shared" si="627"/>
        <v>1.3464912682598414E-2</v>
      </c>
      <c r="W462" s="5">
        <f t="shared" si="628"/>
        <v>3.561633039780545E-2</v>
      </c>
      <c r="X462" s="5">
        <f t="shared" si="629"/>
        <v>4.679696754198847E-2</v>
      </c>
      <c r="Y462" s="5">
        <f t="shared" si="630"/>
        <v>3.0743708667707949E-2</v>
      </c>
      <c r="Z462" s="5">
        <f t="shared" si="631"/>
        <v>2.1428428220500645E-2</v>
      </c>
      <c r="AA462" s="5">
        <f t="shared" si="632"/>
        <v>3.3351226386182493E-2</v>
      </c>
      <c r="AB462" s="5">
        <f t="shared" si="633"/>
        <v>2.5953940485430711E-2</v>
      </c>
      <c r="AC462" s="5">
        <f t="shared" si="634"/>
        <v>1.720971152683568E-3</v>
      </c>
      <c r="AD462" s="5">
        <f t="shared" si="635"/>
        <v>1.385832276076442E-2</v>
      </c>
      <c r="AE462" s="5">
        <f t="shared" si="636"/>
        <v>1.8208711374203015E-2</v>
      </c>
      <c r="AF462" s="5">
        <f t="shared" si="637"/>
        <v>1.1962384468621717E-2</v>
      </c>
      <c r="AG462" s="5">
        <f t="shared" si="638"/>
        <v>5.2392007771933967E-3</v>
      </c>
      <c r="AH462" s="5">
        <f t="shared" si="639"/>
        <v>7.0388038907314449E-3</v>
      </c>
      <c r="AI462" s="5">
        <f t="shared" si="640"/>
        <v>1.0955201176311095E-2</v>
      </c>
      <c r="AJ462" s="5">
        <f t="shared" si="641"/>
        <v>8.5253428477729907E-3</v>
      </c>
      <c r="AK462" s="5">
        <f t="shared" si="642"/>
        <v>4.4229506151066914E-3</v>
      </c>
      <c r="AL462" s="5">
        <f t="shared" si="643"/>
        <v>1.4077437693345464E-4</v>
      </c>
      <c r="AM462" s="5">
        <f t="shared" si="644"/>
        <v>4.3138213869074963E-3</v>
      </c>
      <c r="AN462" s="5">
        <f t="shared" si="645"/>
        <v>5.6680111951534608E-3</v>
      </c>
      <c r="AO462" s="5">
        <f t="shared" si="646"/>
        <v>3.7236533489644315E-3</v>
      </c>
      <c r="AP462" s="5">
        <f t="shared" si="647"/>
        <v>1.6308594303307013E-3</v>
      </c>
      <c r="AQ462" s="5">
        <f t="shared" si="648"/>
        <v>5.35704232962151E-4</v>
      </c>
      <c r="AR462" s="5">
        <f t="shared" si="649"/>
        <v>1.8496834094355646E-3</v>
      </c>
      <c r="AS462" s="5">
        <f t="shared" si="650"/>
        <v>2.8788490455792337E-3</v>
      </c>
      <c r="AT462" s="5">
        <f t="shared" si="651"/>
        <v>2.2403217180180846E-3</v>
      </c>
      <c r="AU462" s="5">
        <f t="shared" si="652"/>
        <v>1.1622796288284611E-3</v>
      </c>
      <c r="AV462" s="5">
        <f t="shared" si="653"/>
        <v>4.5224328432102475E-4</v>
      </c>
      <c r="AW462" s="5">
        <f t="shared" si="654"/>
        <v>7.9967062856165356E-6</v>
      </c>
      <c r="AX462" s="5">
        <f t="shared" si="655"/>
        <v>1.1190059624210295E-3</v>
      </c>
      <c r="AY462" s="5">
        <f t="shared" si="656"/>
        <v>1.4702830167460234E-3</v>
      </c>
      <c r="AZ462" s="5">
        <f t="shared" si="657"/>
        <v>9.6591627834348806E-4</v>
      </c>
      <c r="BA462" s="5">
        <f t="shared" si="658"/>
        <v>4.2304519884604845E-4</v>
      </c>
      <c r="BB462" s="5">
        <f t="shared" si="659"/>
        <v>1.389617642951534E-4</v>
      </c>
      <c r="BC462" s="5">
        <f t="shared" si="660"/>
        <v>3.651689604551982E-5</v>
      </c>
      <c r="BD462" s="5">
        <f t="shared" si="661"/>
        <v>4.0505564679418384E-4</v>
      </c>
      <c r="BE462" s="5">
        <f t="shared" si="662"/>
        <v>6.3042900002857887E-4</v>
      </c>
      <c r="BF462" s="5">
        <f t="shared" si="663"/>
        <v>4.9060015237731118E-4</v>
      </c>
      <c r="BG462" s="5">
        <f t="shared" si="664"/>
        <v>2.54523517056618E-4</v>
      </c>
      <c r="BH462" s="5">
        <f t="shared" si="665"/>
        <v>9.9035161965840197E-5</v>
      </c>
      <c r="BI462" s="5">
        <f t="shared" si="666"/>
        <v>3.0827684353955979E-5</v>
      </c>
      <c r="BJ462" s="8">
        <f t="shared" si="667"/>
        <v>0.42952304983363498</v>
      </c>
      <c r="BK462" s="8">
        <f t="shared" si="668"/>
        <v>0.24864832391073666</v>
      </c>
      <c r="BL462" s="8">
        <f t="shared" si="669"/>
        <v>0.30029071032247673</v>
      </c>
      <c r="BM462" s="8">
        <f t="shared" si="670"/>
        <v>0.54556636093916433</v>
      </c>
      <c r="BN462" s="8">
        <f t="shared" si="671"/>
        <v>0.45286186503772419</v>
      </c>
    </row>
    <row r="463" spans="1:66" x14ac:dyDescent="0.25">
      <c r="A463" t="s">
        <v>32</v>
      </c>
      <c r="B463" t="s">
        <v>35</v>
      </c>
      <c r="C463" t="s">
        <v>207</v>
      </c>
      <c r="D463" t="s">
        <v>494</v>
      </c>
      <c r="E463">
        <f>VLOOKUP(A463,home!$A$2:$E$405,3,FALSE)</f>
        <v>1.2705314009661799</v>
      </c>
      <c r="F463">
        <f>VLOOKUP(B463,home!$B$2:$E$405,3,FALSE)</f>
        <v>1.64</v>
      </c>
      <c r="G463">
        <f>VLOOKUP(C463,away!$B$2:$E$405,4,FALSE)</f>
        <v>0.92</v>
      </c>
      <c r="H463">
        <f>VLOOKUP(A463,away!$A$2:$E$405,3,FALSE)</f>
        <v>1.10144927536232</v>
      </c>
      <c r="I463">
        <f>VLOOKUP(C463,away!$B$2:$E$405,3,FALSE)</f>
        <v>0.79</v>
      </c>
      <c r="J463">
        <f>VLOOKUP(B463,home!$B$2:$E$405,4,FALSE)</f>
        <v>0.83</v>
      </c>
      <c r="K463" s="3">
        <f t="shared" si="616"/>
        <v>1.9169777777777721</v>
      </c>
      <c r="L463" s="3">
        <f t="shared" si="617"/>
        <v>0.72222028985507325</v>
      </c>
      <c r="M463" s="5">
        <f t="shared" si="618"/>
        <v>7.1418519420395968E-2</v>
      </c>
      <c r="N463" s="5">
        <f t="shared" si="619"/>
        <v>0.13690771465068929</v>
      </c>
      <c r="O463" s="5">
        <f t="shared" si="620"/>
        <v>5.1579903796818552E-2</v>
      </c>
      <c r="P463" s="5">
        <f t="shared" si="621"/>
        <v>9.8877529358416483E-2</v>
      </c>
      <c r="Q463" s="5">
        <f t="shared" si="622"/>
        <v>0.13122452329585588</v>
      </c>
      <c r="R463" s="5">
        <f t="shared" si="623"/>
        <v>1.8626026535417544E-2</v>
      </c>
      <c r="S463" s="5">
        <f t="shared" si="624"/>
        <v>3.4223496550225427E-2</v>
      </c>
      <c r="T463" s="5">
        <f t="shared" si="625"/>
        <v>9.4773013250826835E-2</v>
      </c>
      <c r="U463" s="5">
        <f t="shared" si="626"/>
        <v>3.5705678956694534E-2</v>
      </c>
      <c r="V463" s="5">
        <f t="shared" si="627"/>
        <v>5.2646394370586182E-3</v>
      </c>
      <c r="W463" s="5">
        <f t="shared" si="628"/>
        <v>8.3851498352545767E-2</v>
      </c>
      <c r="X463" s="5">
        <f t="shared" si="629"/>
        <v>6.05592534449578E-2</v>
      </c>
      <c r="Y463" s="5">
        <f t="shared" si="630"/>
        <v>2.1868560788212133E-2</v>
      </c>
      <c r="Z463" s="5">
        <f t="shared" si="631"/>
        <v>4.4840314277525143E-3</v>
      </c>
      <c r="AA463" s="5">
        <f t="shared" si="632"/>
        <v>8.5957886018587053E-3</v>
      </c>
      <c r="AB463" s="5">
        <f t="shared" si="633"/>
        <v>8.2389678661193028E-3</v>
      </c>
      <c r="AC463" s="5">
        <f t="shared" si="634"/>
        <v>4.5554933153530471E-4</v>
      </c>
      <c r="AD463" s="5">
        <f t="shared" si="635"/>
        <v>4.018536474379994E-2</v>
      </c>
      <c r="AE463" s="5">
        <f t="shared" si="636"/>
        <v>2.9022685773199032E-2</v>
      </c>
      <c r="AF463" s="5">
        <f t="shared" si="637"/>
        <v>1.0480386265746258E-2</v>
      </c>
      <c r="AG463" s="5">
        <f t="shared" si="638"/>
        <v>2.5230492022134637E-3</v>
      </c>
      <c r="AH463" s="5">
        <f t="shared" si="639"/>
        <v>8.0961461936766962E-4</v>
      </c>
      <c r="AI463" s="5">
        <f t="shared" si="640"/>
        <v>1.552013233891832E-3</v>
      </c>
      <c r="AJ463" s="5">
        <f t="shared" si="641"/>
        <v>1.4875874400938291E-3</v>
      </c>
      <c r="AK463" s="5">
        <f t="shared" si="642"/>
        <v>9.5055735505373109E-4</v>
      </c>
      <c r="AL463" s="5">
        <f t="shared" si="643"/>
        <v>2.5227962029257859E-5</v>
      </c>
      <c r="AM463" s="5">
        <f t="shared" si="644"/>
        <v>1.5406890241151766E-2</v>
      </c>
      <c r="AN463" s="5">
        <f t="shared" si="645"/>
        <v>1.1127168735729928E-2</v>
      </c>
      <c r="AO463" s="5">
        <f t="shared" si="646"/>
        <v>4.0181335147925889E-3</v>
      </c>
      <c r="AP463" s="5">
        <f t="shared" si="647"/>
        <v>9.673258505766292E-4</v>
      </c>
      <c r="AQ463" s="5">
        <f t="shared" si="648"/>
        <v>1.7465558904693958E-4</v>
      </c>
      <c r="AR463" s="5">
        <f t="shared" si="649"/>
        <v>1.1694402101412467E-4</v>
      </c>
      <c r="AS463" s="5">
        <f t="shared" si="650"/>
        <v>2.2417908952805375E-4</v>
      </c>
      <c r="AT463" s="5">
        <f t="shared" si="651"/>
        <v>2.1487316643386639E-4</v>
      </c>
      <c r="AU463" s="5">
        <f t="shared" si="652"/>
        <v>1.3730236169815554E-4</v>
      </c>
      <c r="AV463" s="5">
        <f t="shared" si="653"/>
        <v>6.5801394052942541E-5</v>
      </c>
      <c r="AW463" s="5">
        <f t="shared" si="654"/>
        <v>9.7021153011740781E-7</v>
      </c>
      <c r="AX463" s="5">
        <f t="shared" si="655"/>
        <v>4.9224443694915231E-3</v>
      </c>
      <c r="AY463" s="5">
        <f t="shared" si="656"/>
        <v>3.5550891993296409E-3</v>
      </c>
      <c r="AZ463" s="5">
        <f t="shared" si="657"/>
        <v>1.2837787760002469E-3</v>
      </c>
      <c r="BA463" s="5">
        <f t="shared" si="658"/>
        <v>3.0905702657089648E-4</v>
      </c>
      <c r="BB463" s="5">
        <f t="shared" si="659"/>
        <v>5.5801813827944972E-5</v>
      </c>
      <c r="BC463" s="5">
        <f t="shared" si="660"/>
        <v>8.0602404314514518E-6</v>
      </c>
      <c r="BD463" s="5">
        <f t="shared" si="661"/>
        <v>1.4076557458939811E-5</v>
      </c>
      <c r="BE463" s="5">
        <f t="shared" si="662"/>
        <v>2.6984447836399557E-5</v>
      </c>
      <c r="BF463" s="5">
        <f t="shared" si="663"/>
        <v>2.586429342399072E-5</v>
      </c>
      <c r="BG463" s="5">
        <f t="shared" si="664"/>
        <v>1.6527091910571326E-5</v>
      </c>
      <c r="BH463" s="5">
        <f t="shared" si="665"/>
        <v>7.9205169809640065E-6</v>
      </c>
      <c r="BI463" s="5">
        <f t="shared" si="666"/>
        <v>3.0366910082038978E-6</v>
      </c>
      <c r="BJ463" s="8">
        <f t="shared" si="667"/>
        <v>0.65322445512499594</v>
      </c>
      <c r="BK463" s="8">
        <f t="shared" si="668"/>
        <v>0.2138200512589907</v>
      </c>
      <c r="BL463" s="8">
        <f t="shared" si="669"/>
        <v>0.12839964803666187</v>
      </c>
      <c r="BM463" s="8">
        <f t="shared" si="670"/>
        <v>0.48773984980300783</v>
      </c>
      <c r="BN463" s="8">
        <f t="shared" si="671"/>
        <v>0.50863421705759371</v>
      </c>
    </row>
    <row r="464" spans="1:66" x14ac:dyDescent="0.25">
      <c r="A464" t="s">
        <v>340</v>
      </c>
      <c r="B464" t="s">
        <v>365</v>
      </c>
      <c r="C464" t="s">
        <v>352</v>
      </c>
      <c r="D464" t="s">
        <v>494</v>
      </c>
      <c r="E464">
        <f>VLOOKUP(A464,home!$A$2:$E$405,3,FALSE)</f>
        <v>1.3568773234200699</v>
      </c>
      <c r="F464">
        <f>VLOOKUP(B464,home!$B$2:$E$405,3,FALSE)</f>
        <v>1.08</v>
      </c>
      <c r="G464">
        <f>VLOOKUP(C464,away!$B$2:$E$405,4,FALSE)</f>
        <v>1</v>
      </c>
      <c r="H464">
        <f>VLOOKUP(A464,away!$A$2:$E$405,3,FALSE)</f>
        <v>1.12267657992565</v>
      </c>
      <c r="I464">
        <f>VLOOKUP(C464,away!$B$2:$E$405,3,FALSE)</f>
        <v>0.79</v>
      </c>
      <c r="J464">
        <f>VLOOKUP(B464,home!$B$2:$E$405,4,FALSE)</f>
        <v>1.3</v>
      </c>
      <c r="K464" s="3">
        <f t="shared" si="616"/>
        <v>1.4654275092936757</v>
      </c>
      <c r="L464" s="3">
        <f t="shared" si="617"/>
        <v>1.1529888475836427</v>
      </c>
      <c r="M464" s="5">
        <f t="shared" si="618"/>
        <v>7.291824792075377E-2</v>
      </c>
      <c r="N464" s="5">
        <f t="shared" si="619"/>
        <v>0.10685640643256895</v>
      </c>
      <c r="O464" s="5">
        <f t="shared" si="620"/>
        <v>8.4073926637968241E-2</v>
      </c>
      <c r="P464" s="5">
        <f t="shared" si="621"/>
        <v>0.12320424490961701</v>
      </c>
      <c r="Q464" s="5">
        <f t="shared" si="622"/>
        <v>7.8295158765276138E-2</v>
      </c>
      <c r="R464" s="5">
        <f t="shared" si="623"/>
        <v>4.8468149893071369E-2</v>
      </c>
      <c r="S464" s="5">
        <f t="shared" si="624"/>
        <v>5.2042137587581201E-2</v>
      </c>
      <c r="T464" s="5">
        <f t="shared" si="625"/>
        <v>9.0273444876154074E-2</v>
      </c>
      <c r="U464" s="5">
        <f t="shared" si="626"/>
        <v>7.1026560177876119E-2</v>
      </c>
      <c r="V464" s="5">
        <f t="shared" si="627"/>
        <v>9.7701687205902429E-3</v>
      </c>
      <c r="W464" s="5">
        <f t="shared" si="628"/>
        <v>3.8245293166383823E-2</v>
      </c>
      <c r="X464" s="5">
        <f t="shared" si="629"/>
        <v>4.4096396493407443E-2</v>
      </c>
      <c r="Y464" s="5">
        <f t="shared" si="630"/>
        <v>2.5421326687762626E-2</v>
      </c>
      <c r="Z464" s="5">
        <f t="shared" si="631"/>
        <v>1.8627745429907871E-2</v>
      </c>
      <c r="AA464" s="5">
        <f t="shared" si="632"/>
        <v>2.7297610589106545E-2</v>
      </c>
      <c r="AB464" s="5">
        <f t="shared" si="633"/>
        <v>2.0001334747631543E-2</v>
      </c>
      <c r="AC464" s="5">
        <f t="shared" si="634"/>
        <v>1.0317429914526233E-3</v>
      </c>
      <c r="AD464" s="5">
        <f t="shared" si="635"/>
        <v>1.4011426176755078E-2</v>
      </c>
      <c r="AE464" s="5">
        <f t="shared" si="636"/>
        <v>1.6155018120540123E-2</v>
      </c>
      <c r="AF464" s="5">
        <f t="shared" si="637"/>
        <v>9.3132778627472122E-3</v>
      </c>
      <c r="AG464" s="5">
        <f t="shared" si="638"/>
        <v>3.5793685033983867E-3</v>
      </c>
      <c r="AH464" s="5">
        <f t="shared" si="639"/>
        <v>5.3693956840777362E-3</v>
      </c>
      <c r="AI464" s="5">
        <f t="shared" si="640"/>
        <v>7.8684601437302489E-3</v>
      </c>
      <c r="AJ464" s="5">
        <f t="shared" si="641"/>
        <v>5.7653289752015897E-3</v>
      </c>
      <c r="AK464" s="5">
        <f t="shared" si="642"/>
        <v>2.8162238934627743E-3</v>
      </c>
      <c r="AL464" s="5">
        <f t="shared" si="643"/>
        <v>6.9730208735051458E-5</v>
      </c>
      <c r="AM464" s="5">
        <f t="shared" si="644"/>
        <v>4.1065458727708769E-3</v>
      </c>
      <c r="AN464" s="5">
        <f t="shared" si="645"/>
        <v>4.7348015933954572E-3</v>
      </c>
      <c r="AO464" s="5">
        <f t="shared" si="646"/>
        <v>2.7295867163531127E-3</v>
      </c>
      <c r="AP464" s="5">
        <f t="shared" si="647"/>
        <v>1.0490610141558649E-3</v>
      </c>
      <c r="AQ464" s="5">
        <f t="shared" si="648"/>
        <v>3.0238891243912453E-4</v>
      </c>
      <c r="AR464" s="5">
        <f t="shared" si="649"/>
        <v>1.2381706684010747E-3</v>
      </c>
      <c r="AS464" s="5">
        <f t="shared" si="650"/>
        <v>1.8144493586754729E-3</v>
      </c>
      <c r="AT464" s="5">
        <f t="shared" si="651"/>
        <v>1.3294720022116531E-3</v>
      </c>
      <c r="AU464" s="5">
        <f t="shared" si="652"/>
        <v>6.4941494829223268E-4</v>
      </c>
      <c r="AV464" s="5">
        <f t="shared" si="653"/>
        <v>2.3791763254349209E-4</v>
      </c>
      <c r="AW464" s="5">
        <f t="shared" si="654"/>
        <v>3.2727129199723764E-6</v>
      </c>
      <c r="AX464" s="5">
        <f t="shared" si="655"/>
        <v>1.0029742150224744E-3</v>
      </c>
      <c r="AY464" s="5">
        <f t="shared" si="656"/>
        <v>1.1564180843348715E-3</v>
      </c>
      <c r="AZ464" s="5">
        <f t="shared" si="657"/>
        <v>6.6666857719107383E-4</v>
      </c>
      <c r="BA464" s="5">
        <f t="shared" si="658"/>
        <v>2.5622047817858764E-4</v>
      </c>
      <c r="BB464" s="5">
        <f t="shared" si="659"/>
        <v>7.3854838465614906E-5</v>
      </c>
      <c r="BC464" s="5">
        <f t="shared" si="660"/>
        <v>1.7030761018189083E-5</v>
      </c>
      <c r="BD464" s="5">
        <f t="shared" si="661"/>
        <v>2.3793282867860398E-4</v>
      </c>
      <c r="BE464" s="5">
        <f t="shared" si="662"/>
        <v>3.4867331250968547E-4</v>
      </c>
      <c r="BF464" s="5">
        <f t="shared" si="663"/>
        <v>2.5547773195412198E-4</v>
      </c>
      <c r="BG464" s="5">
        <f t="shared" si="664"/>
        <v>1.2479469880584206E-4</v>
      </c>
      <c r="BH464" s="5">
        <f t="shared" si="665"/>
        <v>4.5719396161024918E-5</v>
      </c>
      <c r="BI464" s="5">
        <f t="shared" si="666"/>
        <v>1.3399692168532305E-5</v>
      </c>
      <c r="BJ464" s="8">
        <f t="shared" si="667"/>
        <v>0.44234266814831907</v>
      </c>
      <c r="BK464" s="8">
        <f t="shared" si="668"/>
        <v>0.26019269042306481</v>
      </c>
      <c r="BL464" s="8">
        <f t="shared" si="669"/>
        <v>0.27898241301252796</v>
      </c>
      <c r="BM464" s="8">
        <f t="shared" si="670"/>
        <v>0.48517623708314944</v>
      </c>
      <c r="BN464" s="8">
        <f t="shared" si="671"/>
        <v>0.51381613455925557</v>
      </c>
    </row>
    <row r="465" spans="1:66" x14ac:dyDescent="0.25">
      <c r="A465" t="s">
        <v>340</v>
      </c>
      <c r="B465" t="s">
        <v>387</v>
      </c>
      <c r="C465" t="s">
        <v>418</v>
      </c>
      <c r="D465" t="s">
        <v>494</v>
      </c>
      <c r="E465">
        <f>VLOOKUP(A465,home!$A$2:$E$405,3,FALSE)</f>
        <v>1.3568773234200699</v>
      </c>
      <c r="F465">
        <f>VLOOKUP(B465,home!$B$2:$E$405,3,FALSE)</f>
        <v>1.05</v>
      </c>
      <c r="G465">
        <f>VLOOKUP(C465,away!$B$2:$E$405,4,FALSE)</f>
        <v>0.63</v>
      </c>
      <c r="H465">
        <f>VLOOKUP(A465,away!$A$2:$E$405,3,FALSE)</f>
        <v>1.12267657992565</v>
      </c>
      <c r="I465">
        <f>VLOOKUP(C465,away!$B$2:$E$405,3,FALSE)</f>
        <v>1.05</v>
      </c>
      <c r="J465">
        <f>VLOOKUP(B465,home!$B$2:$E$405,4,FALSE)</f>
        <v>1.02</v>
      </c>
      <c r="K465" s="3">
        <f t="shared" si="616"/>
        <v>0.89757434944237624</v>
      </c>
      <c r="L465" s="3">
        <f t="shared" si="617"/>
        <v>1.2023866171003712</v>
      </c>
      <c r="M465" s="5">
        <f t="shared" si="618"/>
        <v>0.1224612082440286</v>
      </c>
      <c r="N465" s="5">
        <f t="shared" si="619"/>
        <v>0.10991803932156134</v>
      </c>
      <c r="O465" s="5">
        <f t="shared" si="620"/>
        <v>0.14724571790656163</v>
      </c>
      <c r="P465" s="5">
        <f t="shared" si="621"/>
        <v>0.13216397945815769</v>
      </c>
      <c r="Q465" s="5">
        <f t="shared" si="622"/>
        <v>4.9329806318015965E-2</v>
      </c>
      <c r="R465" s="5">
        <f t="shared" si="623"/>
        <v>8.8523140318093121E-2</v>
      </c>
      <c r="S465" s="5">
        <f t="shared" si="624"/>
        <v>3.5658878669989097E-2</v>
      </c>
      <c r="T465" s="5">
        <f t="shared" si="625"/>
        <v>5.9313498940935731E-2</v>
      </c>
      <c r="U465" s="5">
        <f t="shared" si="626"/>
        <v>7.9456100081608624E-2</v>
      </c>
      <c r="V465" s="5">
        <f t="shared" si="627"/>
        <v>4.2760201151935719E-3</v>
      </c>
      <c r="W465" s="5">
        <f t="shared" si="628"/>
        <v>1.4759056271337202E-2</v>
      </c>
      <c r="X465" s="5">
        <f t="shared" si="629"/>
        <v>1.7746091741687155E-2</v>
      </c>
      <c r="Y465" s="5">
        <f t="shared" si="630"/>
        <v>1.066883160802003E-2</v>
      </c>
      <c r="Z465" s="5">
        <f t="shared" si="631"/>
        <v>3.5479679740724482E-2</v>
      </c>
      <c r="AA465" s="5">
        <f t="shared" si="632"/>
        <v>3.1845650461704636E-2</v>
      </c>
      <c r="AB465" s="5">
        <f t="shared" si="633"/>
        <v>1.4291919497866921E-2</v>
      </c>
      <c r="AC465" s="5">
        <f t="shared" si="634"/>
        <v>2.8842594461676657E-4</v>
      </c>
      <c r="AD465" s="5">
        <f t="shared" si="635"/>
        <v>3.3118375827822276E-3</v>
      </c>
      <c r="AE465" s="5">
        <f t="shared" si="636"/>
        <v>3.9821091875473927E-3</v>
      </c>
      <c r="AF465" s="5">
        <f t="shared" si="637"/>
        <v>2.3940173974697095E-3</v>
      </c>
      <c r="AG465" s="5">
        <f t="shared" si="638"/>
        <v>9.5951149327434609E-4</v>
      </c>
      <c r="AH465" s="5">
        <f t="shared" si="639"/>
        <v>1.0665073024813568E-2</v>
      </c>
      <c r="AI465" s="5">
        <f t="shared" si="640"/>
        <v>9.572695982002475E-3</v>
      </c>
      <c r="AJ465" s="5">
        <f t="shared" si="641"/>
        <v>4.2961031842277597E-3</v>
      </c>
      <c r="AK465" s="5">
        <f t="shared" si="642"/>
        <v>1.2853573402401841E-3</v>
      </c>
      <c r="AL465" s="5">
        <f t="shared" si="643"/>
        <v>1.2451133274324468E-5</v>
      </c>
      <c r="AM465" s="5">
        <f t="shared" si="644"/>
        <v>5.9452409276491416E-4</v>
      </c>
      <c r="AN465" s="5">
        <f t="shared" si="645"/>
        <v>7.1484781268427243E-4</v>
      </c>
      <c r="AO465" s="5">
        <f t="shared" si="646"/>
        <v>4.2976172161752118E-4</v>
      </c>
      <c r="AP465" s="5">
        <f t="shared" si="647"/>
        <v>1.7224658087164091E-4</v>
      </c>
      <c r="AQ465" s="5">
        <f t="shared" si="648"/>
        <v>5.1776745920339432E-5</v>
      </c>
      <c r="AR465" s="5">
        <f t="shared" si="649"/>
        <v>2.5647082150868005E-3</v>
      </c>
      <c r="AS465" s="5">
        <f t="shared" si="650"/>
        <v>2.3020163076660528E-3</v>
      </c>
      <c r="AT465" s="5">
        <f t="shared" si="651"/>
        <v>1.0331153948795492E-3</v>
      </c>
      <c r="AU465" s="5">
        <f t="shared" si="652"/>
        <v>3.0909929281930501E-4</v>
      </c>
      <c r="AV465" s="5">
        <f t="shared" si="653"/>
        <v>6.9359899166346548E-5</v>
      </c>
      <c r="AW465" s="5">
        <f t="shared" si="654"/>
        <v>3.7326816156151239E-7</v>
      </c>
      <c r="AX465" s="5">
        <f t="shared" si="655"/>
        <v>8.8938262631881081E-5</v>
      </c>
      <c r="AY465" s="5">
        <f t="shared" si="656"/>
        <v>1.0693817673673184E-4</v>
      </c>
      <c r="AZ465" s="5">
        <f t="shared" si="657"/>
        <v>6.4290516282680327E-5</v>
      </c>
      <c r="BA465" s="5">
        <f t="shared" si="658"/>
        <v>2.5767352128256108E-5</v>
      </c>
      <c r="BB465" s="5">
        <f t="shared" si="659"/>
        <v>7.7455798392819741E-6</v>
      </c>
      <c r="BC465" s="5">
        <f t="shared" si="660"/>
        <v>1.8626363080870171E-6</v>
      </c>
      <c r="BD465" s="5">
        <f t="shared" si="661"/>
        <v>5.1396180576462511E-4</v>
      </c>
      <c r="BE465" s="5">
        <f t="shared" si="662"/>
        <v>4.6131893344741236E-4</v>
      </c>
      <c r="BF465" s="5">
        <f t="shared" si="663"/>
        <v>2.0703402078725599E-4</v>
      </c>
      <c r="BG465" s="5">
        <f t="shared" si="664"/>
        <v>6.1942808840186896E-5</v>
      </c>
      <c r="BH465" s="5">
        <f t="shared" si="665"/>
        <v>1.3899569086841055E-5</v>
      </c>
      <c r="BI465" s="5">
        <f t="shared" si="666"/>
        <v>2.4951793361301456E-6</v>
      </c>
      <c r="BJ465" s="8">
        <f t="shared" si="667"/>
        <v>0.27464149934041671</v>
      </c>
      <c r="BK465" s="8">
        <f t="shared" si="668"/>
        <v>0.29496790174199677</v>
      </c>
      <c r="BL465" s="8">
        <f t="shared" si="669"/>
        <v>0.39472070922399949</v>
      </c>
      <c r="BM465" s="8">
        <f t="shared" si="670"/>
        <v>0.35006133357214386</v>
      </c>
      <c r="BN465" s="8">
        <f t="shared" si="671"/>
        <v>0.64964189156641838</v>
      </c>
    </row>
    <row r="466" spans="1:66" x14ac:dyDescent="0.25">
      <c r="A466" t="s">
        <v>340</v>
      </c>
      <c r="B466" t="s">
        <v>377</v>
      </c>
      <c r="C466" t="s">
        <v>431</v>
      </c>
      <c r="D466" t="s">
        <v>494</v>
      </c>
      <c r="E466">
        <f>VLOOKUP(A466,home!$A$2:$E$405,3,FALSE)</f>
        <v>1.3568773234200699</v>
      </c>
      <c r="F466">
        <f>VLOOKUP(B466,home!$B$2:$E$405,3,FALSE)</f>
        <v>0.42</v>
      </c>
      <c r="G466">
        <f>VLOOKUP(C466,away!$B$2:$E$405,4,FALSE)</f>
        <v>0.84</v>
      </c>
      <c r="H466">
        <f>VLOOKUP(A466,away!$A$2:$E$405,3,FALSE)</f>
        <v>1.12267657992565</v>
      </c>
      <c r="I466">
        <f>VLOOKUP(C466,away!$B$2:$E$405,3,FALSE)</f>
        <v>1</v>
      </c>
      <c r="J466">
        <f>VLOOKUP(B466,home!$B$2:$E$405,4,FALSE)</f>
        <v>1.08</v>
      </c>
      <c r="K466" s="3">
        <f t="shared" si="616"/>
        <v>0.47870631970260064</v>
      </c>
      <c r="L466" s="3">
        <f t="shared" si="617"/>
        <v>1.2124907063197021</v>
      </c>
      <c r="M466" s="5">
        <f t="shared" si="618"/>
        <v>0.18429878146477993</v>
      </c>
      <c r="N466" s="5">
        <f t="shared" si="619"/>
        <v>8.8224991400678687E-2</v>
      </c>
      <c r="O466" s="5">
        <f t="shared" si="620"/>
        <v>0.22346055971209147</v>
      </c>
      <c r="P466" s="5">
        <f t="shared" si="621"/>
        <v>0.10697198213845856</v>
      </c>
      <c r="Q466" s="5">
        <f t="shared" si="622"/>
        <v>2.1116930469606235E-2</v>
      </c>
      <c r="R466" s="5">
        <f t="shared" si="623"/>
        <v>0.13547192593995488</v>
      </c>
      <c r="S466" s="5">
        <f t="shared" si="624"/>
        <v>1.5522355698289686E-2</v>
      </c>
      <c r="T466" s="5">
        <f t="shared" si="625"/>
        <v>2.5604081940396903E-2</v>
      </c>
      <c r="U466" s="5">
        <f t="shared" si="626"/>
        <v>6.4851267089739095E-2</v>
      </c>
      <c r="V466" s="5">
        <f t="shared" si="627"/>
        <v>1.0010659763740235E-3</v>
      </c>
      <c r="W466" s="5">
        <f t="shared" si="628"/>
        <v>3.3696026895069708E-3</v>
      </c>
      <c r="X466" s="5">
        <f t="shared" si="629"/>
        <v>4.0856119450170744E-3</v>
      </c>
      <c r="Y466" s="5">
        <f t="shared" si="630"/>
        <v>2.4768832564809828E-3</v>
      </c>
      <c r="Z466" s="5">
        <f t="shared" si="631"/>
        <v>5.4752817056475417E-2</v>
      </c>
      <c r="AA466" s="5">
        <f t="shared" si="632"/>
        <v>2.6210519546455133E-2</v>
      </c>
      <c r="AB466" s="5">
        <f t="shared" si="633"/>
        <v>6.2735706747883051E-3</v>
      </c>
      <c r="AC466" s="5">
        <f t="shared" si="634"/>
        <v>3.6315355320378576E-5</v>
      </c>
      <c r="AD466" s="5">
        <f t="shared" si="635"/>
        <v>4.0326252558846667E-4</v>
      </c>
      <c r="AE466" s="5">
        <f t="shared" si="636"/>
        <v>4.8895206448302685E-4</v>
      </c>
      <c r="AF466" s="5">
        <f t="shared" si="637"/>
        <v>2.9642491701075091E-4</v>
      </c>
      <c r="AG466" s="5">
        <f t="shared" si="638"/>
        <v>1.1980415233237482E-4</v>
      </c>
      <c r="AH466" s="5">
        <f t="shared" si="639"/>
        <v>1.6596820456449824E-2</v>
      </c>
      <c r="AI466" s="5">
        <f t="shared" si="640"/>
        <v>7.9450028394719343E-3</v>
      </c>
      <c r="AJ466" s="5">
        <f t="shared" si="641"/>
        <v>1.90166153465516E-3</v>
      </c>
      <c r="AK466" s="5">
        <f t="shared" si="642"/>
        <v>3.0344579819159041E-4</v>
      </c>
      <c r="AL466" s="5">
        <f t="shared" si="643"/>
        <v>8.4313645696582013E-7</v>
      </c>
      <c r="AM466" s="5">
        <f t="shared" si="644"/>
        <v>3.8608863899686156E-5</v>
      </c>
      <c r="AN466" s="5">
        <f t="shared" si="645"/>
        <v>4.6812888659931712E-5</v>
      </c>
      <c r="AO466" s="5">
        <f t="shared" si="646"/>
        <v>2.838009621807309E-5</v>
      </c>
      <c r="AP466" s="5">
        <f t="shared" si="647"/>
        <v>1.1470200969624182E-5</v>
      </c>
      <c r="AQ466" s="5">
        <f t="shared" si="648"/>
        <v>3.4768780188221384E-6</v>
      </c>
      <c r="AR466" s="5">
        <f t="shared" si="649"/>
        <v>4.0246981115804256E-3</v>
      </c>
      <c r="AS466" s="5">
        <f t="shared" si="650"/>
        <v>1.9266484209086725E-3</v>
      </c>
      <c r="AT466" s="5">
        <f t="shared" si="651"/>
        <v>4.6114938746700867E-4</v>
      </c>
      <c r="AU466" s="5">
        <f t="shared" si="652"/>
        <v>7.358504203581345E-5</v>
      </c>
      <c r="AV466" s="5">
        <f t="shared" si="653"/>
        <v>8.8064061645313531E-6</v>
      </c>
      <c r="AW466" s="5">
        <f t="shared" si="654"/>
        <v>1.3593864824944406E-8</v>
      </c>
      <c r="AX466" s="5">
        <f t="shared" si="655"/>
        <v>3.0803845242195568E-6</v>
      </c>
      <c r="AY466" s="5">
        <f t="shared" si="656"/>
        <v>3.7349376075072501E-6</v>
      </c>
      <c r="AZ466" s="5">
        <f t="shared" si="657"/>
        <v>2.2642885688932421E-6</v>
      </c>
      <c r="BA466" s="5">
        <f t="shared" si="658"/>
        <v>9.1514294873633143E-7</v>
      </c>
      <c r="BB466" s="5">
        <f t="shared" si="659"/>
        <v>2.7740058007420233E-7</v>
      </c>
      <c r="BC466" s="5">
        <f t="shared" si="660"/>
        <v>6.7269125053532927E-8</v>
      </c>
      <c r="BD466" s="5">
        <f t="shared" si="661"/>
        <v>8.1331817600561963E-4</v>
      </c>
      <c r="BE466" s="5">
        <f t="shared" si="662"/>
        <v>3.893405507828822E-4</v>
      </c>
      <c r="BF466" s="5">
        <f t="shared" si="663"/>
        <v>9.3189891088128488E-5</v>
      </c>
      <c r="BG466" s="5">
        <f t="shared" si="664"/>
        <v>1.4870196598761391E-5</v>
      </c>
      <c r="BH466" s="5">
        <f t="shared" si="665"/>
        <v>1.7796142717617984E-6</v>
      </c>
      <c r="BI466" s="5">
        <f t="shared" si="666"/>
        <v>1.7038251970506292E-7</v>
      </c>
      <c r="BJ466" s="8">
        <f t="shared" si="667"/>
        <v>0.1463256337122221</v>
      </c>
      <c r="BK466" s="8">
        <f t="shared" si="668"/>
        <v>0.3078350787072871</v>
      </c>
      <c r="BL466" s="8">
        <f t="shared" si="669"/>
        <v>0.49082232977122064</v>
      </c>
      <c r="BM466" s="8">
        <f t="shared" si="670"/>
        <v>0.24018696677789272</v>
      </c>
      <c r="BN466" s="8">
        <f t="shared" si="671"/>
        <v>0.75954517112556985</v>
      </c>
    </row>
    <row r="467" spans="1:66" x14ac:dyDescent="0.25">
      <c r="A467" t="s">
        <v>340</v>
      </c>
      <c r="B467" t="s">
        <v>415</v>
      </c>
      <c r="C467" t="s">
        <v>356</v>
      </c>
      <c r="D467" t="s">
        <v>494</v>
      </c>
      <c r="E467">
        <f>VLOOKUP(A467,home!$A$2:$E$405,3,FALSE)</f>
        <v>1.3568773234200699</v>
      </c>
      <c r="F467">
        <f>VLOOKUP(B467,home!$B$2:$E$405,3,FALSE)</f>
        <v>1.1299999999999999</v>
      </c>
      <c r="G467">
        <f>VLOOKUP(C467,away!$B$2:$E$405,4,FALSE)</f>
        <v>1.26</v>
      </c>
      <c r="H467">
        <f>VLOOKUP(A467,away!$A$2:$E$405,3,FALSE)</f>
        <v>1.12267657992565</v>
      </c>
      <c r="I467">
        <f>VLOOKUP(C467,away!$B$2:$E$405,3,FALSE)</f>
        <v>0.89</v>
      </c>
      <c r="J467">
        <f>VLOOKUP(B467,home!$B$2:$E$405,4,FALSE)</f>
        <v>0.62</v>
      </c>
      <c r="K467" s="3">
        <f t="shared" si="616"/>
        <v>1.9319219330854955</v>
      </c>
      <c r="L467" s="3">
        <f t="shared" si="617"/>
        <v>0.61949293680297357</v>
      </c>
      <c r="M467" s="5">
        <f t="shared" si="618"/>
        <v>7.7971268720397405E-2</v>
      </c>
      <c r="N467" s="5">
        <f t="shared" si="619"/>
        <v>0.15063440419143878</v>
      </c>
      <c r="O467" s="5">
        <f t="shared" si="620"/>
        <v>4.830265024585282E-2</v>
      </c>
      <c r="P467" s="5">
        <f t="shared" si="621"/>
        <v>9.3316949436120566E-2</v>
      </c>
      <c r="Q467" s="5">
        <f t="shared" si="622"/>
        <v>0.14550695466735317</v>
      </c>
      <c r="R467" s="5">
        <f t="shared" si="623"/>
        <v>1.4961575328085118E-2</v>
      </c>
      <c r="S467" s="5">
        <f t="shared" si="624"/>
        <v>2.7920711035529944E-2</v>
      </c>
      <c r="T467" s="5">
        <f t="shared" si="625"/>
        <v>9.014053067213576E-2</v>
      </c>
      <c r="U467" s="5">
        <f t="shared" si="626"/>
        <v>2.8904595529838453E-2</v>
      </c>
      <c r="V467" s="5">
        <f t="shared" si="627"/>
        <v>3.7128713102803114E-3</v>
      </c>
      <c r="W467" s="5">
        <f t="shared" si="628"/>
        <v>9.3702692379445493E-2</v>
      </c>
      <c r="X467" s="5">
        <f t="shared" si="629"/>
        <v>5.8048156088488304E-2</v>
      </c>
      <c r="Y467" s="5">
        <f t="shared" si="630"/>
        <v>1.7980211345627512E-2</v>
      </c>
      <c r="Z467" s="5">
        <f t="shared" si="631"/>
        <v>3.0895300797314541E-3</v>
      </c>
      <c r="AA467" s="5">
        <f t="shared" si="632"/>
        <v>5.9687309239605758E-3</v>
      </c>
      <c r="AB467" s="5">
        <f t="shared" si="633"/>
        <v>5.7655610923425466E-3</v>
      </c>
      <c r="AC467" s="5">
        <f t="shared" si="634"/>
        <v>2.7772555680629539E-4</v>
      </c>
      <c r="AD467" s="5">
        <f t="shared" si="635"/>
        <v>4.5256571649253459E-2</v>
      </c>
      <c r="AE467" s="5">
        <f t="shared" si="636"/>
        <v>2.8036126480630218E-2</v>
      </c>
      <c r="AF467" s="5">
        <f t="shared" si="637"/>
        <v>8.684091165032614E-3</v>
      </c>
      <c r="AG467" s="5">
        <f t="shared" si="638"/>
        <v>1.7932443797636036E-3</v>
      </c>
      <c r="AH467" s="5">
        <f t="shared" si="639"/>
        <v>4.7848551560849092E-4</v>
      </c>
      <c r="AI467" s="5">
        <f t="shared" si="640"/>
        <v>9.2439666226776566E-4</v>
      </c>
      <c r="AJ467" s="5">
        <f t="shared" si="641"/>
        <v>8.9293109335306109E-4</v>
      </c>
      <c r="AK467" s="5">
        <f t="shared" si="642"/>
        <v>5.7502438799426361E-4</v>
      </c>
      <c r="AL467" s="5">
        <f t="shared" si="643"/>
        <v>1.3295411074839523E-5</v>
      </c>
      <c r="AM467" s="5">
        <f t="shared" si="644"/>
        <v>1.7486432677089599E-2</v>
      </c>
      <c r="AN467" s="5">
        <f t="shared" si="645"/>
        <v>1.0832721533337719E-2</v>
      </c>
      <c r="AO467" s="5">
        <f t="shared" si="646"/>
        <v>3.3553972381280966E-3</v>
      </c>
      <c r="AP467" s="5">
        <f t="shared" si="647"/>
        <v>6.9288162972952038E-4</v>
      </c>
      <c r="AQ467" s="5">
        <f t="shared" si="648"/>
        <v>1.0730881891449277E-4</v>
      </c>
      <c r="AR467" s="5">
        <f t="shared" si="649"/>
        <v>5.9283679456397824E-5</v>
      </c>
      <c r="AS467" s="5">
        <f t="shared" si="650"/>
        <v>1.1453144061582495E-4</v>
      </c>
      <c r="AT467" s="5">
        <f t="shared" si="651"/>
        <v>1.1063290107679561E-4</v>
      </c>
      <c r="AU467" s="5">
        <f t="shared" si="652"/>
        <v>7.124470937037979E-5</v>
      </c>
      <c r="AV467" s="5">
        <f t="shared" si="653"/>
        <v>3.44098041622346E-5</v>
      </c>
      <c r="AW467" s="5">
        <f t="shared" si="654"/>
        <v>4.4200298369315685E-7</v>
      </c>
      <c r="AX467" s="5">
        <f t="shared" si="655"/>
        <v>5.6304038033820501E-3</v>
      </c>
      <c r="AY467" s="5">
        <f t="shared" si="656"/>
        <v>3.4879953875437781E-3</v>
      </c>
      <c r="AZ467" s="5">
        <f t="shared" si="657"/>
        <v>1.0803942530923604E-3</v>
      </c>
      <c r="BA467" s="5">
        <f t="shared" si="658"/>
        <v>2.2309886958441383E-4</v>
      </c>
      <c r="BB467" s="5">
        <f t="shared" si="659"/>
        <v>3.4552043479068033E-5</v>
      </c>
      <c r="BC467" s="5">
        <f t="shared" si="660"/>
        <v>4.2809493774783778E-6</v>
      </c>
      <c r="BD467" s="5">
        <f t="shared" si="661"/>
        <v>6.1209701151549982E-6</v>
      </c>
      <c r="BE467" s="5">
        <f t="shared" si="662"/>
        <v>1.1825236417228792E-5</v>
      </c>
      <c r="BF467" s="5">
        <f t="shared" si="663"/>
        <v>1.1422716799182825E-5</v>
      </c>
      <c r="BG467" s="5">
        <f t="shared" si="664"/>
        <v>7.3559323732551498E-6</v>
      </c>
      <c r="BH467" s="5">
        <f t="shared" si="665"/>
        <v>3.5527717725463157E-6</v>
      </c>
      <c r="BI467" s="5">
        <f t="shared" si="666"/>
        <v>1.3727355421258523E-6</v>
      </c>
      <c r="BJ467" s="8">
        <f t="shared" si="667"/>
        <v>0.6827184502228274</v>
      </c>
      <c r="BK467" s="8">
        <f t="shared" si="668"/>
        <v>0.20670081685775313</v>
      </c>
      <c r="BL467" s="8">
        <f t="shared" si="669"/>
        <v>0.10720570367700423</v>
      </c>
      <c r="BM467" s="8">
        <f t="shared" si="670"/>
        <v>0.46553314486350839</v>
      </c>
      <c r="BN467" s="8">
        <f t="shared" si="671"/>
        <v>0.53069380258924781</v>
      </c>
    </row>
    <row r="468" spans="1:66" x14ac:dyDescent="0.25">
      <c r="A468" t="s">
        <v>342</v>
      </c>
      <c r="B468" t="s">
        <v>396</v>
      </c>
      <c r="C468" t="s">
        <v>399</v>
      </c>
      <c r="D468" t="s">
        <v>494</v>
      </c>
      <c r="E468">
        <f>VLOOKUP(A468,home!$A$2:$E$405,3,FALSE)</f>
        <v>1.1786833855799399</v>
      </c>
      <c r="F468">
        <f>VLOOKUP(B468,home!$B$2:$E$405,3,FALSE)</f>
        <v>0.67</v>
      </c>
      <c r="G468">
        <f>VLOOKUP(C468,away!$B$2:$E$405,4,FALSE)</f>
        <v>1.02</v>
      </c>
      <c r="H468">
        <f>VLOOKUP(A468,away!$A$2:$E$405,3,FALSE)</f>
        <v>0.84639498432601901</v>
      </c>
      <c r="I468">
        <f>VLOOKUP(C468,away!$B$2:$E$405,3,FALSE)</f>
        <v>0.79</v>
      </c>
      <c r="J468">
        <f>VLOOKUP(B468,home!$B$2:$E$405,4,FALSE)</f>
        <v>1.43</v>
      </c>
      <c r="K468" s="3">
        <f t="shared" si="616"/>
        <v>0.8055122257053311</v>
      </c>
      <c r="L468" s="3">
        <f t="shared" si="617"/>
        <v>0.95617241379310369</v>
      </c>
      <c r="M468" s="5">
        <f t="shared" si="618"/>
        <v>0.17175527424545994</v>
      </c>
      <c r="N468" s="5">
        <f t="shared" si="619"/>
        <v>0.13835097323408999</v>
      </c>
      <c r="O468" s="5">
        <f t="shared" si="620"/>
        <v>0.16422765515697793</v>
      </c>
      <c r="P468" s="5">
        <f t="shared" si="621"/>
        <v>0.13228738402786491</v>
      </c>
      <c r="Q468" s="5">
        <f t="shared" si="622"/>
        <v>5.5721700189145247E-2</v>
      </c>
      <c r="R468" s="5">
        <f t="shared" si="623"/>
        <v>7.8514976721514501E-2</v>
      </c>
      <c r="S468" s="5">
        <f t="shared" si="624"/>
        <v>2.547221919358086E-2</v>
      </c>
      <c r="T468" s="5">
        <f t="shared" si="625"/>
        <v>5.3279552570510653E-2</v>
      </c>
      <c r="U468" s="5">
        <f t="shared" si="626"/>
        <v>6.3244773650149411E-2</v>
      </c>
      <c r="V468" s="5">
        <f t="shared" si="627"/>
        <v>2.1798801665829123E-3</v>
      </c>
      <c r="W468" s="5">
        <f t="shared" si="628"/>
        <v>1.496150357981452E-2</v>
      </c>
      <c r="X468" s="5">
        <f t="shared" si="629"/>
        <v>1.4305776991885412E-2</v>
      </c>
      <c r="Y468" s="5">
        <f t="shared" si="630"/>
        <v>6.8393946587584587E-3</v>
      </c>
      <c r="Z468" s="5">
        <f t="shared" si="631"/>
        <v>2.5024618270239961E-2</v>
      </c>
      <c r="AA468" s="5">
        <f t="shared" si="632"/>
        <v>2.0157635960287287E-2</v>
      </c>
      <c r="AB468" s="5">
        <f t="shared" si="633"/>
        <v>8.1186111036644134E-3</v>
      </c>
      <c r="AC468" s="5">
        <f t="shared" si="634"/>
        <v>1.0493514900718629E-4</v>
      </c>
      <c r="AD468" s="5">
        <f t="shared" si="635"/>
        <v>3.0129185121186676E-3</v>
      </c>
      <c r="AE468" s="5">
        <f t="shared" si="636"/>
        <v>2.8808695662944331E-3</v>
      </c>
      <c r="AF468" s="5">
        <f t="shared" si="637"/>
        <v>1.3773040035134196E-3</v>
      </c>
      <c r="AG468" s="5">
        <f t="shared" si="638"/>
        <v>4.3898003118877737E-4</v>
      </c>
      <c r="AH468" s="5">
        <f t="shared" si="639"/>
        <v>5.9819624139265861E-3</v>
      </c>
      <c r="AI468" s="5">
        <f t="shared" si="640"/>
        <v>4.8185438581276399E-3</v>
      </c>
      <c r="AJ468" s="5">
        <f t="shared" si="641"/>
        <v>1.9406979939095739E-3</v>
      </c>
      <c r="AK468" s="5">
        <f t="shared" si="642"/>
        <v>5.2108532016532406E-4</v>
      </c>
      <c r="AL468" s="5">
        <f t="shared" si="643"/>
        <v>3.2328780389931628E-6</v>
      </c>
      <c r="AM468" s="5">
        <f t="shared" si="644"/>
        <v>4.8538853931310075E-4</v>
      </c>
      <c r="AN468" s="5">
        <f t="shared" si="645"/>
        <v>4.6411513126251634E-4</v>
      </c>
      <c r="AO468" s="5">
        <f t="shared" si="646"/>
        <v>2.2188704266859165E-4</v>
      </c>
      <c r="AP468" s="5">
        <f t="shared" si="647"/>
        <v>7.0720756392613569E-5</v>
      </c>
      <c r="AQ468" s="5">
        <f t="shared" si="648"/>
        <v>1.6905309086299847E-5</v>
      </c>
      <c r="AR468" s="5">
        <f t="shared" si="649"/>
        <v>1.1439574881087612E-3</v>
      </c>
      <c r="AS468" s="5">
        <f t="shared" si="650"/>
        <v>9.2147174235876819E-4</v>
      </c>
      <c r="AT468" s="5">
        <f t="shared" si="651"/>
        <v>3.711283770559903E-4</v>
      </c>
      <c r="AU468" s="5">
        <f t="shared" si="652"/>
        <v>9.964948167492604E-5</v>
      </c>
      <c r="AV468" s="5">
        <f t="shared" si="653"/>
        <v>2.0067218943588068E-5</v>
      </c>
      <c r="AW468" s="5">
        <f t="shared" si="654"/>
        <v>6.9166399132967977E-8</v>
      </c>
      <c r="AX468" s="5">
        <f t="shared" si="655"/>
        <v>6.5164400438992527E-5</v>
      </c>
      <c r="AY468" s="5">
        <f t="shared" si="656"/>
        <v>6.2308402061131865E-5</v>
      </c>
      <c r="AZ468" s="5">
        <f t="shared" si="657"/>
        <v>2.9788787599191821E-5</v>
      </c>
      <c r="BA468" s="5">
        <f t="shared" si="658"/>
        <v>9.4944056475631074E-6</v>
      </c>
      <c r="BB468" s="5">
        <f t="shared" si="659"/>
        <v>2.2695721913903228E-6</v>
      </c>
      <c r="BC468" s="5">
        <f t="shared" si="660"/>
        <v>4.340204641038779E-7</v>
      </c>
      <c r="BD468" s="5">
        <f t="shared" si="661"/>
        <v>1.8230343211360825E-4</v>
      </c>
      <c r="BE468" s="5">
        <f t="shared" si="662"/>
        <v>1.4684764335555332E-4</v>
      </c>
      <c r="BF468" s="5">
        <f t="shared" si="663"/>
        <v>5.9143786019457203E-5</v>
      </c>
      <c r="BG468" s="5">
        <f t="shared" si="664"/>
        <v>1.5880347571057609E-5</v>
      </c>
      <c r="BH468" s="5">
        <f t="shared" si="665"/>
        <v>3.1979535292342152E-6</v>
      </c>
      <c r="BI468" s="5">
        <f t="shared" si="666"/>
        <v>5.1519813300713452E-7</v>
      </c>
      <c r="BJ468" s="8">
        <f t="shared" si="667"/>
        <v>0.29259744970444507</v>
      </c>
      <c r="BK468" s="8">
        <f t="shared" si="668"/>
        <v>0.33186523406259594</v>
      </c>
      <c r="BL468" s="8">
        <f t="shared" si="669"/>
        <v>0.35049010484758653</v>
      </c>
      <c r="BM468" s="8">
        <f t="shared" si="670"/>
        <v>0.25905720407415306</v>
      </c>
      <c r="BN468" s="8">
        <f t="shared" si="671"/>
        <v>0.74085796357505251</v>
      </c>
    </row>
    <row r="469" spans="1:66" x14ac:dyDescent="0.25">
      <c r="A469" t="s">
        <v>342</v>
      </c>
      <c r="B469" t="s">
        <v>420</v>
      </c>
      <c r="C469" t="s">
        <v>400</v>
      </c>
      <c r="D469" t="s">
        <v>494</v>
      </c>
      <c r="E469">
        <f>VLOOKUP(A469,home!$A$2:$E$405,3,FALSE)</f>
        <v>1.1786833855799399</v>
      </c>
      <c r="F469">
        <f>VLOOKUP(B469,home!$B$2:$E$405,3,FALSE)</f>
        <v>1.07</v>
      </c>
      <c r="G469">
        <f>VLOOKUP(C469,away!$B$2:$E$405,4,FALSE)</f>
        <v>0.36</v>
      </c>
      <c r="H469">
        <f>VLOOKUP(A469,away!$A$2:$E$405,3,FALSE)</f>
        <v>0.84639498432601901</v>
      </c>
      <c r="I469">
        <f>VLOOKUP(C469,away!$B$2:$E$405,3,FALSE)</f>
        <v>0.91</v>
      </c>
      <c r="J469">
        <f>VLOOKUP(B469,home!$B$2:$E$405,4,FALSE)</f>
        <v>0.55000000000000004</v>
      </c>
      <c r="K469" s="3">
        <f t="shared" si="616"/>
        <v>0.45402884012539285</v>
      </c>
      <c r="L469" s="3">
        <f t="shared" si="617"/>
        <v>0.42362068965517252</v>
      </c>
      <c r="M469" s="5">
        <f t="shared" si="618"/>
        <v>0.41575899323895493</v>
      </c>
      <c r="N469" s="5">
        <f t="shared" si="619"/>
        <v>0.18876657347198375</v>
      </c>
      <c r="O469" s="5">
        <f t="shared" si="620"/>
        <v>0.17612411144622625</v>
      </c>
      <c r="P469" s="5">
        <f t="shared" si="621"/>
        <v>7.9965426038045531E-2</v>
      </c>
      <c r="Q469" s="5">
        <f t="shared" si="622"/>
        <v>4.2852734203964751E-2</v>
      </c>
      <c r="R469" s="5">
        <f t="shared" si="623"/>
        <v>3.7304908777877413E-2</v>
      </c>
      <c r="S469" s="5">
        <f t="shared" si="624"/>
        <v>3.8450577530688241E-3</v>
      </c>
      <c r="T469" s="5">
        <f t="shared" si="625"/>
        <v>1.8153304817093346E-2</v>
      </c>
      <c r="U469" s="5">
        <f t="shared" si="626"/>
        <v>1.693750446340327E-2</v>
      </c>
      <c r="V469" s="5">
        <f t="shared" si="627"/>
        <v>8.2171451988377535E-5</v>
      </c>
      <c r="W469" s="5">
        <f t="shared" si="628"/>
        <v>6.485459068942624E-3</v>
      </c>
      <c r="X469" s="5">
        <f t="shared" si="629"/>
        <v>2.7473746435158664E-3</v>
      </c>
      <c r="Y469" s="5">
        <f t="shared" si="630"/>
        <v>5.8192237061366261E-4</v>
      </c>
      <c r="Z469" s="5">
        <f t="shared" si="631"/>
        <v>5.2677103946692427E-3</v>
      </c>
      <c r="AA469" s="5">
        <f t="shared" si="632"/>
        <v>2.3916924406081515E-3</v>
      </c>
      <c r="AB469" s="5">
        <f t="shared" si="633"/>
        <v>5.4294867237299432E-4</v>
      </c>
      <c r="AC469" s="5">
        <f t="shared" si="634"/>
        <v>9.877830776469282E-7</v>
      </c>
      <c r="AD469" s="5">
        <f t="shared" si="635"/>
        <v>7.3614636468818224E-4</v>
      </c>
      <c r="AE469" s="5">
        <f t="shared" si="636"/>
        <v>3.1184683069635584E-4</v>
      </c>
      <c r="AF469" s="5">
        <f t="shared" si="637"/>
        <v>6.6052384743185049E-5</v>
      </c>
      <c r="AG469" s="5">
        <f t="shared" si="638"/>
        <v>9.3270522594256135E-6</v>
      </c>
      <c r="AH469" s="5">
        <f t="shared" si="639"/>
        <v>5.5787777757337637E-4</v>
      </c>
      <c r="AI469" s="5">
        <f t="shared" si="640"/>
        <v>2.5329260028337196E-4</v>
      </c>
      <c r="AJ469" s="5">
        <f t="shared" si="641"/>
        <v>5.7501072759502047E-5</v>
      </c>
      <c r="AK469" s="5">
        <f t="shared" si="642"/>
        <v>8.7023817903208469E-6</v>
      </c>
      <c r="AL469" s="5">
        <f t="shared" si="643"/>
        <v>7.5994502509111439E-9</v>
      </c>
      <c r="AM469" s="5">
        <f t="shared" si="644"/>
        <v>6.6846336024379982E-5</v>
      </c>
      <c r="AN469" s="5">
        <f t="shared" si="645"/>
        <v>2.8317490967569246E-5</v>
      </c>
      <c r="AO469" s="5">
        <f t="shared" si="646"/>
        <v>5.9979375264929018E-6</v>
      </c>
      <c r="AP469" s="5">
        <f t="shared" si="647"/>
        <v>8.4695014382718738E-7</v>
      </c>
      <c r="AQ469" s="5">
        <f t="shared" si="648"/>
        <v>8.969640100790517E-8</v>
      </c>
      <c r="AR469" s="5">
        <f t="shared" si="649"/>
        <v>4.7265713775785753E-5</v>
      </c>
      <c r="AS469" s="5">
        <f t="shared" si="650"/>
        <v>2.145999720331881E-5</v>
      </c>
      <c r="AT469" s="5">
        <f t="shared" si="651"/>
        <v>4.8717288196585053E-6</v>
      </c>
      <c r="AU469" s="5">
        <f t="shared" si="652"/>
        <v>7.373017951316669E-7</v>
      </c>
      <c r="AV469" s="5">
        <f t="shared" si="653"/>
        <v>8.3689069716500169E-8</v>
      </c>
      <c r="AW469" s="5">
        <f t="shared" si="654"/>
        <v>4.0601331731130332E-11</v>
      </c>
      <c r="AX469" s="5">
        <f t="shared" si="655"/>
        <v>5.0583607352969173E-6</v>
      </c>
      <c r="AY469" s="5">
        <f t="shared" si="656"/>
        <v>2.1428262632111248E-6</v>
      </c>
      <c r="AZ469" s="5">
        <f t="shared" si="657"/>
        <v>4.5387276971635653E-7</v>
      </c>
      <c r="BA469" s="5">
        <f t="shared" si="658"/>
        <v>6.408996524098207E-8</v>
      </c>
      <c r="BB469" s="5">
        <f t="shared" si="659"/>
        <v>6.7874588188402152E-9</v>
      </c>
      <c r="BC469" s="5">
        <f t="shared" si="660"/>
        <v>5.7506159716863528E-10</v>
      </c>
      <c r="BD469" s="5">
        <f t="shared" si="661"/>
        <v>3.337122377790388E-6</v>
      </c>
      <c r="BE469" s="5">
        <f t="shared" si="662"/>
        <v>1.5151498025446629E-6</v>
      </c>
      <c r="BF469" s="5">
        <f t="shared" si="663"/>
        <v>3.4396085373278556E-7</v>
      </c>
      <c r="BG469" s="5">
        <f t="shared" si="664"/>
        <v>5.2056049156278848E-8</v>
      </c>
      <c r="BH469" s="5">
        <f t="shared" si="665"/>
        <v>5.9087369049839293E-9</v>
      </c>
      <c r="BI469" s="5">
        <f t="shared" si="666"/>
        <v>5.3654739271519154E-10</v>
      </c>
      <c r="BJ469" s="8">
        <f t="shared" si="667"/>
        <v>0.26082056613181825</v>
      </c>
      <c r="BK469" s="8">
        <f t="shared" si="668"/>
        <v>0.49965478669084873</v>
      </c>
      <c r="BL469" s="8">
        <f t="shared" si="669"/>
        <v>0.23425821279792586</v>
      </c>
      <c r="BM469" s="8">
        <f t="shared" si="670"/>
        <v>5.9226386052547597E-2</v>
      </c>
      <c r="BN469" s="8">
        <f t="shared" si="671"/>
        <v>0.94077274717705273</v>
      </c>
    </row>
    <row r="470" spans="1:66" x14ac:dyDescent="0.25">
      <c r="A470" t="s">
        <v>342</v>
      </c>
      <c r="B470" t="s">
        <v>426</v>
      </c>
      <c r="C470" t="s">
        <v>343</v>
      </c>
      <c r="D470" t="s">
        <v>494</v>
      </c>
      <c r="E470">
        <f>VLOOKUP(A470,home!$A$2:$E$405,3,FALSE)</f>
        <v>1.1786833855799399</v>
      </c>
      <c r="F470">
        <f>VLOOKUP(B470,home!$B$2:$E$405,3,FALSE)</f>
        <v>1.07</v>
      </c>
      <c r="G470">
        <f>VLOOKUP(C470,away!$B$2:$E$405,4,FALSE)</f>
        <v>1.1299999999999999</v>
      </c>
      <c r="H470">
        <f>VLOOKUP(A470,away!$A$2:$E$405,3,FALSE)</f>
        <v>0.84639498432601901</v>
      </c>
      <c r="I470">
        <f>VLOOKUP(C470,away!$B$2:$E$405,3,FALSE)</f>
        <v>0.4</v>
      </c>
      <c r="J470">
        <f>VLOOKUP(B470,home!$B$2:$E$405,4,FALSE)</f>
        <v>0.63</v>
      </c>
      <c r="K470" s="3">
        <f t="shared" si="616"/>
        <v>1.4251460815047052</v>
      </c>
      <c r="L470" s="3">
        <f t="shared" si="617"/>
        <v>0.2132915360501568</v>
      </c>
      <c r="M470" s="5">
        <f t="shared" si="618"/>
        <v>0.19428335018343884</v>
      </c>
      <c r="N470" s="5">
        <f t="shared" si="619"/>
        <v>0.27688215521553433</v>
      </c>
      <c r="O470" s="5">
        <f t="shared" si="620"/>
        <v>4.1438994189596179E-2</v>
      </c>
      <c r="P470" s="5">
        <f t="shared" si="621"/>
        <v>5.9056620190799256E-2</v>
      </c>
      <c r="Q470" s="5">
        <f t="shared" si="622"/>
        <v>0.19729875927199816</v>
      </c>
      <c r="R470" s="5">
        <f t="shared" si="623"/>
        <v>4.4192933615362457E-3</v>
      </c>
      <c r="S470" s="5">
        <f t="shared" si="624"/>
        <v>4.487883785547383E-3</v>
      </c>
      <c r="T470" s="5">
        <f t="shared" si="625"/>
        <v>4.2082155425914605E-2</v>
      </c>
      <c r="U470" s="5">
        <f t="shared" si="626"/>
        <v>6.2981386172131382E-3</v>
      </c>
      <c r="V470" s="5">
        <f t="shared" si="627"/>
        <v>1.515765778483808E-4</v>
      </c>
      <c r="W470" s="5">
        <f t="shared" si="628"/>
        <v>9.3726517887409405E-2</v>
      </c>
      <c r="X470" s="5">
        <f t="shared" si="629"/>
        <v>1.999107296883805E-2</v>
      </c>
      <c r="Y470" s="5">
        <f t="shared" si="630"/>
        <v>2.1319633304071181E-3</v>
      </c>
      <c r="Z470" s="5">
        <f t="shared" si="631"/>
        <v>3.1419928977944244E-4</v>
      </c>
      <c r="AA470" s="5">
        <f t="shared" si="632"/>
        <v>4.477798866407338E-4</v>
      </c>
      <c r="AB470" s="5">
        <f t="shared" si="633"/>
        <v>3.1907587541133141E-4</v>
      </c>
      <c r="AC470" s="5">
        <f t="shared" si="634"/>
        <v>2.8796859005677165E-6</v>
      </c>
      <c r="AD470" s="5">
        <f t="shared" si="635"/>
        <v>3.3393494925080584E-2</v>
      </c>
      <c r="AE470" s="5">
        <f t="shared" si="636"/>
        <v>7.1225498266535526E-3</v>
      </c>
      <c r="AF470" s="5">
        <f t="shared" si="637"/>
        <v>7.5958979656035714E-4</v>
      </c>
      <c r="AG470" s="5">
        <f t="shared" si="638"/>
        <v>5.4004691492128253E-5</v>
      </c>
      <c r="AH470" s="5">
        <f t="shared" si="639"/>
        <v>1.6754012285731395E-5</v>
      </c>
      <c r="AI470" s="5">
        <f t="shared" si="640"/>
        <v>2.387691495849179E-5</v>
      </c>
      <c r="AJ470" s="5">
        <f t="shared" si="641"/>
        <v>1.701404589575783E-5</v>
      </c>
      <c r="AK470" s="5">
        <f t="shared" si="642"/>
        <v>8.0825002796268238E-6</v>
      </c>
      <c r="AL470" s="5">
        <f t="shared" si="643"/>
        <v>3.5013708861424353E-8</v>
      </c>
      <c r="AM470" s="5">
        <f t="shared" si="644"/>
        <v>9.5181216880451565E-3</v>
      </c>
      <c r="AN470" s="5">
        <f t="shared" si="645"/>
        <v>2.030134795155463E-3</v>
      </c>
      <c r="AO470" s="5">
        <f t="shared" si="646"/>
        <v>2.1650528442378954E-4</v>
      </c>
      <c r="AP470" s="5">
        <f t="shared" si="647"/>
        <v>1.5392914892575393E-5</v>
      </c>
      <c r="AQ470" s="5">
        <f t="shared" si="648"/>
        <v>8.2079461543168472E-7</v>
      </c>
      <c r="AR470" s="5">
        <f t="shared" si="649"/>
        <v>7.1469780308536958E-7</v>
      </c>
      <c r="AS470" s="5">
        <f t="shared" si="650"/>
        <v>1.018548773527136E-6</v>
      </c>
      <c r="AT470" s="5">
        <f t="shared" si="651"/>
        <v>7.2579039670681056E-7</v>
      </c>
      <c r="AU470" s="5">
        <f t="shared" si="652"/>
        <v>3.4478577995348545E-7</v>
      </c>
      <c r="AV470" s="5">
        <f t="shared" si="653"/>
        <v>1.2284252581481346E-7</v>
      </c>
      <c r="AW470" s="5">
        <f t="shared" si="654"/>
        <v>2.9564369425549334E-10</v>
      </c>
      <c r="AX470" s="5">
        <f t="shared" si="655"/>
        <v>2.2607856378337485E-3</v>
      </c>
      <c r="AY470" s="5">
        <f t="shared" si="656"/>
        <v>4.8220644137369367E-4</v>
      </c>
      <c r="AZ470" s="5">
        <f t="shared" si="657"/>
        <v>5.1425276286937498E-5</v>
      </c>
      <c r="BA470" s="5">
        <f t="shared" si="658"/>
        <v>3.6561920570148698E-6</v>
      </c>
      <c r="BB470" s="5">
        <f t="shared" si="659"/>
        <v>1.9495870498377094E-7</v>
      </c>
      <c r="BC470" s="5">
        <f t="shared" si="660"/>
        <v>8.3166083304675718E-9</v>
      </c>
      <c r="BD470" s="5">
        <f t="shared" si="661"/>
        <v>2.5406498705291849E-8</v>
      </c>
      <c r="BE470" s="5">
        <f t="shared" si="662"/>
        <v>3.620797207460105E-8</v>
      </c>
      <c r="BF470" s="5">
        <f t="shared" si="663"/>
        <v>2.5800824760674739E-8</v>
      </c>
      <c r="BG470" s="5">
        <f t="shared" si="664"/>
        <v>1.2256648102421722E-8</v>
      </c>
      <c r="BH470" s="5">
        <f t="shared" si="665"/>
        <v>4.3668785038871042E-9</v>
      </c>
      <c r="BI470" s="5">
        <f t="shared" si="666"/>
        <v>1.2446879576443656E-9</v>
      </c>
      <c r="BJ470" s="8">
        <f t="shared" si="667"/>
        <v>0.68802151563988512</v>
      </c>
      <c r="BK470" s="8">
        <f t="shared" si="668"/>
        <v>0.258464551878617</v>
      </c>
      <c r="BL470" s="8">
        <f t="shared" si="669"/>
        <v>5.2992041352606413E-2</v>
      </c>
      <c r="BM470" s="8">
        <f t="shared" si="670"/>
        <v>0.22593092960225528</v>
      </c>
      <c r="BN470" s="8">
        <f t="shared" si="671"/>
        <v>0.77337917241290299</v>
      </c>
    </row>
    <row r="471" spans="1:66" x14ac:dyDescent="0.25">
      <c r="A471" t="s">
        <v>342</v>
      </c>
      <c r="B471" t="s">
        <v>406</v>
      </c>
      <c r="C471" t="s">
        <v>393</v>
      </c>
      <c r="D471" t="s">
        <v>494</v>
      </c>
      <c r="E471">
        <f>VLOOKUP(A471,home!$A$2:$E$405,3,FALSE)</f>
        <v>1.1786833855799399</v>
      </c>
      <c r="F471">
        <f>VLOOKUP(B471,home!$B$2:$E$405,3,FALSE)</f>
        <v>1.19</v>
      </c>
      <c r="G471">
        <f>VLOOKUP(C471,away!$B$2:$E$405,4,FALSE)</f>
        <v>0.85</v>
      </c>
      <c r="H471">
        <f>VLOOKUP(A471,away!$A$2:$E$405,3,FALSE)</f>
        <v>0.84639498432601901</v>
      </c>
      <c r="I471">
        <f>VLOOKUP(C471,away!$B$2:$E$405,3,FALSE)</f>
        <v>0.79</v>
      </c>
      <c r="J471">
        <f>VLOOKUP(B471,home!$B$2:$E$405,4,FALSE)</f>
        <v>1.42</v>
      </c>
      <c r="K471" s="3">
        <f t="shared" si="616"/>
        <v>1.1922382445141091</v>
      </c>
      <c r="L471" s="3">
        <f t="shared" si="617"/>
        <v>0.94948589341692824</v>
      </c>
      <c r="M471" s="5">
        <f t="shared" si="618"/>
        <v>0.11745216461712542</v>
      </c>
      <c r="N471" s="5">
        <f t="shared" si="619"/>
        <v>0.14003096255750377</v>
      </c>
      <c r="O471" s="5">
        <f t="shared" si="620"/>
        <v>0.11151917345524345</v>
      </c>
      <c r="P471" s="5">
        <f t="shared" si="621"/>
        <v>0.13295742358994389</v>
      </c>
      <c r="Q471" s="5">
        <f t="shared" si="622"/>
        <v>8.3475134488589633E-2</v>
      </c>
      <c r="R471" s="5">
        <f t="shared" si="623"/>
        <v>5.2942941020634605E-2</v>
      </c>
      <c r="S471" s="5">
        <f t="shared" si="624"/>
        <v>3.7627396109092721E-2</v>
      </c>
      <c r="T471" s="5">
        <f t="shared" si="625"/>
        <v>7.9258462647996769E-2</v>
      </c>
      <c r="U471" s="5">
        <f t="shared" si="626"/>
        <v>6.3120599061855423E-2</v>
      </c>
      <c r="V471" s="5">
        <f t="shared" si="627"/>
        <v>4.7327462672632934E-3</v>
      </c>
      <c r="W471" s="5">
        <f t="shared" si="628"/>
        <v>3.3174082601085085E-2</v>
      </c>
      <c r="X471" s="5">
        <f t="shared" si="629"/>
        <v>3.1498323456778249E-2</v>
      </c>
      <c r="Y471" s="5">
        <f t="shared" si="630"/>
        <v>1.495360689424724E-2</v>
      </c>
      <c r="Z471" s="5">
        <f t="shared" si="631"/>
        <v>1.6756191885032332E-2</v>
      </c>
      <c r="AA471" s="5">
        <f t="shared" si="632"/>
        <v>1.997737279775251E-2</v>
      </c>
      <c r="AB471" s="5">
        <f t="shared" si="633"/>
        <v>1.1908893937198187E-2</v>
      </c>
      <c r="AC471" s="5">
        <f t="shared" si="634"/>
        <v>3.3484576053340238E-4</v>
      </c>
      <c r="AD471" s="5">
        <f t="shared" si="635"/>
        <v>9.8878525009209375E-3</v>
      </c>
      <c r="AE471" s="5">
        <f t="shared" si="636"/>
        <v>9.3883764658117246E-3</v>
      </c>
      <c r="AF471" s="5">
        <f t="shared" si="637"/>
        <v>4.4570655081878543E-3</v>
      </c>
      <c r="AG471" s="5">
        <f t="shared" si="638"/>
        <v>1.4106402753531735E-3</v>
      </c>
      <c r="AH471" s="5">
        <f t="shared" si="639"/>
        <v>3.977441955556351E-3</v>
      </c>
      <c r="AI471" s="5">
        <f t="shared" si="640"/>
        <v>4.74205841474927E-3</v>
      </c>
      <c r="AJ471" s="5">
        <f t="shared" si="641"/>
        <v>2.8268316998920147E-3</v>
      </c>
      <c r="AK471" s="5">
        <f t="shared" si="642"/>
        <v>1.12341895447203E-3</v>
      </c>
      <c r="AL471" s="5">
        <f t="shared" si="643"/>
        <v>1.5161995444073788E-5</v>
      </c>
      <c r="AM471" s="5">
        <f t="shared" si="644"/>
        <v>2.3577351815424843E-3</v>
      </c>
      <c r="AN471" s="5">
        <f t="shared" si="645"/>
        <v>2.2386362952873892E-3</v>
      </c>
      <c r="AO471" s="5">
        <f t="shared" si="646"/>
        <v>1.0627767914332545E-3</v>
      </c>
      <c r="AP471" s="5">
        <f t="shared" si="647"/>
        <v>3.3636385710559343E-4</v>
      </c>
      <c r="AQ471" s="5">
        <f t="shared" si="648"/>
        <v>7.9843184344267079E-5</v>
      </c>
      <c r="AR471" s="5">
        <f t="shared" si="649"/>
        <v>7.5530500573707938E-4</v>
      </c>
      <c r="AS471" s="5">
        <f t="shared" si="650"/>
        <v>9.0050351411269478E-4</v>
      </c>
      <c r="AT471" s="5">
        <f t="shared" si="651"/>
        <v>5.3680736442225283E-4</v>
      </c>
      <c r="AU471" s="5">
        <f t="shared" si="652"/>
        <v>2.133340899336774E-4</v>
      </c>
      <c r="AV471" s="5">
        <f t="shared" si="653"/>
        <v>6.358626521938569E-5</v>
      </c>
      <c r="AW471" s="5">
        <f t="shared" si="654"/>
        <v>4.7676616483211009E-7</v>
      </c>
      <c r="AX471" s="5">
        <f t="shared" si="655"/>
        <v>4.6849700897856064E-4</v>
      </c>
      <c r="AY471" s="5">
        <f t="shared" si="656"/>
        <v>4.4483130113316731E-4</v>
      </c>
      <c r="AZ471" s="5">
        <f t="shared" si="657"/>
        <v>2.1118052268811999E-4</v>
      </c>
      <c r="BA471" s="5">
        <f t="shared" si="658"/>
        <v>6.6837642418927852E-5</v>
      </c>
      <c r="BB471" s="5">
        <f t="shared" si="659"/>
        <v>1.5865349656504218E-5</v>
      </c>
      <c r="BC471" s="5">
        <f t="shared" si="660"/>
        <v>3.0127851385955737E-6</v>
      </c>
      <c r="BD471" s="5">
        <f t="shared" si="661"/>
        <v>1.1952524136242476E-4</v>
      </c>
      <c r="BE471" s="5">
        <f t="shared" si="662"/>
        <v>1.4250256393706249E-4</v>
      </c>
      <c r="BF471" s="5">
        <f t="shared" si="663"/>
        <v>8.4948503333541513E-5</v>
      </c>
      <c r="BG471" s="5">
        <f t="shared" si="664"/>
        <v>3.3759618162827485E-5</v>
      </c>
      <c r="BH471" s="5">
        <f t="shared" si="665"/>
        <v>1.0062376973479021E-5</v>
      </c>
      <c r="BI471" s="5">
        <f t="shared" si="666"/>
        <v>2.3993501316999646E-6</v>
      </c>
      <c r="BJ471" s="8">
        <f t="shared" si="667"/>
        <v>0.41482008731620124</v>
      </c>
      <c r="BK471" s="8">
        <f t="shared" si="668"/>
        <v>0.2935645696405359</v>
      </c>
      <c r="BL471" s="8">
        <f t="shared" si="669"/>
        <v>0.27500146519067992</v>
      </c>
      <c r="BM471" s="8">
        <f t="shared" si="670"/>
        <v>0.3613201597684404</v>
      </c>
      <c r="BN471" s="8">
        <f t="shared" si="671"/>
        <v>0.63837779972904074</v>
      </c>
    </row>
    <row r="472" spans="1:66" x14ac:dyDescent="0.25">
      <c r="A472" t="s">
        <v>40</v>
      </c>
      <c r="B472" t="s">
        <v>333</v>
      </c>
      <c r="C472" t="s">
        <v>233</v>
      </c>
      <c r="D472" t="s">
        <v>494</v>
      </c>
      <c r="E472">
        <f>VLOOKUP(A472,home!$A$2:$E$405,3,FALSE)</f>
        <v>1.45333333333333</v>
      </c>
      <c r="F472">
        <f>VLOOKUP(B472,home!$B$2:$E$405,3,FALSE)</f>
        <v>1.03</v>
      </c>
      <c r="G472">
        <f>VLOOKUP(C472,away!$B$2:$E$405,4,FALSE)</f>
        <v>0.96</v>
      </c>
      <c r="H472">
        <f>VLOOKUP(A472,away!$A$2:$E$405,3,FALSE)</f>
        <v>1.16333333333333</v>
      </c>
      <c r="I472">
        <f>VLOOKUP(C472,away!$B$2:$E$405,3,FALSE)</f>
        <v>0.6</v>
      </c>
      <c r="J472">
        <f>VLOOKUP(B472,home!$B$2:$E$405,4,FALSE)</f>
        <v>1.17</v>
      </c>
      <c r="K472" s="3">
        <f t="shared" si="616"/>
        <v>1.4370559999999966</v>
      </c>
      <c r="L472" s="3">
        <f t="shared" si="617"/>
        <v>0.81665999999999761</v>
      </c>
      <c r="M472" s="5">
        <f t="shared" si="618"/>
        <v>0.10500828785365603</v>
      </c>
      <c r="N472" s="5">
        <f t="shared" si="619"/>
        <v>0.15090279010982313</v>
      </c>
      <c r="O472" s="5">
        <f t="shared" si="620"/>
        <v>8.5756068358566473E-2</v>
      </c>
      <c r="P472" s="5">
        <f t="shared" si="621"/>
        <v>0.12323627257108781</v>
      </c>
      <c r="Q472" s="5">
        <f t="shared" si="622"/>
        <v>0.10842787997203077</v>
      </c>
      <c r="R472" s="5">
        <f t="shared" si="623"/>
        <v>3.5016775392853347E-2</v>
      </c>
      <c r="S472" s="5">
        <f t="shared" si="624"/>
        <v>3.6157095757958037E-2</v>
      </c>
      <c r="T472" s="5">
        <f t="shared" si="625"/>
        <v>8.8548712457958381E-2</v>
      </c>
      <c r="U472" s="5">
        <f t="shared" si="626"/>
        <v>5.0321067178952135E-2</v>
      </c>
      <c r="V472" s="5">
        <f t="shared" si="627"/>
        <v>4.7148296569764526E-3</v>
      </c>
      <c r="W472" s="5">
        <f t="shared" si="628"/>
        <v>5.1938978493695408E-2</v>
      </c>
      <c r="X472" s="5">
        <f t="shared" si="629"/>
        <v>4.2416486176661168E-2</v>
      </c>
      <c r="Y472" s="5">
        <f t="shared" si="630"/>
        <v>1.7319923800516002E-2</v>
      </c>
      <c r="Z472" s="5">
        <f t="shared" si="631"/>
        <v>9.5322665974425097E-3</v>
      </c>
      <c r="AA472" s="5">
        <f t="shared" si="632"/>
        <v>1.3698400907454311E-2</v>
      </c>
      <c r="AB472" s="5">
        <f t="shared" si="633"/>
        <v>9.8426846072313095E-3</v>
      </c>
      <c r="AC472" s="5">
        <f t="shared" si="634"/>
        <v>3.4582867493704273E-4</v>
      </c>
      <c r="AD472" s="5">
        <f t="shared" si="635"/>
        <v>1.8659805169558952E-2</v>
      </c>
      <c r="AE472" s="5">
        <f t="shared" si="636"/>
        <v>1.5238716489771971E-2</v>
      </c>
      <c r="AF472" s="5">
        <f t="shared" si="637"/>
        <v>6.2224251042685697E-3</v>
      </c>
      <c r="AG472" s="5">
        <f t="shared" si="638"/>
        <v>1.6938685618839852E-3</v>
      </c>
      <c r="AH472" s="5">
        <f t="shared" si="639"/>
        <v>1.9461552098668439E-3</v>
      </c>
      <c r="AI472" s="5">
        <f t="shared" si="640"/>
        <v>2.7967340212704003E-3</v>
      </c>
      <c r="AJ472" s="5">
        <f t="shared" si="641"/>
        <v>2.0095317028353738E-3</v>
      </c>
      <c r="AK472" s="5">
        <f t="shared" si="642"/>
        <v>9.6260319691659438E-4</v>
      </c>
      <c r="AL472" s="5">
        <f t="shared" si="643"/>
        <v>1.623438976810466E-5</v>
      </c>
      <c r="AM472" s="5">
        <f t="shared" si="644"/>
        <v>5.36303699554913E-3</v>
      </c>
      <c r="AN472" s="5">
        <f t="shared" si="645"/>
        <v>4.3797777927851401E-3</v>
      </c>
      <c r="AO472" s="5">
        <f t="shared" si="646"/>
        <v>1.7883946661279508E-3</v>
      </c>
      <c r="AP472" s="5">
        <f t="shared" si="647"/>
        <v>4.868367960133494E-4</v>
      </c>
      <c r="AQ472" s="5">
        <f t="shared" si="648"/>
        <v>9.9395034458065165E-5</v>
      </c>
      <c r="AR472" s="5">
        <f t="shared" si="649"/>
        <v>3.1786942273797058E-4</v>
      </c>
      <c r="AS472" s="5">
        <f t="shared" si="650"/>
        <v>4.5679616116213597E-4</v>
      </c>
      <c r="AT472" s="5">
        <f t="shared" si="651"/>
        <v>3.2822083208750648E-4</v>
      </c>
      <c r="AU472" s="5">
        <f t="shared" si="652"/>
        <v>1.5722390535878082E-4</v>
      </c>
      <c r="AV472" s="5">
        <f t="shared" si="653"/>
        <v>5.648488913481693E-5</v>
      </c>
      <c r="AW472" s="5">
        <f t="shared" si="654"/>
        <v>5.2923486204452692E-7</v>
      </c>
      <c r="AX472" s="5">
        <f t="shared" si="655"/>
        <v>1.2844974154459681E-3</v>
      </c>
      <c r="AY472" s="5">
        <f t="shared" si="656"/>
        <v>1.0489976592981012E-3</v>
      </c>
      <c r="AZ472" s="5">
        <f t="shared" si="657"/>
        <v>4.2833721422119237E-4</v>
      </c>
      <c r="BA472" s="5">
        <f t="shared" si="658"/>
        <v>1.1660195645529266E-4</v>
      </c>
      <c r="BB472" s="5">
        <f t="shared" si="659"/>
        <v>2.3806038439694748E-5</v>
      </c>
      <c r="BC472" s="5">
        <f t="shared" si="660"/>
        <v>3.8882878704322137E-6</v>
      </c>
      <c r="BD472" s="5">
        <f t="shared" si="661"/>
        <v>4.3265207128865037E-5</v>
      </c>
      <c r="BE472" s="5">
        <f t="shared" si="662"/>
        <v>6.2174525495778122E-5</v>
      </c>
      <c r="BF472" s="5">
        <f t="shared" si="663"/>
        <v>4.4674137455430365E-5</v>
      </c>
      <c r="BG472" s="5">
        <f t="shared" si="664"/>
        <v>2.1399745758383588E-5</v>
      </c>
      <c r="BH472" s="5">
        <f t="shared" si="665"/>
        <v>7.6881582601399071E-6</v>
      </c>
      <c r="BI472" s="5">
        <f t="shared" si="666"/>
        <v>2.2096627913367181E-6</v>
      </c>
      <c r="BJ472" s="8">
        <f t="shared" si="667"/>
        <v>0.51639315619283255</v>
      </c>
      <c r="BK472" s="8">
        <f t="shared" si="668"/>
        <v>0.27052754656368161</v>
      </c>
      <c r="BL472" s="8">
        <f t="shared" si="669"/>
        <v>0.20384802722331793</v>
      </c>
      <c r="BM472" s="8">
        <f t="shared" si="670"/>
        <v>0.39090445389482115</v>
      </c>
      <c r="BN472" s="8">
        <f t="shared" si="671"/>
        <v>0.60834807425801751</v>
      </c>
    </row>
    <row r="473" spans="1:66" x14ac:dyDescent="0.25">
      <c r="A473" t="s">
        <v>40</v>
      </c>
      <c r="B473" t="s">
        <v>335</v>
      </c>
      <c r="C473" t="s">
        <v>239</v>
      </c>
      <c r="D473" t="s">
        <v>494</v>
      </c>
      <c r="E473">
        <f>VLOOKUP(A473,home!$A$2:$E$405,3,FALSE)</f>
        <v>1.45333333333333</v>
      </c>
      <c r="F473">
        <f>VLOOKUP(B473,home!$B$2:$E$405,3,FALSE)</f>
        <v>0.6</v>
      </c>
      <c r="G473">
        <f>VLOOKUP(C473,away!$B$2:$E$405,4,FALSE)</f>
        <v>0.46</v>
      </c>
      <c r="H473">
        <f>VLOOKUP(A473,away!$A$2:$E$405,3,FALSE)</f>
        <v>1.16333333333333</v>
      </c>
      <c r="I473">
        <f>VLOOKUP(C473,away!$B$2:$E$405,3,FALSE)</f>
        <v>0.78</v>
      </c>
      <c r="J473">
        <f>VLOOKUP(B473,home!$B$2:$E$405,4,FALSE)</f>
        <v>1.2</v>
      </c>
      <c r="K473" s="3">
        <f t="shared" si="616"/>
        <v>0.40111999999999909</v>
      </c>
      <c r="L473" s="3">
        <f t="shared" si="617"/>
        <v>1.088879999999997</v>
      </c>
      <c r="M473" s="5">
        <f t="shared" si="618"/>
        <v>0.22537265553943964</v>
      </c>
      <c r="N473" s="5">
        <f t="shared" si="619"/>
        <v>9.0401479589979808E-2</v>
      </c>
      <c r="O473" s="5">
        <f t="shared" si="620"/>
        <v>0.24540377716378434</v>
      </c>
      <c r="P473" s="5">
        <f t="shared" si="621"/>
        <v>9.8436363095936924E-2</v>
      </c>
      <c r="Q473" s="5">
        <f t="shared" si="622"/>
        <v>1.8130920746566311E-2</v>
      </c>
      <c r="R473" s="5">
        <f t="shared" si="623"/>
        <v>0.13360763243905038</v>
      </c>
      <c r="S473" s="5">
        <f t="shared" si="624"/>
        <v>1.0748550613163741E-2</v>
      </c>
      <c r="T473" s="5">
        <f t="shared" si="625"/>
        <v>1.974239698252107E-2</v>
      </c>
      <c r="U473" s="5">
        <f t="shared" si="626"/>
        <v>5.3592693523951754E-2</v>
      </c>
      <c r="V473" s="5">
        <f t="shared" si="627"/>
        <v>5.2162900714125928E-4</v>
      </c>
      <c r="W473" s="5">
        <f t="shared" si="628"/>
        <v>2.4242249766208883E-3</v>
      </c>
      <c r="X473" s="5">
        <f t="shared" si="629"/>
        <v>2.6396900925429452E-3</v>
      </c>
      <c r="Y473" s="5">
        <f t="shared" si="630"/>
        <v>1.4371528739840773E-3</v>
      </c>
      <c r="Z473" s="5">
        <f t="shared" si="631"/>
        <v>4.8494226270077587E-2</v>
      </c>
      <c r="AA473" s="5">
        <f t="shared" si="632"/>
        <v>1.9452004041453475E-2</v>
      </c>
      <c r="AB473" s="5">
        <f t="shared" si="633"/>
        <v>3.901293930553901E-3</v>
      </c>
      <c r="AC473" s="5">
        <f t="shared" si="634"/>
        <v>1.4239544229929996E-5</v>
      </c>
      <c r="AD473" s="5">
        <f t="shared" si="635"/>
        <v>2.4310128065554201E-4</v>
      </c>
      <c r="AE473" s="5">
        <f t="shared" si="636"/>
        <v>2.6470812248020583E-4</v>
      </c>
      <c r="AF473" s="5">
        <f t="shared" si="637"/>
        <v>1.4411769020312287E-4</v>
      </c>
      <c r="AG473" s="5">
        <f t="shared" si="638"/>
        <v>5.2308956836125334E-5</v>
      </c>
      <c r="AH473" s="5">
        <f t="shared" si="639"/>
        <v>1.3201098275240483E-2</v>
      </c>
      <c r="AI473" s="5">
        <f t="shared" si="640"/>
        <v>5.295224540164449E-3</v>
      </c>
      <c r="AJ473" s="5">
        <f t="shared" si="641"/>
        <v>1.0620102337753796E-3</v>
      </c>
      <c r="AK473" s="5">
        <f t="shared" si="642"/>
        <v>1.4199784832399315E-4</v>
      </c>
      <c r="AL473" s="5">
        <f t="shared" si="643"/>
        <v>2.4877710967784238E-7</v>
      </c>
      <c r="AM473" s="5">
        <f t="shared" si="644"/>
        <v>1.9502557139310165E-5</v>
      </c>
      <c r="AN473" s="5">
        <f t="shared" si="645"/>
        <v>2.1235944417851993E-5</v>
      </c>
      <c r="AO473" s="5">
        <f t="shared" si="646"/>
        <v>1.1561697578855308E-5</v>
      </c>
      <c r="AP473" s="5">
        <f t="shared" si="647"/>
        <v>4.1964337532213112E-6</v>
      </c>
      <c r="AQ473" s="5">
        <f t="shared" si="648"/>
        <v>1.1423531963019019E-6</v>
      </c>
      <c r="AR473" s="5">
        <f t="shared" si="649"/>
        <v>2.874882377988764E-3</v>
      </c>
      <c r="AS473" s="5">
        <f t="shared" si="650"/>
        <v>1.1531728194588502E-3</v>
      </c>
      <c r="AT473" s="5">
        <f t="shared" si="651"/>
        <v>2.3128034067066653E-4</v>
      </c>
      <c r="AU473" s="5">
        <f t="shared" si="652"/>
        <v>3.0923723416605857E-5</v>
      </c>
      <c r="AV473" s="5">
        <f t="shared" si="653"/>
        <v>3.1010309842172273E-6</v>
      </c>
      <c r="AW473" s="5">
        <f t="shared" si="654"/>
        <v>3.0182989639969819E-9</v>
      </c>
      <c r="AX473" s="5">
        <f t="shared" si="655"/>
        <v>1.3038109532866795E-6</v>
      </c>
      <c r="AY473" s="5">
        <f t="shared" si="656"/>
        <v>1.4196936708147954E-6</v>
      </c>
      <c r="AZ473" s="5">
        <f t="shared" si="657"/>
        <v>7.7293802213840509E-7</v>
      </c>
      <c r="BA473" s="5">
        <f t="shared" si="658"/>
        <v>2.8054558451535473E-7</v>
      </c>
      <c r="BB473" s="5">
        <f t="shared" si="659"/>
        <v>7.6370119016769647E-8</v>
      </c>
      <c r="BC473" s="5">
        <f t="shared" si="660"/>
        <v>1.6631579038995985E-8</v>
      </c>
      <c r="BD473" s="5">
        <f t="shared" si="661"/>
        <v>5.2173365395739933E-4</v>
      </c>
      <c r="BE473" s="5">
        <f t="shared" si="662"/>
        <v>2.092778032753915E-4</v>
      </c>
      <c r="BF473" s="5">
        <f t="shared" si="663"/>
        <v>4.1972756224912427E-5</v>
      </c>
      <c r="BG473" s="5">
        <f t="shared" si="664"/>
        <v>5.612037325645614E-6</v>
      </c>
      <c r="BH473" s="5">
        <f t="shared" si="665"/>
        <v>5.6277510301574056E-7</v>
      </c>
      <c r="BI473" s="5">
        <f t="shared" si="666"/>
        <v>4.5148069864334688E-8</v>
      </c>
      <c r="BJ473" s="8">
        <f t="shared" si="667"/>
        <v>0.13554161028840445</v>
      </c>
      <c r="BK473" s="8">
        <f t="shared" si="668"/>
        <v>0.335095106270692</v>
      </c>
      <c r="BL473" s="8">
        <f t="shared" si="669"/>
        <v>0.48073029646277349</v>
      </c>
      <c r="BM473" s="8">
        <f t="shared" si="670"/>
        <v>0.18850699404181834</v>
      </c>
      <c r="BN473" s="8">
        <f t="shared" si="671"/>
        <v>0.81135282857475743</v>
      </c>
    </row>
    <row r="474" spans="1:66" x14ac:dyDescent="0.25">
      <c r="A474" t="s">
        <v>40</v>
      </c>
      <c r="B474" t="s">
        <v>236</v>
      </c>
      <c r="C474" t="s">
        <v>316</v>
      </c>
      <c r="D474" t="s">
        <v>494</v>
      </c>
      <c r="E474">
        <f>VLOOKUP(A474,home!$A$2:$E$405,3,FALSE)</f>
        <v>1.45333333333333</v>
      </c>
      <c r="F474">
        <f>VLOOKUP(B474,home!$B$2:$E$405,3,FALSE)</f>
        <v>1.24</v>
      </c>
      <c r="G474">
        <f>VLOOKUP(C474,away!$B$2:$E$405,4,FALSE)</f>
        <v>1.62</v>
      </c>
      <c r="H474">
        <f>VLOOKUP(A474,away!$A$2:$E$405,3,FALSE)</f>
        <v>1.16333333333333</v>
      </c>
      <c r="I474">
        <f>VLOOKUP(C474,away!$B$2:$E$405,3,FALSE)</f>
        <v>0.69</v>
      </c>
      <c r="J474">
        <f>VLOOKUP(B474,home!$B$2:$E$405,4,FALSE)</f>
        <v>0.74</v>
      </c>
      <c r="K474" s="3">
        <f t="shared" si="616"/>
        <v>2.9194559999999936</v>
      </c>
      <c r="L474" s="3">
        <f t="shared" si="617"/>
        <v>0.59399799999999825</v>
      </c>
      <c r="M474" s="5">
        <f t="shared" si="618"/>
        <v>2.9793828626142091E-2</v>
      </c>
      <c r="N474" s="5">
        <f t="shared" si="619"/>
        <v>8.6981771745562098E-2</v>
      </c>
      <c r="O474" s="5">
        <f t="shared" si="620"/>
        <v>1.7697474616271098E-2</v>
      </c>
      <c r="P474" s="5">
        <f t="shared" si="621"/>
        <v>5.1666998453320241E-2</v>
      </c>
      <c r="Q474" s="5">
        <f t="shared" si="622"/>
        <v>0.12696972770660561</v>
      </c>
      <c r="R474" s="5">
        <f t="shared" si="623"/>
        <v>5.256132263557884E-3</v>
      </c>
      <c r="S474" s="5">
        <f t="shared" si="624"/>
        <v>2.239959458276124E-2</v>
      </c>
      <c r="T474" s="5">
        <f t="shared" si="625"/>
        <v>7.5419764318268093E-2</v>
      </c>
      <c r="U474" s="5">
        <f t="shared" si="626"/>
        <v>1.5345046873637613E-2</v>
      </c>
      <c r="V474" s="5">
        <f t="shared" si="627"/>
        <v>4.3160311008056456E-3</v>
      </c>
      <c r="W474" s="5">
        <f t="shared" si="628"/>
        <v>0.12356084445713839</v>
      </c>
      <c r="X474" s="5">
        <f t="shared" si="629"/>
        <v>7.339489448585107E-2</v>
      </c>
      <c r="Y474" s="5">
        <f t="shared" si="630"/>
        <v>2.1798210267403216E-2</v>
      </c>
      <c r="Z474" s="5">
        <f t="shared" si="631"/>
        <v>1.0407106840962823E-3</v>
      </c>
      <c r="AA474" s="5">
        <f t="shared" si="632"/>
        <v>3.0383090509489893E-3</v>
      </c>
      <c r="AB474" s="5">
        <f t="shared" si="633"/>
        <v>4.4351047943236577E-3</v>
      </c>
      <c r="AC474" s="5">
        <f t="shared" si="634"/>
        <v>4.6779060986086015E-4</v>
      </c>
      <c r="AD474" s="5">
        <f t="shared" si="635"/>
        <v>9.0182612178864668E-2</v>
      </c>
      <c r="AE474" s="5">
        <f t="shared" si="636"/>
        <v>5.3568291269021094E-2</v>
      </c>
      <c r="AF474" s="5">
        <f t="shared" si="637"/>
        <v>1.590972893860795E-2</v>
      </c>
      <c r="AG474" s="5">
        <f t="shared" si="638"/>
        <v>3.1501157233584055E-3</v>
      </c>
      <c r="AH474" s="5">
        <f t="shared" si="639"/>
        <v>1.5454501623295543E-4</v>
      </c>
      <c r="AI474" s="5">
        <f t="shared" si="640"/>
        <v>4.5118737491139813E-4</v>
      </c>
      <c r="AJ474" s="5">
        <f t="shared" si="641"/>
        <v>6.5861084440466404E-4</v>
      </c>
      <c r="AK474" s="5">
        <f t="shared" si="642"/>
        <v>6.4092846045408613E-4</v>
      </c>
      <c r="AL474" s="5">
        <f t="shared" si="643"/>
        <v>3.2448782624669883E-5</v>
      </c>
      <c r="AM474" s="5">
        <f t="shared" si="644"/>
        <v>5.265683364425177E-2</v>
      </c>
      <c r="AN474" s="5">
        <f t="shared" si="645"/>
        <v>3.1278053871018167E-2</v>
      </c>
      <c r="AO474" s="5">
        <f t="shared" si="646"/>
        <v>9.2895507216384978E-3</v>
      </c>
      <c r="AP474" s="5">
        <f t="shared" si="647"/>
        <v>1.8393248498506027E-3</v>
      </c>
      <c r="AQ474" s="5">
        <f t="shared" si="648"/>
        <v>2.7313882054038875E-4</v>
      </c>
      <c r="AR474" s="5">
        <f t="shared" si="649"/>
        <v>1.8359886110468565E-5</v>
      </c>
      <c r="AS474" s="5">
        <f t="shared" si="650"/>
        <v>5.3600879664523998E-5</v>
      </c>
      <c r="AT474" s="5">
        <f t="shared" si="651"/>
        <v>7.8242704870936115E-5</v>
      </c>
      <c r="AU474" s="5">
        <f t="shared" si="652"/>
        <v>7.6142044730561056E-5</v>
      </c>
      <c r="AV474" s="5">
        <f t="shared" si="653"/>
        <v>5.5573337335226103E-5</v>
      </c>
      <c r="AW474" s="5">
        <f t="shared" si="654"/>
        <v>1.563085823650796E-6</v>
      </c>
      <c r="AX474" s="5">
        <f t="shared" si="655"/>
        <v>2.5621551487285402E-2</v>
      </c>
      <c r="AY474" s="5">
        <f t="shared" si="656"/>
        <v>1.521915034034451E-2</v>
      </c>
      <c r="AZ474" s="5">
        <f t="shared" si="657"/>
        <v>4.5200724319319659E-3</v>
      </c>
      <c r="BA474" s="5">
        <f t="shared" si="658"/>
        <v>8.9497132814090523E-4</v>
      </c>
      <c r="BB474" s="5">
        <f t="shared" si="659"/>
        <v>1.3290279474325998E-4</v>
      </c>
      <c r="BC474" s="5">
        <f t="shared" si="660"/>
        <v>1.5788798854381346E-5</v>
      </c>
      <c r="BD474" s="5">
        <f t="shared" si="661"/>
        <v>1.8176226049743443E-6</v>
      </c>
      <c r="BE474" s="5">
        <f t="shared" si="662"/>
        <v>5.3064692198279681E-6</v>
      </c>
      <c r="BF474" s="5">
        <f t="shared" si="663"/>
        <v>7.7460017013210231E-6</v>
      </c>
      <c r="BG474" s="5">
        <f t="shared" si="664"/>
        <v>7.5380370476439398E-6</v>
      </c>
      <c r="BH474" s="5">
        <f t="shared" si="665"/>
        <v>5.5017418717415851E-6</v>
      </c>
      <c r="BI474" s="5">
        <f t="shared" si="666"/>
        <v>3.2124186635814318E-6</v>
      </c>
      <c r="BJ474" s="8">
        <f t="shared" si="667"/>
        <v>0.8126773001792803</v>
      </c>
      <c r="BK474" s="8">
        <f t="shared" si="668"/>
        <v>0.12389584249585925</v>
      </c>
      <c r="BL474" s="8">
        <f t="shared" si="669"/>
        <v>4.799038043856315E-2</v>
      </c>
      <c r="BM474" s="8">
        <f t="shared" si="670"/>
        <v>0.65202071313181886</v>
      </c>
      <c r="BN474" s="8">
        <f t="shared" si="671"/>
        <v>0.31836593341145897</v>
      </c>
    </row>
    <row r="475" spans="1:66" x14ac:dyDescent="0.25">
      <c r="A475" t="s">
        <v>40</v>
      </c>
      <c r="B475" t="s">
        <v>332</v>
      </c>
      <c r="C475" t="s">
        <v>41</v>
      </c>
      <c r="D475" t="s">
        <v>494</v>
      </c>
      <c r="E475">
        <f>VLOOKUP(A475,home!$A$2:$E$405,3,FALSE)</f>
        <v>1.45333333333333</v>
      </c>
      <c r="F475">
        <f>VLOOKUP(B475,home!$B$2:$E$405,3,FALSE)</f>
        <v>1.06</v>
      </c>
      <c r="G475">
        <f>VLOOKUP(C475,away!$B$2:$E$405,4,FALSE)</f>
        <v>1.28</v>
      </c>
      <c r="H475">
        <f>VLOOKUP(A475,away!$A$2:$E$405,3,FALSE)</f>
        <v>1.16333333333333</v>
      </c>
      <c r="I475">
        <f>VLOOKUP(C475,away!$B$2:$E$405,3,FALSE)</f>
        <v>0.44</v>
      </c>
      <c r="J475">
        <f>VLOOKUP(B475,home!$B$2:$E$405,4,FALSE)</f>
        <v>1.0900000000000001</v>
      </c>
      <c r="K475" s="3">
        <f t="shared" si="616"/>
        <v>1.9718826666666625</v>
      </c>
      <c r="L475" s="3">
        <f t="shared" si="617"/>
        <v>0.55793466666666514</v>
      </c>
      <c r="M475" s="5">
        <f t="shared" si="618"/>
        <v>7.9673572662680658E-2</v>
      </c>
      <c r="N475" s="5">
        <f t="shared" si="619"/>
        <v>0.15710693692494682</v>
      </c>
      <c r="O475" s="5">
        <f t="shared" si="620"/>
        <v>4.4452648205695056E-2</v>
      </c>
      <c r="P475" s="5">
        <f t="shared" si="621"/>
        <v>8.7655406484240986E-2</v>
      </c>
      <c r="Q475" s="5">
        <f t="shared" si="622"/>
        <v>0.15489822286769767</v>
      </c>
      <c r="R475" s="5">
        <f t="shared" si="623"/>
        <v>1.2400836729547501E-2</v>
      </c>
      <c r="S475" s="5">
        <f t="shared" si="624"/>
        <v>2.4109218493463144E-2</v>
      </c>
      <c r="T475" s="5">
        <f t="shared" si="625"/>
        <v>8.6423088342947707E-2</v>
      </c>
      <c r="U475" s="5">
        <f t="shared" si="626"/>
        <v>2.4452994999158019E-2</v>
      </c>
      <c r="V475" s="5">
        <f t="shared" si="627"/>
        <v>2.9471689941784583E-3</v>
      </c>
      <c r="W475" s="5">
        <f t="shared" si="628"/>
        <v>0.10181370692342756</v>
      </c>
      <c r="X475" s="5">
        <f t="shared" si="629"/>
        <v>5.6805396634420087E-2</v>
      </c>
      <c r="Y475" s="5">
        <f t="shared" si="630"/>
        <v>1.5846850018046438E-2</v>
      </c>
      <c r="Z475" s="5">
        <f t="shared" si="631"/>
        <v>2.3062855690292742E-3</v>
      </c>
      <c r="AA475" s="5">
        <f t="shared" si="632"/>
        <v>4.5477245379522855E-3</v>
      </c>
      <c r="AB475" s="5">
        <f t="shared" si="633"/>
        <v>4.4837895945813852E-3</v>
      </c>
      <c r="AC475" s="5">
        <f t="shared" si="634"/>
        <v>2.0265133683049769E-4</v>
      </c>
      <c r="AD475" s="5">
        <f t="shared" si="635"/>
        <v>5.0191170977846603E-2</v>
      </c>
      <c r="AE475" s="5">
        <f t="shared" si="636"/>
        <v>2.800339424913444E-2</v>
      </c>
      <c r="AF475" s="5">
        <f t="shared" si="637"/>
        <v>7.8120322179630157E-3</v>
      </c>
      <c r="AG475" s="5">
        <f t="shared" si="638"/>
        <v>1.4528678638394813E-3</v>
      </c>
      <c r="AH475" s="5">
        <f t="shared" si="639"/>
        <v>3.2168916754862206E-4</v>
      </c>
      <c r="AI475" s="5">
        <f t="shared" si="640"/>
        <v>6.3433329354355562E-4</v>
      </c>
      <c r="AJ475" s="5">
        <f t="shared" si="641"/>
        <v>6.2541541321405666E-4</v>
      </c>
      <c r="AK475" s="5">
        <f t="shared" si="642"/>
        <v>4.1108193759432227E-4</v>
      </c>
      <c r="AL475" s="5">
        <f t="shared" si="643"/>
        <v>8.9181316769406491E-6</v>
      </c>
      <c r="AM475" s="5">
        <f t="shared" si="644"/>
        <v>1.9794220014183708E-2</v>
      </c>
      <c r="AN475" s="5">
        <f t="shared" si="645"/>
        <v>1.1043881545540219E-2</v>
      </c>
      <c r="AO475" s="5">
        <f t="shared" si="646"/>
        <v>3.0808821844085584E-3</v>
      </c>
      <c r="AP475" s="5">
        <f t="shared" si="647"/>
        <v>5.7297699153241867E-4</v>
      </c>
      <c r="AQ475" s="5">
        <f t="shared" si="648"/>
        <v>7.9920931694577168E-5</v>
      </c>
      <c r="AR475" s="5">
        <f t="shared" si="649"/>
        <v>3.5896307693303504E-5</v>
      </c>
      <c r="AS475" s="5">
        <f t="shared" si="650"/>
        <v>7.0783306937758335E-5</v>
      </c>
      <c r="AT475" s="5">
        <f t="shared" si="651"/>
        <v>6.9788188019955904E-5</v>
      </c>
      <c r="AU475" s="5">
        <f t="shared" si="652"/>
        <v>4.5871372764875027E-5</v>
      </c>
      <c r="AV475" s="5">
        <f t="shared" si="653"/>
        <v>2.2613241212815576E-5</v>
      </c>
      <c r="AW475" s="5">
        <f t="shared" si="654"/>
        <v>2.7254347928580215E-7</v>
      </c>
      <c r="AX475" s="5">
        <f t="shared" si="655"/>
        <v>6.5053132243591983E-3</v>
      </c>
      <c r="AY475" s="5">
        <f t="shared" si="656"/>
        <v>3.6295397653950978E-3</v>
      </c>
      <c r="AZ475" s="5">
        <f t="shared" si="657"/>
        <v>1.0125230295795599E-3</v>
      </c>
      <c r="BA475" s="5">
        <f t="shared" si="658"/>
        <v>1.8830723300026456E-4</v>
      </c>
      <c r="BB475" s="5">
        <f t="shared" si="659"/>
        <v>2.6265783318731165E-5</v>
      </c>
      <c r="BC475" s="5">
        <f t="shared" si="660"/>
        <v>2.9309182121350265E-6</v>
      </c>
      <c r="BD475" s="5">
        <f t="shared" si="661"/>
        <v>3.3379657445712207E-6</v>
      </c>
      <c r="BE475" s="5">
        <f t="shared" si="662"/>
        <v>6.5820767936470697E-6</v>
      </c>
      <c r="BF475" s="5">
        <f t="shared" si="663"/>
        <v>6.4895415700307703E-6</v>
      </c>
      <c r="BG475" s="5">
        <f t="shared" si="664"/>
        <v>4.2655381788521451E-6</v>
      </c>
      <c r="BH475" s="5">
        <f t="shared" si="665"/>
        <v>2.102785199720857E-6</v>
      </c>
      <c r="BI475" s="5">
        <f t="shared" si="666"/>
        <v>8.2928913741055076E-7</v>
      </c>
      <c r="BJ475" s="8">
        <f t="shared" si="667"/>
        <v>0.70629042864149461</v>
      </c>
      <c r="BK475" s="8">
        <f t="shared" si="668"/>
        <v>0.19822647586846578</v>
      </c>
      <c r="BL475" s="8">
        <f t="shared" si="669"/>
        <v>9.259907349208775E-2</v>
      </c>
      <c r="BM475" s="8">
        <f t="shared" si="670"/>
        <v>0.45960537247435246</v>
      </c>
      <c r="BN475" s="8">
        <f t="shared" si="671"/>
        <v>0.53618762387480867</v>
      </c>
    </row>
    <row r="476" spans="1:66" x14ac:dyDescent="0.25">
      <c r="A476" t="s">
        <v>10</v>
      </c>
      <c r="B476" t="s">
        <v>240</v>
      </c>
      <c r="C476" t="s">
        <v>245</v>
      </c>
      <c r="D476" t="s">
        <v>495</v>
      </c>
      <c r="E476">
        <f>VLOOKUP(A476,home!$A$2:$E$405,3,FALSE)</f>
        <v>1.4962962962963</v>
      </c>
      <c r="F476">
        <f>VLOOKUP(B476,home!$B$2:$E$405,3,FALSE)</f>
        <v>1.07</v>
      </c>
      <c r="G476">
        <f>VLOOKUP(C476,away!$B$2:$E$405,4,FALSE)</f>
        <v>0.36</v>
      </c>
      <c r="H476">
        <f>VLOOKUP(A476,away!$A$2:$E$405,3,FALSE)</f>
        <v>1.3888888888888899</v>
      </c>
      <c r="I476">
        <f>VLOOKUP(C476,away!$B$2:$E$405,3,FALSE)</f>
        <v>1.6</v>
      </c>
      <c r="J476">
        <f>VLOOKUP(B476,home!$B$2:$E$405,4,FALSE)</f>
        <v>1.01</v>
      </c>
      <c r="K476" s="3">
        <f t="shared" si="616"/>
        <v>0.57637333333333474</v>
      </c>
      <c r="L476" s="3">
        <f t="shared" si="617"/>
        <v>2.2444444444444462</v>
      </c>
      <c r="M476" s="5">
        <f t="shared" si="618"/>
        <v>5.9557218219186199E-2</v>
      </c>
      <c r="N476" s="5">
        <f t="shared" si="619"/>
        <v>3.4327192389053157E-2</v>
      </c>
      <c r="O476" s="5">
        <f t="shared" si="620"/>
        <v>0.13367286755861801</v>
      </c>
      <c r="P476" s="5">
        <f t="shared" si="621"/>
        <v>7.7045476250986025E-2</v>
      </c>
      <c r="Q476" s="5">
        <f t="shared" si="622"/>
        <v>9.892639150626624E-3</v>
      </c>
      <c r="R476" s="5">
        <f t="shared" si="623"/>
        <v>0.15001066248244924</v>
      </c>
      <c r="S476" s="5">
        <f t="shared" si="624"/>
        <v>2.4917237524825272E-2</v>
      </c>
      <c r="T476" s="5">
        <f t="shared" si="625"/>
        <v>2.2203478982517549E-2</v>
      </c>
      <c r="U476" s="5">
        <f t="shared" si="626"/>
        <v>8.6462145570551069E-2</v>
      </c>
      <c r="V476" s="5">
        <f t="shared" si="627"/>
        <v>3.5815426079354147E-3</v>
      </c>
      <c r="W476" s="5">
        <f t="shared" si="628"/>
        <v>1.9006178009035061E-3</v>
      </c>
      <c r="X476" s="5">
        <f t="shared" si="629"/>
        <v>4.2658310642500943E-3</v>
      </c>
      <c r="Y476" s="5">
        <f t="shared" si="630"/>
        <v>4.7872104165473332E-3</v>
      </c>
      <c r="Z476" s="5">
        <f t="shared" si="631"/>
        <v>0.11223019933872137</v>
      </c>
      <c r="AA476" s="5">
        <f t="shared" si="632"/>
        <v>6.468649409352345E-2</v>
      </c>
      <c r="AB476" s="5">
        <f t="shared" si="633"/>
        <v>1.8641785111165588E-2</v>
      </c>
      <c r="AC476" s="5">
        <f t="shared" si="634"/>
        <v>2.8957620943405728E-4</v>
      </c>
      <c r="AD476" s="5">
        <f t="shared" si="635"/>
        <v>2.738663543248564E-4</v>
      </c>
      <c r="AE476" s="5">
        <f t="shared" si="636"/>
        <v>6.1467781748467815E-4</v>
      </c>
      <c r="AF476" s="5">
        <f t="shared" si="637"/>
        <v>6.8980510628836172E-4</v>
      </c>
      <c r="AG476" s="5">
        <f t="shared" si="638"/>
        <v>5.1607641285277472E-4</v>
      </c>
      <c r="AH476" s="5">
        <f t="shared" si="639"/>
        <v>6.2973611851171507E-2</v>
      </c>
      <c r="AI476" s="5">
        <f t="shared" si="640"/>
        <v>3.6296310574699307E-2</v>
      </c>
      <c r="AJ476" s="5">
        <f t="shared" si="641"/>
        <v>1.0460112756820704E-2</v>
      </c>
      <c r="AK476" s="5">
        <f t="shared" si="642"/>
        <v>2.0096433522304295E-3</v>
      </c>
      <c r="AL476" s="5">
        <f t="shared" si="643"/>
        <v>1.4984270678790648E-5</v>
      </c>
      <c r="AM476" s="5">
        <f t="shared" si="644"/>
        <v>3.1569852706013135E-5</v>
      </c>
      <c r="AN476" s="5">
        <f t="shared" si="645"/>
        <v>7.0856780517940645E-5</v>
      </c>
      <c r="AO476" s="5">
        <f t="shared" si="646"/>
        <v>7.9517053692355688E-5</v>
      </c>
      <c r="AP476" s="5">
        <f t="shared" si="647"/>
        <v>5.9490536466132816E-5</v>
      </c>
      <c r="AQ476" s="5">
        <f t="shared" si="648"/>
        <v>3.3380801017107897E-5</v>
      </c>
      <c r="AR476" s="5">
        <f t="shared" si="649"/>
        <v>2.8268154653192528E-2</v>
      </c>
      <c r="AS476" s="5">
        <f t="shared" si="650"/>
        <v>1.6293010524642791E-2</v>
      </c>
      <c r="AT476" s="5">
        <f t="shared" si="651"/>
        <v>4.6954283930617357E-3</v>
      </c>
      <c r="AU476" s="5">
        <f t="shared" si="652"/>
        <v>9.0210657144565898E-4</v>
      </c>
      <c r="AV476" s="5">
        <f t="shared" si="653"/>
        <v>1.2998754290151007E-4</v>
      </c>
      <c r="AW476" s="5">
        <f t="shared" si="654"/>
        <v>5.3845057895620754E-7</v>
      </c>
      <c r="AX476" s="5">
        <f t="shared" si="655"/>
        <v>3.0326702061678649E-6</v>
      </c>
      <c r="AY476" s="5">
        <f t="shared" si="656"/>
        <v>6.8066597960656567E-6</v>
      </c>
      <c r="AZ476" s="5">
        <f t="shared" si="657"/>
        <v>7.6385848822514672E-6</v>
      </c>
      <c r="BA476" s="5">
        <f t="shared" si="658"/>
        <v>5.7147931341288792E-6</v>
      </c>
      <c r="BB476" s="5">
        <f t="shared" si="659"/>
        <v>3.2066339252612085E-6</v>
      </c>
      <c r="BC476" s="5">
        <f t="shared" si="660"/>
        <v>1.4394223397839194E-6</v>
      </c>
      <c r="BD476" s="5">
        <f t="shared" si="661"/>
        <v>1.0574383777675736E-2</v>
      </c>
      <c r="BE476" s="5">
        <f t="shared" si="662"/>
        <v>6.0947928258849029E-3</v>
      </c>
      <c r="BF476" s="5">
        <f t="shared" si="663"/>
        <v>1.7564380285156882E-3</v>
      </c>
      <c r="BG476" s="5">
        <f t="shared" si="664"/>
        <v>3.3745468042967284E-4</v>
      </c>
      <c r="BH476" s="5">
        <f t="shared" si="665"/>
        <v>4.862496975204642E-5</v>
      </c>
      <c r="BI476" s="5">
        <f t="shared" si="666"/>
        <v>5.6052271798439156E-6</v>
      </c>
      <c r="BJ476" s="8">
        <f t="shared" si="667"/>
        <v>7.9774049283532142E-2</v>
      </c>
      <c r="BK476" s="8">
        <f t="shared" si="668"/>
        <v>0.16541284174284185</v>
      </c>
      <c r="BL476" s="8">
        <f t="shared" si="669"/>
        <v>0.63431962054591129</v>
      </c>
      <c r="BM476" s="8">
        <f t="shared" si="670"/>
        <v>0.52722438665087024</v>
      </c>
      <c r="BN476" s="8">
        <f t="shared" si="671"/>
        <v>0.46450605605091921</v>
      </c>
    </row>
    <row r="477" spans="1:66" x14ac:dyDescent="0.25">
      <c r="A477" t="s">
        <v>16</v>
      </c>
      <c r="B477" t="s">
        <v>68</v>
      </c>
      <c r="C477" t="s">
        <v>18</v>
      </c>
      <c r="D477" t="s">
        <v>495</v>
      </c>
      <c r="E477">
        <f>VLOOKUP(A477,home!$A$2:$E$405,3,FALSE)</f>
        <v>1.5701357466063299</v>
      </c>
      <c r="F477">
        <f>VLOOKUP(B477,home!$B$2:$E$405,3,FALSE)</f>
        <v>0.93</v>
      </c>
      <c r="G477">
        <f>VLOOKUP(C477,away!$B$2:$E$405,4,FALSE)</f>
        <v>0.64</v>
      </c>
      <c r="H477">
        <f>VLOOKUP(A477,away!$A$2:$E$405,3,FALSE)</f>
        <v>1.2579185520362</v>
      </c>
      <c r="I477">
        <f>VLOOKUP(C477,away!$B$2:$E$405,3,FALSE)</f>
        <v>0.54</v>
      </c>
      <c r="J477">
        <f>VLOOKUP(B477,home!$B$2:$E$405,4,FALSE)</f>
        <v>1.35</v>
      </c>
      <c r="K477" s="3">
        <f t="shared" si="616"/>
        <v>0.93454479638008769</v>
      </c>
      <c r="L477" s="3">
        <f t="shared" si="617"/>
        <v>0.91702262443438998</v>
      </c>
      <c r="M477" s="5">
        <f t="shared" si="618"/>
        <v>0.15699090255622633</v>
      </c>
      <c r="N477" s="5">
        <f t="shared" si="619"/>
        <v>0.14671503106293471</v>
      </c>
      <c r="O477" s="5">
        <f t="shared" si="620"/>
        <v>0.14396420947443425</v>
      </c>
      <c r="P477" s="5">
        <f t="shared" si="621"/>
        <v>0.13454100282930545</v>
      </c>
      <c r="Q477" s="5">
        <f t="shared" si="622"/>
        <v>6.8555884415304275E-2</v>
      </c>
      <c r="R477" s="5">
        <f t="shared" si="623"/>
        <v>6.6009218598433964E-2</v>
      </c>
      <c r="S477" s="5">
        <f t="shared" si="624"/>
        <v>2.8825366864542026E-2</v>
      </c>
      <c r="T477" s="5">
        <f t="shared" si="625"/>
        <v>6.2867297046943035E-2</v>
      </c>
      <c r="U477" s="5">
        <f t="shared" si="626"/>
        <v>6.1688571754282162E-2</v>
      </c>
      <c r="V477" s="5">
        <f t="shared" si="627"/>
        <v>2.7448113954594284E-3</v>
      </c>
      <c r="W477" s="5">
        <f t="shared" si="628"/>
        <v>2.1356181680519122E-2</v>
      </c>
      <c r="X477" s="5">
        <f t="shared" si="629"/>
        <v>1.9584101772567288E-2</v>
      </c>
      <c r="Y477" s="5">
        <f t="shared" si="630"/>
        <v>8.9795322023349181E-3</v>
      </c>
      <c r="Z477" s="5">
        <f t="shared" si="631"/>
        <v>2.0177315625333089E-2</v>
      </c>
      <c r="AA477" s="5">
        <f t="shared" si="632"/>
        <v>1.8856605322573675E-2</v>
      </c>
      <c r="AB477" s="5">
        <f t="shared" si="633"/>
        <v>8.8111711908021462E-3</v>
      </c>
      <c r="AC477" s="5">
        <f t="shared" si="634"/>
        <v>1.4701874109797366E-4</v>
      </c>
      <c r="AD477" s="5">
        <f t="shared" si="635"/>
        <v>4.9895771150192253E-3</v>
      </c>
      <c r="AE477" s="5">
        <f t="shared" si="636"/>
        <v>4.5755551008327027E-3</v>
      </c>
      <c r="AF477" s="5">
        <f t="shared" si="637"/>
        <v>2.0979437734048815E-3</v>
      </c>
      <c r="AG477" s="5">
        <f t="shared" si="638"/>
        <v>6.4128730166784407E-4</v>
      </c>
      <c r="AH477" s="5">
        <f t="shared" si="639"/>
        <v>4.6257637321959928E-3</v>
      </c>
      <c r="AI477" s="5">
        <f t="shared" si="640"/>
        <v>4.3229834252074984E-3</v>
      </c>
      <c r="AJ477" s="5">
        <f t="shared" si="641"/>
        <v>2.0200108324325179E-3</v>
      </c>
      <c r="AK477" s="5">
        <f t="shared" si="642"/>
        <v>6.292635373604063E-4</v>
      </c>
      <c r="AL477" s="5">
        <f t="shared" si="643"/>
        <v>5.0397949282288326E-6</v>
      </c>
      <c r="AM477" s="5">
        <f t="shared" si="644"/>
        <v>9.3259666579567765E-4</v>
      </c>
      <c r="AN477" s="5">
        <f t="shared" si="645"/>
        <v>8.5521224200671409E-4</v>
      </c>
      <c r="AO477" s="5">
        <f t="shared" si="646"/>
        <v>3.9212448730670767E-4</v>
      </c>
      <c r="AP477" s="5">
        <f t="shared" si="647"/>
        <v>1.1986234215166227E-4</v>
      </c>
      <c r="AQ477" s="5">
        <f t="shared" si="648"/>
        <v>2.7479119892692531E-5</v>
      </c>
      <c r="AR477" s="5">
        <f t="shared" si="649"/>
        <v>8.4838599954235785E-4</v>
      </c>
      <c r="AS477" s="5">
        <f t="shared" si="650"/>
        <v>7.9285472119403001E-4</v>
      </c>
      <c r="AT477" s="5">
        <f t="shared" si="651"/>
        <v>3.7047912698863299E-4</v>
      </c>
      <c r="AU477" s="5">
        <f t="shared" si="652"/>
        <v>1.1540978009822155E-4</v>
      </c>
      <c r="AV477" s="5">
        <f t="shared" si="653"/>
        <v>2.6963902360540787E-5</v>
      </c>
      <c r="AW477" s="5">
        <f t="shared" si="654"/>
        <v>1.1997493921575544E-7</v>
      </c>
      <c r="AX477" s="5">
        <f t="shared" si="655"/>
        <v>1.4525889352346165E-4</v>
      </c>
      <c r="AY477" s="5">
        <f t="shared" si="656"/>
        <v>1.3320569176132044E-4</v>
      </c>
      <c r="AZ477" s="5">
        <f t="shared" si="657"/>
        <v>6.1076316524282217E-5</v>
      </c>
      <c r="BA477" s="5">
        <f t="shared" si="658"/>
        <v>1.8669454689960928E-5</v>
      </c>
      <c r="BB477" s="5">
        <f t="shared" si="659"/>
        <v>4.2800780841367251E-6</v>
      </c>
      <c r="BC477" s="5">
        <f t="shared" si="660"/>
        <v>7.8498568749983527E-7</v>
      </c>
      <c r="BD477" s="5">
        <f t="shared" si="661"/>
        <v>1.29664859305621E-4</v>
      </c>
      <c r="BE477" s="5">
        <f t="shared" si="662"/>
        <v>1.211776195374243E-4</v>
      </c>
      <c r="BF477" s="5">
        <f t="shared" si="663"/>
        <v>5.6622956888212961E-5</v>
      </c>
      <c r="BG477" s="5">
        <f t="shared" si="664"/>
        <v>1.7638896571844489E-5</v>
      </c>
      <c r="BH477" s="5">
        <f t="shared" si="665"/>
        <v>4.1210847512759588E-6</v>
      </c>
      <c r="BI477" s="5">
        <f t="shared" si="666"/>
        <v>7.7026766194925517E-7</v>
      </c>
      <c r="BJ477" s="8">
        <f t="shared" si="667"/>
        <v>0.34305294174895218</v>
      </c>
      <c r="BK477" s="8">
        <f t="shared" si="668"/>
        <v>0.32338734787332069</v>
      </c>
      <c r="BL477" s="8">
        <f t="shared" si="669"/>
        <v>0.31341188708262269</v>
      </c>
      <c r="BM477" s="8">
        <f t="shared" si="670"/>
        <v>0.28312015767676757</v>
      </c>
      <c r="BN477" s="8">
        <f t="shared" si="671"/>
        <v>0.71677624893663905</v>
      </c>
    </row>
    <row r="478" spans="1:66" x14ac:dyDescent="0.25">
      <c r="A478" t="s">
        <v>69</v>
      </c>
      <c r="B478" t="s">
        <v>70</v>
      </c>
      <c r="C478" t="s">
        <v>260</v>
      </c>
      <c r="D478" t="s">
        <v>495</v>
      </c>
      <c r="E478">
        <f>VLOOKUP(A478,home!$A$2:$E$405,3,FALSE)</f>
        <v>1.3216783216783199</v>
      </c>
      <c r="F478">
        <f>VLOOKUP(B478,home!$B$2:$E$405,3,FALSE)</f>
        <v>0.81</v>
      </c>
      <c r="G478">
        <f>VLOOKUP(C478,away!$B$2:$E$405,4,FALSE)</f>
        <v>0.97</v>
      </c>
      <c r="H478">
        <f>VLOOKUP(A478,away!$A$2:$E$405,3,FALSE)</f>
        <v>1.28321678321678</v>
      </c>
      <c r="I478">
        <f>VLOOKUP(C478,away!$B$2:$E$405,3,FALSE)</f>
        <v>1.41</v>
      </c>
      <c r="J478">
        <f>VLOOKUP(B478,home!$B$2:$E$405,4,FALSE)</f>
        <v>0.83</v>
      </c>
      <c r="K478" s="3">
        <f t="shared" si="616"/>
        <v>1.038442657342656</v>
      </c>
      <c r="L478" s="3">
        <f t="shared" si="617"/>
        <v>1.5017486013985974</v>
      </c>
      <c r="M478" s="5">
        <f t="shared" si="618"/>
        <v>7.8851317344694596E-2</v>
      </c>
      <c r="N478" s="5">
        <f t="shared" si="619"/>
        <v>8.1882571518393704E-2</v>
      </c>
      <c r="O478" s="5">
        <f t="shared" si="620"/>
        <v>0.11841485554083207</v>
      </c>
      <c r="P478" s="5">
        <f t="shared" si="621"/>
        <v>0.12296703725666837</v>
      </c>
      <c r="Q478" s="5">
        <f t="shared" si="622"/>
        <v>4.2515177578805421E-2</v>
      </c>
      <c r="R478" s="5">
        <f t="shared" si="623"/>
        <v>8.891467184663078E-2</v>
      </c>
      <c r="S478" s="5">
        <f t="shared" si="624"/>
        <v>4.7941152921969106E-2</v>
      </c>
      <c r="T478" s="5">
        <f t="shared" si="625"/>
        <v>6.3847108467184041E-2</v>
      </c>
      <c r="U478" s="5">
        <f t="shared" si="626"/>
        <v>9.2332788109165495E-2</v>
      </c>
      <c r="V478" s="5">
        <f t="shared" si="627"/>
        <v>8.307028885365381E-3</v>
      </c>
      <c r="W478" s="5">
        <f t="shared" si="628"/>
        <v>1.4716524660776538E-2</v>
      </c>
      <c r="X478" s="5">
        <f t="shared" si="629"/>
        <v>2.2100520326769131E-2</v>
      </c>
      <c r="Y478" s="5">
        <f t="shared" si="630"/>
        <v>1.6594712745453412E-2</v>
      </c>
      <c r="Z478" s="5">
        <f t="shared" si="631"/>
        <v>4.4509161363164337E-2</v>
      </c>
      <c r="AA478" s="5">
        <f t="shared" si="632"/>
        <v>4.6220211802057445E-2</v>
      </c>
      <c r="AB478" s="5">
        <f t="shared" si="633"/>
        <v>2.3998519783334463E-2</v>
      </c>
      <c r="AC478" s="5">
        <f t="shared" si="634"/>
        <v>8.096652383541899E-4</v>
      </c>
      <c r="AD478" s="5">
        <f t="shared" si="635"/>
        <v>3.8205667438963777E-3</v>
      </c>
      <c r="AE478" s="5">
        <f t="shared" si="636"/>
        <v>5.7375307641963783E-3</v>
      </c>
      <c r="AF478" s="5">
        <f t="shared" si="637"/>
        <v>4.3081644003066695E-3</v>
      </c>
      <c r="AG478" s="5">
        <f t="shared" si="638"/>
        <v>2.156593287585256E-3</v>
      </c>
      <c r="AH478" s="5">
        <f t="shared" si="639"/>
        <v>1.6710392706639127E-2</v>
      </c>
      <c r="AI478" s="5">
        <f t="shared" si="640"/>
        <v>1.7352784607521668E-2</v>
      </c>
      <c r="AJ478" s="5">
        <f t="shared" si="641"/>
        <v>9.0099358800647695E-3</v>
      </c>
      <c r="AK478" s="5">
        <f t="shared" si="642"/>
        <v>3.1187672525938006E-3</v>
      </c>
      <c r="AL478" s="5">
        <f t="shared" si="643"/>
        <v>5.0506263627732756E-5</v>
      </c>
      <c r="AM478" s="5">
        <f t="shared" si="644"/>
        <v>7.9348789641734698E-4</v>
      </c>
      <c r="AN478" s="5">
        <f t="shared" si="645"/>
        <v>1.1916193386714658E-3</v>
      </c>
      <c r="AO478" s="5">
        <f t="shared" si="646"/>
        <v>8.9475633762469797E-4</v>
      </c>
      <c r="AP478" s="5">
        <f t="shared" si="647"/>
        <v>4.4789969287347379E-4</v>
      </c>
      <c r="AQ478" s="5">
        <f t="shared" si="648"/>
        <v>1.6815818433490006E-4</v>
      </c>
      <c r="AR478" s="5">
        <f t="shared" si="649"/>
        <v>5.0189617752033275E-3</v>
      </c>
      <c r="AS478" s="5">
        <f t="shared" si="650"/>
        <v>5.2119040029433563E-3</v>
      </c>
      <c r="AT478" s="5">
        <f t="shared" si="651"/>
        <v>2.7061317213156627E-3</v>
      </c>
      <c r="AU478" s="5">
        <f t="shared" si="652"/>
        <v>9.3672087193409767E-4</v>
      </c>
      <c r="AV478" s="5">
        <f t="shared" si="653"/>
        <v>2.4318272785989344E-4</v>
      </c>
      <c r="AW478" s="5">
        <f t="shared" si="654"/>
        <v>2.1878749533325895E-6</v>
      </c>
      <c r="AX478" s="5">
        <f t="shared" si="655"/>
        <v>1.3733194662081058E-4</v>
      </c>
      <c r="AY478" s="5">
        <f t="shared" si="656"/>
        <v>2.0623805876514911E-4</v>
      </c>
      <c r="AZ478" s="5">
        <f t="shared" si="657"/>
        <v>1.5485885815286226E-4</v>
      </c>
      <c r="BA478" s="5">
        <f t="shared" si="658"/>
        <v>7.7519691215081551E-5</v>
      </c>
      <c r="BB478" s="5">
        <f t="shared" si="659"/>
        <v>2.910377196577495E-5</v>
      </c>
      <c r="BC478" s="5">
        <f t="shared" si="660"/>
        <v>8.7413097690052514E-6</v>
      </c>
      <c r="BD478" s="5">
        <f t="shared" si="661"/>
        <v>1.2562031377307704E-3</v>
      </c>
      <c r="BE478" s="5">
        <f t="shared" si="662"/>
        <v>1.3044949245073234E-3</v>
      </c>
      <c r="BF478" s="5">
        <f t="shared" si="663"/>
        <v>6.7732158794769621E-4</v>
      </c>
      <c r="BG478" s="5">
        <f t="shared" si="664"/>
        <v>2.3445320988798441E-4</v>
      </c>
      <c r="BH478" s="5">
        <f t="shared" si="665"/>
        <v>6.0866553574648472E-5</v>
      </c>
      <c r="BI478" s="5">
        <f t="shared" si="666"/>
        <v>1.2641285127469425E-5</v>
      </c>
      <c r="BJ478" s="8">
        <f t="shared" si="667"/>
        <v>0.26178918557977748</v>
      </c>
      <c r="BK478" s="8">
        <f t="shared" si="668"/>
        <v>0.25913294596944447</v>
      </c>
      <c r="BL478" s="8">
        <f t="shared" si="669"/>
        <v>0.43373580932687184</v>
      </c>
      <c r="BM478" s="8">
        <f t="shared" si="670"/>
        <v>0.46541742096942135</v>
      </c>
      <c r="BN478" s="8">
        <f t="shared" si="671"/>
        <v>0.53354563108602493</v>
      </c>
    </row>
    <row r="479" spans="1:66" x14ac:dyDescent="0.25">
      <c r="A479" t="s">
        <v>154</v>
      </c>
      <c r="B479" t="s">
        <v>160</v>
      </c>
      <c r="C479" t="s">
        <v>162</v>
      </c>
      <c r="D479" t="s">
        <v>495</v>
      </c>
      <c r="E479">
        <f>VLOOKUP(A479,home!$A$2:$E$405,3,FALSE)</f>
        <v>1.2951388888888899</v>
      </c>
      <c r="F479">
        <f>VLOOKUP(B479,home!$B$2:$E$405,3,FALSE)</f>
        <v>0.67</v>
      </c>
      <c r="G479">
        <f>VLOOKUP(C479,away!$B$2:$E$405,4,FALSE)</f>
        <v>0.98</v>
      </c>
      <c r="H479">
        <f>VLOOKUP(A479,away!$A$2:$E$405,3,FALSE)</f>
        <v>1.03125</v>
      </c>
      <c r="I479">
        <f>VLOOKUP(C479,away!$B$2:$E$405,3,FALSE)</f>
        <v>0.72</v>
      </c>
      <c r="J479">
        <f>VLOOKUP(B479,home!$B$2:$E$405,4,FALSE)</f>
        <v>1.03</v>
      </c>
      <c r="K479" s="3">
        <f t="shared" si="616"/>
        <v>0.85038819444444513</v>
      </c>
      <c r="L479" s="3">
        <f t="shared" si="617"/>
        <v>0.76477499999999998</v>
      </c>
      <c r="M479" s="5">
        <f t="shared" si="618"/>
        <v>0.19885821523667827</v>
      </c>
      <c r="N479" s="5">
        <f t="shared" si="619"/>
        <v>0.16910667860556367</v>
      </c>
      <c r="O479" s="5">
        <f t="shared" si="620"/>
        <v>0.1520817915576306</v>
      </c>
      <c r="P479" s="5">
        <f t="shared" si="621"/>
        <v>0.12932856013056993</v>
      </c>
      <c r="Q479" s="5">
        <f t="shared" si="622"/>
        <v>7.1903161543941191E-2</v>
      </c>
      <c r="R479" s="5">
        <f t="shared" si="623"/>
        <v>5.8154176069243467E-2</v>
      </c>
      <c r="S479" s="5">
        <f t="shared" si="624"/>
        <v>2.1027389345644514E-2</v>
      </c>
      <c r="T479" s="5">
        <f t="shared" si="625"/>
        <v>5.4989740369767615E-2</v>
      </c>
      <c r="U479" s="5">
        <f t="shared" si="626"/>
        <v>4.9453624786928309E-2</v>
      </c>
      <c r="V479" s="5">
        <f t="shared" si="627"/>
        <v>1.5194756749679669E-3</v>
      </c>
      <c r="W479" s="5">
        <f t="shared" si="628"/>
        <v>2.0381866573399802E-2</v>
      </c>
      <c r="X479" s="5">
        <f t="shared" si="629"/>
        <v>1.558754200867183E-2</v>
      </c>
      <c r="Y479" s="5">
        <f t="shared" si="630"/>
        <v>5.9604812198409997E-3</v>
      </c>
      <c r="Z479" s="5">
        <f t="shared" si="631"/>
        <v>1.4824953334451892E-2</v>
      </c>
      <c r="AA479" s="5">
        <f t="shared" si="632"/>
        <v>1.2606965298807699E-2</v>
      </c>
      <c r="AB479" s="5">
        <f t="shared" si="633"/>
        <v>5.3604072289384274E-3</v>
      </c>
      <c r="AC479" s="5">
        <f t="shared" si="634"/>
        <v>6.1762472625014411E-5</v>
      </c>
      <c r="AD479" s="5">
        <f t="shared" si="635"/>
        <v>4.3331246786902618E-3</v>
      </c>
      <c r="AE479" s="5">
        <f t="shared" si="636"/>
        <v>3.3138654261453439E-3</v>
      </c>
      <c r="AF479" s="5">
        <f t="shared" si="637"/>
        <v>1.2671807156401527E-3</v>
      </c>
      <c r="AG479" s="5">
        <f t="shared" si="638"/>
        <v>3.2303604393456591E-4</v>
      </c>
      <c r="AH479" s="5">
        <f t="shared" si="639"/>
        <v>2.8344384215888614E-3</v>
      </c>
      <c r="AI479" s="5">
        <f t="shared" si="640"/>
        <v>2.4103729715989146E-3</v>
      </c>
      <c r="AJ479" s="5">
        <f t="shared" si="641"/>
        <v>1.0248763596278465E-3</v>
      </c>
      <c r="AK479" s="5">
        <f t="shared" si="642"/>
        <v>2.9051425233090673E-4</v>
      </c>
      <c r="AL479" s="5">
        <f t="shared" si="643"/>
        <v>1.6067028752501017E-6</v>
      </c>
      <c r="AM479" s="5">
        <f t="shared" si="644"/>
        <v>7.3696761436281577E-4</v>
      </c>
      <c r="AN479" s="5">
        <f t="shared" si="645"/>
        <v>5.6361440727432238E-4</v>
      </c>
      <c r="AO479" s="5">
        <f t="shared" si="646"/>
        <v>2.1551910416160993E-4</v>
      </c>
      <c r="AP479" s="5">
        <f t="shared" si="647"/>
        <v>5.494120762839841E-5</v>
      </c>
      <c r="AQ479" s="5">
        <f t="shared" si="648"/>
        <v>1.0504415516002099E-5</v>
      </c>
      <c r="AR479" s="5">
        <f t="shared" si="649"/>
        <v>4.3354152877412444E-4</v>
      </c>
      <c r="AS479" s="5">
        <f t="shared" si="650"/>
        <v>3.6867859787091212E-4</v>
      </c>
      <c r="AT479" s="5">
        <f t="shared" si="651"/>
        <v>1.567599635868773E-4</v>
      </c>
      <c r="AU479" s="5">
        <f t="shared" si="652"/>
        <v>4.4435607465273854E-5</v>
      </c>
      <c r="AV479" s="5">
        <f t="shared" si="653"/>
        <v>9.4468790003590829E-6</v>
      </c>
      <c r="AW479" s="5">
        <f t="shared" si="654"/>
        <v>2.9025785080986583E-8</v>
      </c>
      <c r="AX479" s="5">
        <f t="shared" si="655"/>
        <v>1.0445142649033746E-4</v>
      </c>
      <c r="AY479" s="5">
        <f t="shared" si="656"/>
        <v>7.9881839694147822E-5</v>
      </c>
      <c r="AZ479" s="5">
        <f t="shared" si="657"/>
        <v>3.054581697604595E-5</v>
      </c>
      <c r="BA479" s="5">
        <f t="shared" si="658"/>
        <v>7.7868923926185139E-6</v>
      </c>
      <c r="BB479" s="5">
        <f t="shared" si="659"/>
        <v>1.488805157391206E-6</v>
      </c>
      <c r="BC479" s="5">
        <f t="shared" si="660"/>
        <v>2.27720192848772E-7</v>
      </c>
      <c r="BD479" s="5">
        <f t="shared" si="661"/>
        <v>5.526028711137181E-5</v>
      </c>
      <c r="BE479" s="5">
        <f t="shared" si="662"/>
        <v>4.6992695781121114E-5</v>
      </c>
      <c r="BF479" s="5">
        <f t="shared" si="663"/>
        <v>1.998101685869234E-5</v>
      </c>
      <c r="BG479" s="5">
        <f t="shared" si="664"/>
        <v>5.6638736165424654E-6</v>
      </c>
      <c r="BH479" s="5">
        <f t="shared" si="665"/>
        <v>1.204122814583269E-6</v>
      </c>
      <c r="BI479" s="5">
        <f t="shared" si="666"/>
        <v>2.0479436523656598E-7</v>
      </c>
      <c r="BJ479" s="8">
        <f t="shared" si="667"/>
        <v>0.34897260643544192</v>
      </c>
      <c r="BK479" s="8">
        <f t="shared" si="668"/>
        <v>0.35087689140305506</v>
      </c>
      <c r="BL479" s="8">
        <f t="shared" si="669"/>
        <v>0.28535933631394012</v>
      </c>
      <c r="BM479" s="8">
        <f t="shared" si="670"/>
        <v>0.22052135152935284</v>
      </c>
      <c r="BN479" s="8">
        <f t="shared" si="671"/>
        <v>0.77943258314362707</v>
      </c>
    </row>
    <row r="480" spans="1:66" x14ac:dyDescent="0.25">
      <c r="A480" t="s">
        <v>32</v>
      </c>
      <c r="B480" t="s">
        <v>311</v>
      </c>
      <c r="C480" t="s">
        <v>208</v>
      </c>
      <c r="D480" t="s">
        <v>495</v>
      </c>
      <c r="E480">
        <f>VLOOKUP(A480,home!$A$2:$E$405,3,FALSE)</f>
        <v>1.2705314009661799</v>
      </c>
      <c r="F480">
        <f>VLOOKUP(B480,home!$B$2:$E$405,3,FALSE)</f>
        <v>0.72</v>
      </c>
      <c r="G480">
        <f>VLOOKUP(C480,away!$B$2:$E$405,4,FALSE)</f>
        <v>0.98</v>
      </c>
      <c r="H480">
        <f>VLOOKUP(A480,away!$A$2:$E$405,3,FALSE)</f>
        <v>1.10144927536232</v>
      </c>
      <c r="I480">
        <f>VLOOKUP(C480,away!$B$2:$E$405,3,FALSE)</f>
        <v>1.51</v>
      </c>
      <c r="J480">
        <f>VLOOKUP(B480,home!$B$2:$E$405,4,FALSE)</f>
        <v>1.59</v>
      </c>
      <c r="K480" s="3">
        <f t="shared" si="616"/>
        <v>0.89648695652173649</v>
      </c>
      <c r="L480" s="3">
        <f t="shared" si="617"/>
        <v>2.6444695652173942</v>
      </c>
      <c r="M480" s="5">
        <f t="shared" si="618"/>
        <v>2.8985588472524922E-2</v>
      </c>
      <c r="N480" s="5">
        <f t="shared" si="619"/>
        <v>2.5985201992725394E-2</v>
      </c>
      <c r="O480" s="5">
        <f t="shared" si="620"/>
        <v>7.6651506545508286E-2</v>
      </c>
      <c r="P480" s="5">
        <f t="shared" si="621"/>
        <v>6.8717075815788689E-2</v>
      </c>
      <c r="Q480" s="5">
        <f t="shared" si="622"/>
        <v>1.1647697324530474E-2</v>
      </c>
      <c r="R480" s="5">
        <f t="shared" si="623"/>
        <v>0.1013512880938293</v>
      </c>
      <c r="S480" s="5">
        <f t="shared" si="624"/>
        <v>4.072745075668216E-2</v>
      </c>
      <c r="T480" s="5">
        <f t="shared" si="625"/>
        <v>3.0801981079584907E-2</v>
      </c>
      <c r="U480" s="5">
        <f t="shared" si="626"/>
        <v>9.0860107802794729E-2</v>
      </c>
      <c r="V480" s="5">
        <f t="shared" si="627"/>
        <v>1.0728210001798938E-2</v>
      </c>
      <c r="W480" s="5">
        <f t="shared" si="628"/>
        <v>3.4806695749849E-3</v>
      </c>
      <c r="X480" s="5">
        <f t="shared" si="629"/>
        <v>9.2045247576257299E-3</v>
      </c>
      <c r="Y480" s="5">
        <f t="shared" si="630"/>
        <v>1.217054279191563E-2</v>
      </c>
      <c r="Z480" s="5">
        <f t="shared" si="631"/>
        <v>8.9340132253237198E-2</v>
      </c>
      <c r="AA480" s="5">
        <f t="shared" si="632"/>
        <v>8.009226325895405E-2</v>
      </c>
      <c r="AB480" s="5">
        <f t="shared" si="633"/>
        <v>3.5900834664978704E-2</v>
      </c>
      <c r="AC480" s="5">
        <f t="shared" si="634"/>
        <v>1.5896072386975034E-3</v>
      </c>
      <c r="AD480" s="5">
        <f t="shared" si="635"/>
        <v>7.8009371848400465E-4</v>
      </c>
      <c r="AE480" s="5">
        <f t="shared" si="636"/>
        <v>2.0629340965482158E-3</v>
      </c>
      <c r="AF480" s="5">
        <f t="shared" si="637"/>
        <v>2.7276832166855001E-3</v>
      </c>
      <c r="AG480" s="5">
        <f t="shared" si="638"/>
        <v>2.4044250833596958E-3</v>
      </c>
      <c r="AH480" s="5">
        <f t="shared" si="639"/>
        <v>5.9064315174045687E-2</v>
      </c>
      <c r="AI480" s="5">
        <f t="shared" si="640"/>
        <v>5.2950388149420838E-2</v>
      </c>
      <c r="AJ480" s="5">
        <f t="shared" si="641"/>
        <v>2.3734666159359454E-2</v>
      </c>
      <c r="AK480" s="5">
        <f t="shared" si="642"/>
        <v>7.0926062097545371E-3</v>
      </c>
      <c r="AL480" s="5">
        <f t="shared" si="643"/>
        <v>1.5074133994891098E-4</v>
      </c>
      <c r="AM480" s="5">
        <f t="shared" si="644"/>
        <v>1.3986876869708997E-4</v>
      </c>
      <c r="AN480" s="5">
        <f t="shared" si="645"/>
        <v>3.698787019438858E-4</v>
      </c>
      <c r="AO480" s="5">
        <f t="shared" si="646"/>
        <v>4.8906648505636099E-4</v>
      </c>
      <c r="AP480" s="5">
        <f t="shared" si="647"/>
        <v>4.3110714503313136E-4</v>
      </c>
      <c r="AQ480" s="5">
        <f t="shared" si="648"/>
        <v>2.8501243109696934E-4</v>
      </c>
      <c r="AR480" s="5">
        <f t="shared" si="649"/>
        <v>3.123875677363434E-2</v>
      </c>
      <c r="AS480" s="5">
        <f t="shared" si="650"/>
        <v>2.8005137985518229E-2</v>
      </c>
      <c r="AT480" s="5">
        <f t="shared" si="651"/>
        <v>1.2553120459804256E-2</v>
      </c>
      <c r="AU480" s="5">
        <f t="shared" si="652"/>
        <v>3.7512362519535533E-3</v>
      </c>
      <c r="AV480" s="5">
        <f t="shared" si="653"/>
        <v>8.4073359267696163E-4</v>
      </c>
      <c r="AW480" s="5">
        <f t="shared" si="654"/>
        <v>9.926871930838606E-6</v>
      </c>
      <c r="AX480" s="5">
        <f t="shared" si="655"/>
        <v>2.0898421126949473E-5</v>
      </c>
      <c r="AY480" s="5">
        <f t="shared" si="656"/>
        <v>5.5265238631314077E-5</v>
      </c>
      <c r="AZ480" s="5">
        <f t="shared" si="657"/>
        <v>7.3073620787493347E-5</v>
      </c>
      <c r="BA480" s="5">
        <f t="shared" si="658"/>
        <v>6.4413655397587758E-5</v>
      </c>
      <c r="BB480" s="5">
        <f t="shared" si="659"/>
        <v>4.2584987820830502E-5</v>
      </c>
      <c r="BC480" s="5">
        <f t="shared" si="660"/>
        <v>2.2522940845467929E-5</v>
      </c>
      <c r="BD480" s="5">
        <f t="shared" si="661"/>
        <v>1.3768323590517448E-2</v>
      </c>
      <c r="BE480" s="5">
        <f t="shared" si="662"/>
        <v>1.2343122512069414E-2</v>
      </c>
      <c r="BF480" s="5">
        <f t="shared" si="663"/>
        <v>5.53272416741002E-3</v>
      </c>
      <c r="BG480" s="5">
        <f t="shared" si="664"/>
        <v>1.6533383500385559E-3</v>
      </c>
      <c r="BH480" s="5">
        <f t="shared" si="665"/>
        <v>3.7054906638168359E-4</v>
      </c>
      <c r="BI480" s="5">
        <f t="shared" si="666"/>
        <v>6.64384809524973E-5</v>
      </c>
      <c r="BJ480" s="8">
        <f t="shared" si="667"/>
        <v>0.10325944603288155</v>
      </c>
      <c r="BK480" s="8">
        <f t="shared" si="668"/>
        <v>0.15095393886407243</v>
      </c>
      <c r="BL480" s="8">
        <f t="shared" si="669"/>
        <v>0.63782145728960249</v>
      </c>
      <c r="BM480" s="8">
        <f t="shared" si="670"/>
        <v>0.66799127782818601</v>
      </c>
      <c r="BN480" s="8">
        <f t="shared" si="671"/>
        <v>0.31333835824490708</v>
      </c>
    </row>
    <row r="481" spans="1:66" x14ac:dyDescent="0.25">
      <c r="A481" t="s">
        <v>340</v>
      </c>
      <c r="B481" t="s">
        <v>354</v>
      </c>
      <c r="C481" t="s">
        <v>390</v>
      </c>
      <c r="D481" t="s">
        <v>495</v>
      </c>
      <c r="E481">
        <f>VLOOKUP(A481,home!$A$2:$E$405,3,FALSE)</f>
        <v>1.3568773234200699</v>
      </c>
      <c r="F481">
        <f>VLOOKUP(B481,home!$B$2:$E$405,3,FALSE)</f>
        <v>1.9</v>
      </c>
      <c r="G481">
        <f>VLOOKUP(C481,away!$B$2:$E$405,4,FALSE)</f>
        <v>1.37</v>
      </c>
      <c r="H481">
        <f>VLOOKUP(A481,away!$A$2:$E$405,3,FALSE)</f>
        <v>1.12267657992565</v>
      </c>
      <c r="I481">
        <f>VLOOKUP(C481,away!$B$2:$E$405,3,FALSE)</f>
        <v>0.74</v>
      </c>
      <c r="J481">
        <f>VLOOKUP(B481,home!$B$2:$E$405,4,FALSE)</f>
        <v>0.89</v>
      </c>
      <c r="K481" s="3">
        <f t="shared" si="616"/>
        <v>3.5319516728624425</v>
      </c>
      <c r="L481" s="3">
        <f t="shared" si="617"/>
        <v>0.73939479553903309</v>
      </c>
      <c r="M481" s="5">
        <f t="shared" si="618"/>
        <v>1.3962969792766166E-2</v>
      </c>
      <c r="N481" s="5">
        <f t="shared" si="619"/>
        <v>4.9316534517688207E-2</v>
      </c>
      <c r="O481" s="5">
        <f t="shared" si="620"/>
        <v>1.0324147195040035E-2</v>
      </c>
      <c r="P481" s="5">
        <f t="shared" si="621"/>
        <v>3.6464388956399744E-2</v>
      </c>
      <c r="Q481" s="5">
        <f t="shared" si="622"/>
        <v>8.7091808294763623E-2</v>
      </c>
      <c r="R481" s="5">
        <f t="shared" si="623"/>
        <v>3.8168103521957538E-3</v>
      </c>
      <c r="S481" s="5">
        <f t="shared" si="624"/>
        <v>2.3806748881109511E-2</v>
      </c>
      <c r="T481" s="5">
        <f t="shared" si="625"/>
        <v>6.4395229787231417E-2</v>
      </c>
      <c r="U481" s="5">
        <f t="shared" si="626"/>
        <v>1.3480789708436481E-2</v>
      </c>
      <c r="V481" s="5">
        <f t="shared" si="627"/>
        <v>6.9079426501520878E-3</v>
      </c>
      <c r="W481" s="5">
        <f t="shared" si="628"/>
        <v>0.10253468599976853</v>
      </c>
      <c r="X481" s="5">
        <f t="shared" si="629"/>
        <v>7.5813613190457818E-2</v>
      </c>
      <c r="Y481" s="5">
        <f t="shared" si="630"/>
        <v>2.8028095512016949E-2</v>
      </c>
      <c r="Z481" s="5">
        <f t="shared" si="631"/>
        <v>9.4070990332434812E-4</v>
      </c>
      <c r="AA481" s="5">
        <f t="shared" si="632"/>
        <v>3.3225419167246979E-3</v>
      </c>
      <c r="AB481" s="5">
        <f t="shared" si="633"/>
        <v>5.8675287404656908E-3</v>
      </c>
      <c r="AC481" s="5">
        <f t="shared" si="634"/>
        <v>1.1275086506585615E-3</v>
      </c>
      <c r="AD481" s="5">
        <f t="shared" si="635"/>
        <v>9.053688893582694E-2</v>
      </c>
      <c r="AE481" s="5">
        <f t="shared" si="636"/>
        <v>6.6942504483445908E-2</v>
      </c>
      <c r="AF481" s="5">
        <f t="shared" si="637"/>
        <v>2.4748469707704147E-2</v>
      </c>
      <c r="AG481" s="5">
        <f t="shared" si="638"/>
        <v>6.0996298998106206E-3</v>
      </c>
      <c r="AH481" s="5">
        <f t="shared" si="639"/>
        <v>1.7388900165751247E-4</v>
      </c>
      <c r="AI481" s="5">
        <f t="shared" si="640"/>
        <v>6.1416755029663117E-4</v>
      </c>
      <c r="AJ481" s="5">
        <f t="shared" si="641"/>
        <v>1.0846050533440074E-3</v>
      </c>
      <c r="AK481" s="5">
        <f t="shared" si="642"/>
        <v>1.2769242108511421E-3</v>
      </c>
      <c r="AL481" s="5">
        <f t="shared" si="643"/>
        <v>1.1777985514405175E-4</v>
      </c>
      <c r="AM481" s="5">
        <f t="shared" si="644"/>
        <v>6.3954383266531009E-2</v>
      </c>
      <c r="AN481" s="5">
        <f t="shared" si="645"/>
        <v>4.7287538139181656E-2</v>
      </c>
      <c r="AO481" s="5">
        <f t="shared" si="646"/>
        <v>1.7482079796982224E-2</v>
      </c>
      <c r="AP481" s="5">
        <f t="shared" si="647"/>
        <v>4.3087196056955778E-3</v>
      </c>
      <c r="AQ481" s="5">
        <f t="shared" si="648"/>
        <v>7.9646121297207611E-4</v>
      </c>
      <c r="AR481" s="5">
        <f t="shared" si="649"/>
        <v>2.5714524565408612E-5</v>
      </c>
      <c r="AS481" s="5">
        <f t="shared" si="650"/>
        <v>9.082245805565732E-5</v>
      </c>
      <c r="AT481" s="5">
        <f t="shared" si="651"/>
        <v>1.6039026633157894E-4</v>
      </c>
      <c r="AU481" s="5">
        <f t="shared" si="652"/>
        <v>1.8883022316022434E-4</v>
      </c>
      <c r="AV481" s="5">
        <f t="shared" si="653"/>
        <v>1.6673480564443569E-4</v>
      </c>
      <c r="AW481" s="5">
        <f t="shared" si="654"/>
        <v>8.5439688630051467E-6</v>
      </c>
      <c r="AX481" s="5">
        <f t="shared" si="655"/>
        <v>3.7647298494184994E-2</v>
      </c>
      <c r="AY481" s="5">
        <f t="shared" si="656"/>
        <v>2.7836216572704863E-2</v>
      </c>
      <c r="AZ481" s="5">
        <f t="shared" si="657"/>
        <v>1.0290976830677678E-2</v>
      </c>
      <c r="BA481" s="5">
        <f t="shared" si="658"/>
        <v>2.5363649032052829E-3</v>
      </c>
      <c r="BB481" s="5">
        <f t="shared" si="659"/>
        <v>4.6884375225446232E-4</v>
      </c>
      <c r="BC481" s="5">
        <f t="shared" si="660"/>
        <v>6.9332126067588273E-5</v>
      </c>
      <c r="BD481" s="5">
        <f t="shared" si="661"/>
        <v>3.1688642722372893E-6</v>
      </c>
      <c r="BE481" s="5">
        <f t="shared" si="662"/>
        <v>1.1192275467402521E-5</v>
      </c>
      <c r="BF481" s="5">
        <f t="shared" si="663"/>
        <v>1.9765288030114805E-5</v>
      </c>
      <c r="BG481" s="5">
        <f t="shared" si="664"/>
        <v>2.3270014040857336E-5</v>
      </c>
      <c r="BH481" s="5">
        <f t="shared" si="665"/>
        <v>2.0547141254784652E-5</v>
      </c>
      <c r="BI481" s="5">
        <f t="shared" si="666"/>
        <v>1.4514301985475507E-5</v>
      </c>
      <c r="BJ481" s="8">
        <f t="shared" si="667"/>
        <v>0.8081856750291716</v>
      </c>
      <c r="BK481" s="8">
        <f t="shared" si="668"/>
        <v>0.11022355535893499</v>
      </c>
      <c r="BL481" s="8">
        <f t="shared" si="669"/>
        <v>4.0686353891820126E-2</v>
      </c>
      <c r="BM481" s="8">
        <f t="shared" si="670"/>
        <v>0.73123196247055577</v>
      </c>
      <c r="BN481" s="8">
        <f t="shared" si="671"/>
        <v>0.20097665910885351</v>
      </c>
    </row>
    <row r="482" spans="1:66" x14ac:dyDescent="0.25">
      <c r="A482" t="s">
        <v>342</v>
      </c>
      <c r="B482" t="s">
        <v>348</v>
      </c>
      <c r="C482" t="s">
        <v>346</v>
      </c>
      <c r="D482" t="s">
        <v>495</v>
      </c>
      <c r="E482">
        <f>VLOOKUP(A482,home!$A$2:$E$405,3,FALSE)</f>
        <v>1.1786833855799399</v>
      </c>
      <c r="F482">
        <f>VLOOKUP(B482,home!$B$2:$E$405,3,FALSE)</f>
        <v>1.53</v>
      </c>
      <c r="G482">
        <f>VLOOKUP(C482,away!$B$2:$E$405,4,FALSE)</f>
        <v>0.74</v>
      </c>
      <c r="H482">
        <f>VLOOKUP(A482,away!$A$2:$E$405,3,FALSE)</f>
        <v>0.84639498432601901</v>
      </c>
      <c r="I482">
        <f>VLOOKUP(C482,away!$B$2:$E$405,3,FALSE)</f>
        <v>0.4</v>
      </c>
      <c r="J482">
        <f>VLOOKUP(B482,home!$B$2:$E$405,4,FALSE)</f>
        <v>0.87</v>
      </c>
      <c r="K482" s="3">
        <f t="shared" si="616"/>
        <v>1.334505329153608</v>
      </c>
      <c r="L482" s="3">
        <f t="shared" si="617"/>
        <v>0.29454545454545461</v>
      </c>
      <c r="M482" s="5">
        <f t="shared" si="618"/>
        <v>0.19611564196784942</v>
      </c>
      <c r="N482" s="5">
        <f t="shared" si="619"/>
        <v>0.26171736933647599</v>
      </c>
      <c r="O482" s="5">
        <f t="shared" si="620"/>
        <v>5.7764970906893844E-2</v>
      </c>
      <c r="P482" s="5">
        <f t="shared" si="621"/>
        <v>7.7087661513652941E-2</v>
      </c>
      <c r="Q482" s="5">
        <f t="shared" si="622"/>
        <v>0.17463161205579517</v>
      </c>
      <c r="R482" s="5">
        <f t="shared" si="623"/>
        <v>8.5072048062880025E-3</v>
      </c>
      <c r="S482" s="5">
        <f t="shared" si="624"/>
        <v>7.575259548417008E-3</v>
      </c>
      <c r="T482" s="5">
        <f t="shared" si="625"/>
        <v>5.1436947550979682E-2</v>
      </c>
      <c r="U482" s="5">
        <f t="shared" si="626"/>
        <v>1.1352910150192526E-2</v>
      </c>
      <c r="V482" s="5">
        <f t="shared" si="627"/>
        <v>3.3084733866821202E-4</v>
      </c>
      <c r="W482" s="5">
        <f t="shared" si="628"/>
        <v>7.7682272309048034E-2</v>
      </c>
      <c r="X482" s="5">
        <f t="shared" si="629"/>
        <v>2.2880960207392335E-2</v>
      </c>
      <c r="Y482" s="5">
        <f t="shared" si="630"/>
        <v>3.369741412361417E-3</v>
      </c>
      <c r="Z482" s="5">
        <f t="shared" si="631"/>
        <v>8.3525283552645887E-4</v>
      </c>
      <c r="AA482" s="5">
        <f t="shared" si="632"/>
        <v>1.1146493602007211E-3</v>
      </c>
      <c r="AB482" s="5">
        <f t="shared" si="633"/>
        <v>7.4375275566276118E-4</v>
      </c>
      <c r="AC482" s="5">
        <f t="shared" si="634"/>
        <v>8.1279364690250948E-6</v>
      </c>
      <c r="AD482" s="5">
        <f t="shared" si="635"/>
        <v>2.5916851594296589E-2</v>
      </c>
      <c r="AE482" s="5">
        <f t="shared" si="636"/>
        <v>7.6336908332291795E-3</v>
      </c>
      <c r="AF482" s="5">
        <f t="shared" si="637"/>
        <v>1.1242344681664793E-3</v>
      </c>
      <c r="AG482" s="5">
        <f t="shared" si="638"/>
        <v>1.1037938414725438E-4</v>
      </c>
      <c r="AH482" s="5">
        <f t="shared" si="639"/>
        <v>6.1504981525130147E-5</v>
      </c>
      <c r="AI482" s="5">
        <f t="shared" si="640"/>
        <v>8.2078725614780375E-5</v>
      </c>
      <c r="AJ482" s="5">
        <f t="shared" si="641"/>
        <v>5.476724837153059E-5</v>
      </c>
      <c r="AK482" s="5">
        <f t="shared" si="642"/>
        <v>2.436239493829561E-5</v>
      </c>
      <c r="AL482" s="5">
        <f t="shared" si="643"/>
        <v>1.2779472540622718E-7</v>
      </c>
      <c r="AM482" s="5">
        <f t="shared" si="644"/>
        <v>6.9172353134943953E-3</v>
      </c>
      <c r="AN482" s="5">
        <f t="shared" si="645"/>
        <v>2.0374402196110769E-3</v>
      </c>
      <c r="AO482" s="5">
        <f t="shared" si="646"/>
        <v>3.0005937779726773E-4</v>
      </c>
      <c r="AP482" s="5">
        <f t="shared" si="647"/>
        <v>2.9460375274640843E-5</v>
      </c>
      <c r="AQ482" s="5">
        <f t="shared" si="648"/>
        <v>2.1693549065871891E-6</v>
      </c>
      <c r="AR482" s="5">
        <f t="shared" si="649"/>
        <v>3.6232025480258496E-6</v>
      </c>
      <c r="AS482" s="5">
        <f t="shared" si="650"/>
        <v>4.835183108943427E-6</v>
      </c>
      <c r="AT482" s="5">
        <f t="shared" si="651"/>
        <v>3.2262888131592573E-6</v>
      </c>
      <c r="AU482" s="5">
        <f t="shared" si="652"/>
        <v>1.4351665381832327E-6</v>
      </c>
      <c r="AV482" s="5">
        <f t="shared" si="653"/>
        <v>4.788093483571147E-7</v>
      </c>
      <c r="AW482" s="5">
        <f t="shared" si="654"/>
        <v>1.395349708028173E-9</v>
      </c>
      <c r="AX482" s="5">
        <f t="shared" si="655"/>
        <v>1.5385145648113001E-3</v>
      </c>
      <c r="AY482" s="5">
        <f t="shared" si="656"/>
        <v>4.5316247181714667E-4</v>
      </c>
      <c r="AZ482" s="5">
        <f t="shared" si="657"/>
        <v>6.6738473122161617E-5</v>
      </c>
      <c r="BA482" s="5">
        <f t="shared" si="658"/>
        <v>6.552504633812234E-6</v>
      </c>
      <c r="BB482" s="5">
        <f t="shared" si="659"/>
        <v>4.8250261394435533E-7</v>
      </c>
      <c r="BC482" s="5">
        <f t="shared" si="660"/>
        <v>2.8423790348722031E-8</v>
      </c>
      <c r="BD482" s="5">
        <f t="shared" si="661"/>
        <v>1.7786630690308722E-7</v>
      </c>
      <c r="BE482" s="5">
        <f t="shared" si="662"/>
        <v>2.3736353443904104E-7</v>
      </c>
      <c r="BF482" s="5">
        <f t="shared" si="663"/>
        <v>1.5838145082781815E-7</v>
      </c>
      <c r="BG482" s="5">
        <f t="shared" si="664"/>
        <v>7.0453630056267814E-8</v>
      </c>
      <c r="BH482" s="5">
        <f t="shared" si="665"/>
        <v>2.350518619207655E-8</v>
      </c>
      <c r="BI482" s="5">
        <f t="shared" si="666"/>
        <v>6.2735592472147908E-9</v>
      </c>
      <c r="BJ482" s="8">
        <f t="shared" si="667"/>
        <v>0.63785590273376491</v>
      </c>
      <c r="BK482" s="8">
        <f t="shared" si="668"/>
        <v>0.28157082857159921</v>
      </c>
      <c r="BL482" s="8">
        <f t="shared" si="669"/>
        <v>7.9720473823711904E-2</v>
      </c>
      <c r="BM482" s="8">
        <f t="shared" si="670"/>
        <v>0.22370483630117957</v>
      </c>
      <c r="BN482" s="8">
        <f t="shared" si="671"/>
        <v>0.77582446058695531</v>
      </c>
    </row>
    <row r="483" spans="1:66" x14ac:dyDescent="0.25">
      <c r="A483" t="s">
        <v>40</v>
      </c>
      <c r="B483" t="s">
        <v>334</v>
      </c>
      <c r="C483" t="s">
        <v>232</v>
      </c>
      <c r="D483" t="s">
        <v>495</v>
      </c>
      <c r="E483">
        <f>VLOOKUP(A483,home!$A$2:$E$405,3,FALSE)</f>
        <v>1.45333333333333</v>
      </c>
      <c r="F483">
        <f>VLOOKUP(B483,home!$B$2:$E$405,3,FALSE)</f>
        <v>0.87</v>
      </c>
      <c r="G483">
        <f>VLOOKUP(C483,away!$B$2:$E$405,4,FALSE)</f>
        <v>0.93</v>
      </c>
      <c r="H483">
        <f>VLOOKUP(A483,away!$A$2:$E$405,3,FALSE)</f>
        <v>1.16333333333333</v>
      </c>
      <c r="I483">
        <f>VLOOKUP(C483,away!$B$2:$E$405,3,FALSE)</f>
        <v>0.74</v>
      </c>
      <c r="J483">
        <f>VLOOKUP(B483,home!$B$2:$E$405,4,FALSE)</f>
        <v>1.32</v>
      </c>
      <c r="K483" s="3">
        <f t="shared" si="616"/>
        <v>1.1758919999999973</v>
      </c>
      <c r="L483" s="3">
        <f t="shared" si="617"/>
        <v>1.1363439999999969</v>
      </c>
      <c r="M483" s="5">
        <f t="shared" si="618"/>
        <v>9.9039551354357824E-2</v>
      </c>
      <c r="N483" s="5">
        <f t="shared" si="619"/>
        <v>0.11645981612117828</v>
      </c>
      <c r="O483" s="5">
        <f t="shared" si="620"/>
        <v>0.1125429999442161</v>
      </c>
      <c r="P483" s="5">
        <f t="shared" si="621"/>
        <v>0.13233841329040388</v>
      </c>
      <c r="Q483" s="5">
        <f t="shared" si="622"/>
        <v>6.8472083049182147E-2</v>
      </c>
      <c r="R483" s="5">
        <f t="shared" si="623"/>
        <v>6.3943781364304994E-2</v>
      </c>
      <c r="S483" s="5">
        <f t="shared" si="624"/>
        <v>4.4208236489176954E-2</v>
      </c>
      <c r="T483" s="5">
        <f t="shared" si="625"/>
        <v>7.7807840740439643E-2</v>
      </c>
      <c r="U483" s="5">
        <f t="shared" si="626"/>
        <v>7.5190980956035158E-2</v>
      </c>
      <c r="V483" s="5">
        <f t="shared" si="627"/>
        <v>6.5635370374093642E-3</v>
      </c>
      <c r="W483" s="5">
        <f t="shared" si="628"/>
        <v>2.6838591560289563E-2</v>
      </c>
      <c r="X483" s="5">
        <f t="shared" si="629"/>
        <v>3.0497872487985606E-2</v>
      </c>
      <c r="Y483" s="5">
        <f t="shared" si="630"/>
        <v>1.7328037207243713E-2</v>
      </c>
      <c r="Z483" s="5">
        <f t="shared" si="631"/>
        <v>2.4220710763546524E-2</v>
      </c>
      <c r="AA483" s="5">
        <f t="shared" si="632"/>
        <v>2.8480940021168188E-2</v>
      </c>
      <c r="AB483" s="5">
        <f t="shared" si="633"/>
        <v>1.6745254761685719E-2</v>
      </c>
      <c r="AC483" s="5">
        <f t="shared" si="634"/>
        <v>5.4814469650344799E-4</v>
      </c>
      <c r="AD483" s="5">
        <f t="shared" si="635"/>
        <v>7.8898212767529868E-3</v>
      </c>
      <c r="AE483" s="5">
        <f t="shared" si="636"/>
        <v>8.9655510689105739E-3</v>
      </c>
      <c r="AF483" s="5">
        <f t="shared" si="637"/>
        <v>5.0939750819250455E-3</v>
      </c>
      <c r="AG483" s="5">
        <f t="shared" si="638"/>
        <v>1.929502673498339E-3</v>
      </c>
      <c r="AH483" s="5">
        <f t="shared" si="639"/>
        <v>6.880764837972864E-3</v>
      </c>
      <c r="AI483" s="5">
        <f t="shared" si="640"/>
        <v>8.0910363268535696E-3</v>
      </c>
      <c r="AJ483" s="5">
        <f t="shared" si="641"/>
        <v>4.7570924442282385E-3</v>
      </c>
      <c r="AK483" s="5">
        <f t="shared" si="642"/>
        <v>1.8646089828094725E-3</v>
      </c>
      <c r="AL483" s="5">
        <f t="shared" si="643"/>
        <v>2.9297628430997261E-5</v>
      </c>
      <c r="AM483" s="5">
        <f t="shared" si="644"/>
        <v>1.8555155441527184E-3</v>
      </c>
      <c r="AN483" s="5">
        <f t="shared" si="645"/>
        <v>2.1085039555046713E-3</v>
      </c>
      <c r="AO483" s="5">
        <f t="shared" si="646"/>
        <v>1.1979929094069969E-3</v>
      </c>
      <c r="AP483" s="5">
        <f t="shared" si="647"/>
        <v>4.537773515490602E-4</v>
      </c>
      <c r="AQ483" s="5">
        <f t="shared" si="648"/>
        <v>1.2891179269216606E-4</v>
      </c>
      <c r="AR483" s="5">
        <f t="shared" si="649"/>
        <v>1.5637831678082827E-3</v>
      </c>
      <c r="AS483" s="5">
        <f t="shared" si="650"/>
        <v>1.838840116760413E-3</v>
      </c>
      <c r="AT483" s="5">
        <f t="shared" si="651"/>
        <v>1.0811386912888156E-3</v>
      </c>
      <c r="AU483" s="5">
        <f t="shared" si="652"/>
        <v>4.2376744599232822E-4</v>
      </c>
      <c r="AV483" s="5">
        <f t="shared" si="653"/>
        <v>1.2457618740070245E-4</v>
      </c>
      <c r="AW483" s="5">
        <f t="shared" si="654"/>
        <v>1.0874448099857253E-6</v>
      </c>
      <c r="AX483" s="5">
        <f t="shared" si="655"/>
        <v>3.6364764737413714E-4</v>
      </c>
      <c r="AY483" s="5">
        <f t="shared" si="656"/>
        <v>4.1322882220771545E-4</v>
      </c>
      <c r="AZ483" s="5">
        <f t="shared" si="657"/>
        <v>2.3478504637140151E-4</v>
      </c>
      <c r="BA483" s="5">
        <f t="shared" si="658"/>
        <v>8.8932192911287688E-5</v>
      </c>
      <c r="BB483" s="5">
        <f t="shared" si="659"/>
        <v>2.5264390955396021E-5</v>
      </c>
      <c r="BC483" s="5">
        <f t="shared" si="660"/>
        <v>5.7418078151636907E-6</v>
      </c>
      <c r="BD483" s="5">
        <f t="shared" si="661"/>
        <v>2.9616593667332173E-4</v>
      </c>
      <c r="BE483" s="5">
        <f t="shared" si="662"/>
        <v>3.4825915560666488E-4</v>
      </c>
      <c r="BF483" s="5">
        <f t="shared" si="663"/>
        <v>2.0475757750231576E-4</v>
      </c>
      <c r="BG483" s="5">
        <f t="shared" si="664"/>
        <v>8.0257599108117487E-5</v>
      </c>
      <c r="BH483" s="5">
        <f t="shared" si="665"/>
        <v>2.3593567182610573E-5</v>
      </c>
      <c r="BI483" s="5">
        <f t="shared" si="666"/>
        <v>5.5486973802988435E-6</v>
      </c>
      <c r="BJ483" s="8">
        <f t="shared" si="667"/>
        <v>0.36815939272834652</v>
      </c>
      <c r="BK483" s="8">
        <f t="shared" si="668"/>
        <v>0.28314040931849022</v>
      </c>
      <c r="BL483" s="8">
        <f t="shared" si="669"/>
        <v>0.32448814778197815</v>
      </c>
      <c r="BM483" s="8">
        <f t="shared" si="670"/>
        <v>0.40679987409132046</v>
      </c>
      <c r="BN483" s="8">
        <f t="shared" si="671"/>
        <v>0.59279664512364327</v>
      </c>
    </row>
    <row r="484" spans="1:66" x14ac:dyDescent="0.25">
      <c r="A484" t="s">
        <v>13</v>
      </c>
      <c r="B484" t="s">
        <v>248</v>
      </c>
      <c r="C484" t="s">
        <v>25</v>
      </c>
      <c r="D484"/>
      <c r="E484">
        <f>VLOOKUP(A484,home!$A$2:$E$405,3,FALSE)</f>
        <v>1.6044444444444399</v>
      </c>
      <c r="F484">
        <f>VLOOKUP(B484,home!$B$2:$E$405,3,FALSE)</f>
        <v>2.39</v>
      </c>
      <c r="G484">
        <f>VLOOKUP(C484,away!$B$2:$E$405,4,FALSE)</f>
        <v>1</v>
      </c>
      <c r="H484">
        <f>VLOOKUP(A484,away!$A$2:$E$405,3,FALSE)</f>
        <v>1.4044444444444399</v>
      </c>
      <c r="I484">
        <f>VLOOKUP(C484,away!$B$2:$E$405,3,FALSE)</f>
        <v>1</v>
      </c>
      <c r="J484">
        <f>VLOOKUP(B484,home!$B$2:$E$405,4,FALSE)</f>
        <v>1.07</v>
      </c>
      <c r="K484" s="3">
        <f t="shared" ref="K484" si="672">E484*F484*G484</f>
        <v>3.8346222222222117</v>
      </c>
      <c r="L484" s="3">
        <f t="shared" ref="L484" si="673">H484*I484*J484</f>
        <v>1.5027555555555507</v>
      </c>
      <c r="M484" s="5">
        <f t="shared" ref="M484:M485" si="674">_xlfn.POISSON.DIST(0,K484,FALSE) * _xlfn.POISSON.DIST(0,L484,FALSE)</f>
        <v>4.8084630517913245E-3</v>
      </c>
      <c r="N484" s="5">
        <f t="shared" ref="N484:N485" si="675">_xlfn.POISSON.DIST(1,K484,FALSE) * _xlfn.POISSON.DIST(0,L484,FALSE)</f>
        <v>1.8438639273133443E-2</v>
      </c>
      <c r="O484" s="5">
        <f t="shared" ref="O484:O485" si="676">_xlfn.POISSON.DIST(0,K484,FALSE) * _xlfn.POISSON.DIST(1,L484,FALSE)</f>
        <v>7.2259445647630104E-3</v>
      </c>
      <c r="P484" s="5">
        <f t="shared" ref="P484:P485" si="677">_xlfn.POISSON.DIST(1,K484,FALSE) * _xlfn.POISSON.DIST(1,L484,FALSE)</f>
        <v>2.7708767604586047E-2</v>
      </c>
      <c r="Q484" s="5">
        <f t="shared" ref="Q484:Q485" si="678">_xlfn.POISSON.DIST(2,K484,FALSE) * _xlfn.POISSON.DIST(0,L484,FALSE)</f>
        <v>3.5352607952148361E-2</v>
      </c>
      <c r="R484" s="5">
        <f t="shared" ref="R484:R485" si="679">_xlfn.POISSON.DIST(0,K484,FALSE) * _xlfn.POISSON.DIST(2,L484,FALSE)</f>
        <v>5.429414169417026E-3</v>
      </c>
      <c r="S484" s="5">
        <f t="shared" ref="S484:S485" si="680">_xlfn.POISSON.DIST(2,K484,FALSE) * _xlfn.POISSON.DIST(2,L484,FALSE)</f>
        <v>3.9917942276739213E-2</v>
      </c>
      <c r="T484" s="5">
        <f t="shared" ref="T484:T485" si="681">_xlfn.POISSON.DIST(2,K484,FALSE) * _xlfn.POISSON.DIST(1,L484,FALSE)</f>
        <v>5.3126328003468296E-2</v>
      </c>
      <c r="U484" s="5">
        <f t="shared" ref="U484:U485" si="682">_xlfn.POISSON.DIST(1,K484,FALSE) * _xlfn.POISSON.DIST(2,L484,FALSE)</f>
        <v>2.0819752227694679E-2</v>
      </c>
      <c r="V484" s="5">
        <f t="shared" ref="V484:V485" si="683">_xlfn.POISSON.DIST(3,K484,FALSE) * _xlfn.POISSON.DIST(3,L484,FALSE)</f>
        <v>2.5558570699804294E-2</v>
      </c>
      <c r="W484" s="5">
        <f t="shared" ref="W484:W485" si="684">_xlfn.POISSON.DIST(3,K484,FALSE) * _xlfn.POISSON.DIST(0,L484,FALSE)</f>
        <v>4.518796535560593E-2</v>
      </c>
      <c r="X484" s="5">
        <f t="shared" ref="X484:X485" si="685">_xlfn.POISSON.DIST(3,K484,FALSE) * _xlfn.POISSON.DIST(1,L484,FALSE)</f>
        <v>6.7906465982388572E-2</v>
      </c>
      <c r="Y484" s="5">
        <f t="shared" ref="Y484:Y485" si="686">_xlfn.POISSON.DIST(3,K484,FALSE) * _xlfn.POISSON.DIST(2,L484,FALSE)</f>
        <v>5.1023409506589235E-2</v>
      </c>
      <c r="Z484" s="5">
        <f t="shared" ref="Z484:Z485" si="687">_xlfn.POISSON.DIST(0,K484,FALSE) * _xlfn.POISSON.DIST(3,L484,FALSE)</f>
        <v>2.719694102167821E-3</v>
      </c>
      <c r="AA484" s="5">
        <f t="shared" ref="AA484:AA485" si="688">_xlfn.POISSON.DIST(1,K484,FALSE) * _xlfn.POISSON.DIST(3,L484,FALSE)</f>
        <v>1.0428999441819412E-2</v>
      </c>
      <c r="AB484" s="5">
        <f t="shared" ref="AB484:AB485" si="689">_xlfn.POISSON.DIST(2,K484,FALSE) * _xlfn.POISSON.DIST(3,L484,FALSE)</f>
        <v>1.9995636507571881E-2</v>
      </c>
      <c r="AC484" s="5">
        <f t="shared" ref="AC484:AC485" si="690">_xlfn.POISSON.DIST(4,K484,FALSE) * _xlfn.POISSON.DIST(4,L484,FALSE)</f>
        <v>9.2050787356371434E-3</v>
      </c>
      <c r="AD484" s="5">
        <f t="shared" ref="AD484:AD485" si="691">_xlfn.POISSON.DIST(4,K484,FALSE) * _xlfn.POISSON.DIST(0,L484,FALSE)</f>
        <v>4.3319694032403482E-2</v>
      </c>
      <c r="AE484" s="5">
        <f t="shared" ref="AE484:AE485" si="692">_xlfn.POISSON.DIST(4,K484,FALSE) * _xlfn.POISSON.DIST(1,L484,FALSE)</f>
        <v>6.5098910872160964E-2</v>
      </c>
      <c r="AF484" s="5">
        <f t="shared" ref="AF484:AF485" si="693">_xlfn.POISSON.DIST(4,K484,FALSE) * _xlfn.POISSON.DIST(2,L484,FALSE)</f>
        <v>4.8913874986877777E-2</v>
      </c>
      <c r="AG484" s="5">
        <f t="shared" ref="AG484:AG485" si="694">_xlfn.POISSON.DIST(4,K484,FALSE) * _xlfn.POISSON.DIST(3,L484,FALSE)</f>
        <v>2.4501865793426759E-2</v>
      </c>
      <c r="AH484" s="5">
        <f t="shared" ref="AH484:AH485" si="695">_xlfn.POISSON.DIST(0,K484,FALSE) * _xlfn.POISSON.DIST(4,L484,FALSE)</f>
        <v>1.0217588553610897E-3</v>
      </c>
      <c r="AI484" s="5">
        <f t="shared" ref="AI484:AI485" si="696">_xlfn.POISSON.DIST(1,K484,FALSE) * _xlfn.POISSON.DIST(4,L484,FALSE)</f>
        <v>3.9180592125199649E-3</v>
      </c>
      <c r="AJ484" s="5">
        <f t="shared" ref="AJ484:AJ485" si="697">_xlfn.POISSON.DIST(2,K484,FALSE) * _xlfn.POISSON.DIST(4,L484,FALSE)</f>
        <v>7.5121384621557588E-3</v>
      </c>
      <c r="AK484" s="5">
        <f t="shared" ref="AK484:AK485" si="698">_xlfn.POISSON.DIST(3,K484,FALSE) * _xlfn.POISSON.DIST(4,L484,FALSE)</f>
        <v>9.6020710277975561E-3</v>
      </c>
      <c r="AL484" s="5">
        <f t="shared" ref="AL484:AL485" si="699">_xlfn.POISSON.DIST(5,K484,FALSE) * _xlfn.POISSON.DIST(5,L484,FALSE)</f>
        <v>2.1217705925611033E-3</v>
      </c>
      <c r="AM484" s="5">
        <f t="shared" ref="AM484:AM485" si="700">_xlfn.POISSON.DIST(5,K484,FALSE) * _xlfn.POISSON.DIST(0,L484,FALSE)</f>
        <v>3.3222932279304257E-2</v>
      </c>
      <c r="AN484" s="5">
        <f t="shared" ref="AN484:AN485" si="701">_xlfn.POISSON.DIST(5,K484,FALSE) * _xlfn.POISSON.DIST(1,L484,FALSE)</f>
        <v>4.9925946054570312E-2</v>
      </c>
      <c r="AO484" s="5">
        <f t="shared" ref="AO484:AO485" si="702">_xlfn.POISSON.DIST(5,K484,FALSE) * _xlfn.POISSON.DIST(2,L484,FALSE)</f>
        <v>3.751324639993614E-2</v>
      </c>
      <c r="AP484" s="5">
        <f t="shared" ref="AP484:AP485" si="703">_xlfn.POISSON.DIST(5,K484,FALSE) * _xlfn.POISSON.DIST(3,L484,FALSE)</f>
        <v>1.87910798114761E-2</v>
      </c>
      <c r="AQ484" s="5">
        <f t="shared" ref="AQ484:AQ485" si="704">_xlfn.POISSON.DIST(5,K484,FALSE) * _xlfn.POISSON.DIST(4,L484,FALSE)</f>
        <v>7.0595998953958648E-3</v>
      </c>
      <c r="AR484" s="5">
        <f t="shared" ref="AR484:AR485" si="705">_xlfn.POISSON.DIST(0,K484,FALSE) * _xlfn.POISSON.DIST(5,L484,FALSE)</f>
        <v>3.0709075926639145E-4</v>
      </c>
      <c r="AS484" s="5">
        <f t="shared" ref="AS484:AS485" si="706">_xlfn.POISSON.DIST(1,K484,FALSE) * _xlfn.POISSON.DIST(5,L484,FALSE)</f>
        <v>1.177577049721996E-3</v>
      </c>
      <c r="AT484" s="5">
        <f t="shared" ref="AT484:AT485" si="707">_xlfn.POISSON.DIST(2,K484,FALSE) * _xlfn.POISSON.DIST(5,L484,FALSE)</f>
        <v>2.2577815616214186E-3</v>
      </c>
      <c r="AU484" s="5">
        <f t="shared" ref="AU484:AU485" si="708">_xlfn.POISSON.DIST(3,K484,FALSE) * _xlfn.POISSON.DIST(5,L484,FALSE)</f>
        <v>2.8859131163723535E-3</v>
      </c>
      <c r="AV484" s="5">
        <f t="shared" ref="AV484:AV485" si="709">_xlfn.POISSON.DIST(4,K484,FALSE) * _xlfn.POISSON.DIST(5,L484,FALSE)</f>
        <v>2.7665966418609954E-3</v>
      </c>
      <c r="AW484" s="5">
        <f t="shared" ref="AW484:AW485" si="710">_xlfn.POISSON.DIST(6,K484,FALSE) * _xlfn.POISSON.DIST(6,L484,FALSE)</f>
        <v>3.3963063102540532E-4</v>
      </c>
      <c r="AX484" s="5">
        <f t="shared" ref="AX484:AX485" si="711">_xlfn.POISSON.DIST(6,K484,FALSE) * _xlfn.POISSON.DIST(0,L484,FALSE)</f>
        <v>2.1232899067600626E-2</v>
      </c>
      <c r="AY484" s="5">
        <f t="shared" ref="AY484:AY485" si="712">_xlfn.POISSON.DIST(6,K484,FALSE) * _xlfn.POISSON.DIST(1,L484,FALSE)</f>
        <v>3.1907857034387116E-2</v>
      </c>
      <c r="AZ484" s="5">
        <f t="shared" ref="AZ484:AZ485" si="713">_xlfn.POISSON.DIST(6,K484,FALSE) * _xlfn.POISSON.DIST(2,L484,FALSE)</f>
        <v>2.3974854712148753E-2</v>
      </c>
      <c r="BA484" s="5">
        <f t="shared" ref="BA484:BA485" si="714">_xlfn.POISSON.DIST(6,K484,FALSE) * _xlfn.POISSON.DIST(3,L484,FALSE)</f>
        <v>1.2009448704106239E-2</v>
      </c>
      <c r="BB484" s="5">
        <f t="shared" ref="BB484:BB485" si="715">_xlfn.POISSON.DIST(6,K484,FALSE) * _xlfn.POISSON.DIST(4,L484,FALSE)</f>
        <v>4.5118164398137654E-3</v>
      </c>
      <c r="BC484" s="5">
        <f t="shared" ref="BC484:BC485" si="716">_xlfn.POISSON.DIST(6,K484,FALSE) * _xlfn.POISSON.DIST(5,L484,FALSE)</f>
        <v>1.3560314441153998E-3</v>
      </c>
      <c r="BD484" s="5">
        <f t="shared" ref="BD484:BD485" si="717">_xlfn.POISSON.DIST(0,K484,FALSE) * _xlfn.POISSON.DIST(6,L484,FALSE)</f>
        <v>7.6913724091223599E-5</v>
      </c>
      <c r="BE484" s="5">
        <f t="shared" ref="BE484:BE485" si="718">_xlfn.POISSON.DIST(1,K484,FALSE) * _xlfn.POISSON.DIST(6,L484,FALSE)</f>
        <v>2.9493507559407388E-4</v>
      </c>
      <c r="BF484" s="5">
        <f t="shared" ref="BF484:BF485" si="719">_xlfn.POISSON.DIST(2,K484,FALSE) * _xlfn.POISSON.DIST(6,L484,FALSE)</f>
        <v>5.6548229749291189E-4</v>
      </c>
      <c r="BG484" s="5">
        <f t="shared" ref="BG484:BG485" si="720">_xlfn.POISSON.DIST(3,K484,FALSE) * _xlfn.POISSON.DIST(6,L484,FALSE)</f>
        <v>7.2280366141319727E-4</v>
      </c>
      <c r="BH484" s="5">
        <f t="shared" ref="BH484:BH485" si="721">_xlfn.POISSON.DIST(4,K484,FALSE) * _xlfn.POISSON.DIST(6,L484,FALSE)</f>
        <v>6.9291974558965627E-4</v>
      </c>
      <c r="BI484" s="5">
        <f t="shared" ref="BI484:BI485" si="722">_xlfn.POISSON.DIST(5,K484,FALSE) * _xlfn.POISSON.DIST(6,L484,FALSE)</f>
        <v>5.3141709093093136E-4</v>
      </c>
      <c r="BJ484" s="8">
        <f t="shared" ref="BJ484:BJ485" si="723">SUM(N484,Q484,T484,W484,X484,Y484,AD484,AE484,AF484,AG484,AM484,AN484,AO484,AP484,AQ484,AX484,AY484,AZ484,BA484,BB484,BC484)</f>
        <v>0.69437547360105756</v>
      </c>
      <c r="BK484" s="8">
        <f t="shared" ref="BK484:BK485" si="724">SUM(M484,P484,S484,V484,AC484,AL484,AY484)</f>
        <v>0.14122844999550624</v>
      </c>
      <c r="BL484" s="8">
        <f t="shared" ref="BL484:BL485" si="725">SUM(O484,R484,U484,AA484,AB484,AH484,AI484,AJ484,AK484,AR484,AS484,AT484,AU484,AV484,BD484,BE484,BF484,BG484,BH484,BI484)</f>
        <v>9.8233205193055534E-2</v>
      </c>
      <c r="BM484" s="8">
        <f t="shared" ref="BM484:BM485" si="726">SUM(S484:BI484)</f>
        <v>0.80602475987258593</v>
      </c>
      <c r="BN484" s="8">
        <f t="shared" ref="BN484:BN485" si="727">SUM(M484:R484)</f>
        <v>9.8963836615839212E-2</v>
      </c>
    </row>
    <row r="485" spans="1:66" x14ac:dyDescent="0.25">
      <c r="A485" t="s">
        <v>24</v>
      </c>
      <c r="B485" t="s">
        <v>248</v>
      </c>
      <c r="C485" t="s">
        <v>25</v>
      </c>
      <c r="D485"/>
      <c r="E485">
        <f>VLOOKUP(A485,home!$A$2:$E$405,3,FALSE)</f>
        <v>1.6104868913857699</v>
      </c>
      <c r="F485">
        <f>VLOOKUP(B485,home!$B$2:$E$405,3,FALSE)</f>
        <v>2.39</v>
      </c>
      <c r="G485">
        <f>VLOOKUP(C485,away!$B$2:$E$405,4,FALSE)</f>
        <v>1</v>
      </c>
      <c r="H485">
        <f>VLOOKUP(A485,away!$A$2:$E$405,3,FALSE)</f>
        <v>1.3970037453183499</v>
      </c>
      <c r="I485">
        <f>VLOOKUP(C485,away!$B$2:$E$405,3,FALSE)</f>
        <v>1</v>
      </c>
      <c r="J485">
        <f>VLOOKUP(B485,home!$B$2:$E$405,4,FALSE)</f>
        <v>1.07</v>
      </c>
      <c r="K485" s="3">
        <f t="shared" ref="K485" si="728">E485*F485*G485</f>
        <v>3.8490636704119905</v>
      </c>
      <c r="L485" s="3">
        <f t="shared" ref="L485" si="729">H485*I485*J485</f>
        <v>1.4947940074906345</v>
      </c>
      <c r="M485" s="5">
        <f t="shared" si="674"/>
        <v>4.7774054252939539E-3</v>
      </c>
      <c r="N485" s="5">
        <f t="shared" si="675"/>
        <v>1.83885376613281E-2</v>
      </c>
      <c r="O485" s="5">
        <f t="shared" si="676"/>
        <v>7.1412370010826487E-3</v>
      </c>
      <c r="P485" s="5">
        <f t="shared" si="677"/>
        <v>2.7487075902669092E-2</v>
      </c>
      <c r="Q485" s="5">
        <f t="shared" si="678"/>
        <v>3.5389326132110335E-2</v>
      </c>
      <c r="R485" s="5">
        <f t="shared" si="679"/>
        <v>5.3373391376443672E-3</v>
      </c>
      <c r="S485" s="5">
        <f t="shared" si="680"/>
        <v>3.9537116615584483E-2</v>
      </c>
      <c r="T485" s="5">
        <f t="shared" si="681"/>
        <v>5.2899752631410245E-2</v>
      </c>
      <c r="U485" s="5">
        <f t="shared" si="682"/>
        <v>2.0543758171374993E-2</v>
      </c>
      <c r="V485" s="5">
        <f t="shared" si="683"/>
        <v>2.5275451808851102E-2</v>
      </c>
      <c r="W485" s="5">
        <f t="shared" si="684"/>
        <v>4.5405256511822534E-2</v>
      </c>
      <c r="X485" s="5">
        <f t="shared" si="685"/>
        <v>6.787150534244743E-2</v>
      </c>
      <c r="Y485" s="5">
        <f t="shared" si="686"/>
        <v>5.0726959732629508E-2</v>
      </c>
      <c r="Z485" s="5">
        <f t="shared" si="687"/>
        <v>2.6594075196320101E-3</v>
      </c>
      <c r="AA485" s="5">
        <f t="shared" si="688"/>
        <v>1.0236228868636031E-2</v>
      </c>
      <c r="AB485" s="5">
        <f t="shared" si="689"/>
        <v>1.9699948330144695E-2</v>
      </c>
      <c r="AC485" s="5">
        <f t="shared" si="690"/>
        <v>9.0889850307894551E-3</v>
      </c>
      <c r="AD485" s="5">
        <f t="shared" si="691"/>
        <v>4.3691930821348396E-2</v>
      </c>
      <c r="AE485" s="5">
        <f t="shared" si="692"/>
        <v>6.5310436367446947E-2</v>
      </c>
      <c r="AF485" s="5">
        <f t="shared" si="693"/>
        <v>4.8812824454329051E-2</v>
      </c>
      <c r="AG485" s="5">
        <f t="shared" si="694"/>
        <v>2.4321705827674456E-2</v>
      </c>
      <c r="AH485" s="5">
        <f t="shared" si="695"/>
        <v>9.9381660595536533E-4</v>
      </c>
      <c r="AI485" s="5">
        <f t="shared" si="696"/>
        <v>3.8252633930349446E-3</v>
      </c>
      <c r="AJ485" s="5">
        <f t="shared" si="697"/>
        <v>7.3618411779438559E-3</v>
      </c>
      <c r="AK485" s="5">
        <f t="shared" si="698"/>
        <v>9.4453984751222374E-3</v>
      </c>
      <c r="AL485" s="5">
        <f t="shared" si="699"/>
        <v>2.0917598502049749E-3</v>
      </c>
      <c r="AM485" s="5">
        <f t="shared" si="700"/>
        <v>3.3634604722921201E-2</v>
      </c>
      <c r="AN485" s="5">
        <f t="shared" si="701"/>
        <v>5.0276805584138801E-2</v>
      </c>
      <c r="AO485" s="5">
        <f t="shared" si="702"/>
        <v>3.7576733851471179E-2</v>
      </c>
      <c r="AP485" s="5">
        <f t="shared" si="703"/>
        <v>1.872315886074986E-2</v>
      </c>
      <c r="AQ485" s="5">
        <f t="shared" si="704"/>
        <v>6.9968164165860177E-3</v>
      </c>
      <c r="AR485" s="5">
        <f t="shared" si="705"/>
        <v>2.9711022142535229E-4</v>
      </c>
      <c r="AS485" s="5">
        <f t="shared" si="706"/>
        <v>1.1435961593963856E-3</v>
      </c>
      <c r="AT485" s="5">
        <f t="shared" si="707"/>
        <v>2.200887215377654E-3</v>
      </c>
      <c r="AU485" s="5">
        <f t="shared" si="708"/>
        <v>2.8237850077947797E-3</v>
      </c>
      <c r="AV485" s="5">
        <f t="shared" si="709"/>
        <v>2.7172320716392319E-3</v>
      </c>
      <c r="AW485" s="5">
        <f t="shared" si="710"/>
        <v>3.3430722707726091E-4</v>
      </c>
      <c r="AX485" s="5">
        <f t="shared" si="711"/>
        <v>2.1576955851277248E-2</v>
      </c>
      <c r="AY485" s="5">
        <f t="shared" si="712"/>
        <v>3.2253104306379211E-2</v>
      </c>
      <c r="AZ485" s="5">
        <f t="shared" si="713"/>
        <v>2.4105873520073016E-2</v>
      </c>
      <c r="BA485" s="5">
        <f t="shared" si="714"/>
        <v>1.2011105094377436E-2</v>
      </c>
      <c r="BB485" s="5">
        <f t="shared" si="715"/>
        <v>4.4885319796039063E-3</v>
      </c>
      <c r="BC485" s="5">
        <f t="shared" si="716"/>
        <v>1.3418861411083989E-3</v>
      </c>
      <c r="BD485" s="5">
        <f t="shared" si="717"/>
        <v>7.4019763091805305E-5</v>
      </c>
      <c r="BE485" s="5">
        <f t="shared" si="718"/>
        <v>2.8490678100917007E-4</v>
      </c>
      <c r="BF485" s="5">
        <f t="shared" si="719"/>
        <v>5.4831217011821077E-4</v>
      </c>
      <c r="BG485" s="5">
        <f t="shared" si="720"/>
        <v>7.0349615134892142E-4</v>
      </c>
      <c r="BH485" s="5">
        <f t="shared" si="721"/>
        <v>6.7695036960794728E-4</v>
      </c>
      <c r="BI485" s="5">
        <f t="shared" si="722"/>
        <v>5.2112501486598366E-4</v>
      </c>
      <c r="BJ485" s="8">
        <f t="shared" si="723"/>
        <v>0.69580381181123319</v>
      </c>
      <c r="BK485" s="8">
        <f t="shared" si="724"/>
        <v>0.14051089893977228</v>
      </c>
      <c r="BL485" s="8">
        <f t="shared" si="725"/>
        <v>9.6576252086614592E-2</v>
      </c>
      <c r="BM485" s="8">
        <f t="shared" si="726"/>
        <v>0.80511065201782139</v>
      </c>
      <c r="BN485" s="8">
        <f t="shared" si="727"/>
        <v>9.8520921260128499E-2</v>
      </c>
    </row>
    <row r="486" spans="1:66" x14ac:dyDescent="0.25">
      <c r="D486"/>
      <c r="E486" s="10"/>
      <c r="F486" s="10"/>
      <c r="G486" s="10"/>
      <c r="H486" s="10"/>
      <c r="I486" s="10"/>
      <c r="J486" s="10"/>
      <c r="K486" s="12"/>
      <c r="L486" s="12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4"/>
      <c r="BK486" s="14"/>
      <c r="BL486" s="14"/>
      <c r="BM486" s="14"/>
      <c r="BN486" s="14"/>
    </row>
    <row r="487" spans="1:66" x14ac:dyDescent="0.25">
      <c r="D487"/>
      <c r="E487" s="10"/>
      <c r="F487" s="10"/>
      <c r="G487" s="10"/>
      <c r="H487" s="10"/>
      <c r="I487" s="10"/>
      <c r="J487" s="10"/>
      <c r="K487" s="12"/>
      <c r="L487" s="12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4"/>
      <c r="BK487" s="14"/>
      <c r="BL487" s="14"/>
      <c r="BM487" s="14"/>
      <c r="BN487" s="14"/>
    </row>
    <row r="488" spans="1:66" x14ac:dyDescent="0.25">
      <c r="D488"/>
      <c r="E488" s="10"/>
      <c r="F488" s="10"/>
      <c r="G488" s="10"/>
      <c r="H488" s="10"/>
      <c r="I488" s="10"/>
      <c r="J488" s="10"/>
      <c r="K488" s="12"/>
      <c r="L488" s="12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4"/>
      <c r="BK488" s="14"/>
      <c r="BL488" s="14"/>
      <c r="BM488" s="14"/>
      <c r="BN488" s="14"/>
    </row>
    <row r="489" spans="1:66" x14ac:dyDescent="0.25">
      <c r="D489"/>
      <c r="E489" s="10"/>
      <c r="F489" s="10"/>
      <c r="G489" s="10"/>
      <c r="H489" s="10"/>
      <c r="I489" s="10"/>
      <c r="J489" s="10"/>
      <c r="K489" s="12"/>
      <c r="L489" s="12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4"/>
      <c r="BK489" s="14"/>
      <c r="BL489" s="14"/>
      <c r="BM489" s="14"/>
      <c r="BN489" s="14"/>
    </row>
    <row r="490" spans="1:66" x14ac:dyDescent="0.25">
      <c r="D490"/>
      <c r="E490" s="10"/>
      <c r="F490" s="10"/>
      <c r="G490" s="10"/>
      <c r="H490" s="10"/>
      <c r="I490" s="10"/>
      <c r="J490" s="10"/>
      <c r="K490" s="12"/>
      <c r="L490" s="12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4"/>
      <c r="BK490" s="14"/>
      <c r="BL490" s="14"/>
      <c r="BM490" s="14"/>
      <c r="BN490" s="14"/>
    </row>
    <row r="491" spans="1:66" x14ac:dyDescent="0.25">
      <c r="D491"/>
      <c r="E491" s="10"/>
      <c r="F491" s="10"/>
      <c r="G491" s="10"/>
      <c r="H491" s="10"/>
      <c r="I491" s="10"/>
      <c r="J491" s="10"/>
      <c r="K491" s="12"/>
      <c r="L491" s="12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4"/>
      <c r="BK491" s="14"/>
      <c r="BL491" s="14"/>
      <c r="BM491" s="14"/>
      <c r="BN491" s="14"/>
    </row>
    <row r="492" spans="1:66" x14ac:dyDescent="0.25">
      <c r="D492"/>
      <c r="E492" s="10"/>
      <c r="F492" s="10"/>
      <c r="G492" s="10"/>
      <c r="H492" s="10"/>
      <c r="I492" s="10"/>
      <c r="J492" s="10"/>
      <c r="K492" s="12"/>
      <c r="L492" s="12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4"/>
      <c r="BK492" s="14"/>
      <c r="BL492" s="14"/>
      <c r="BM492" s="14"/>
      <c r="BN492" s="14"/>
    </row>
    <row r="493" spans="1:66" x14ac:dyDescent="0.25">
      <c r="D493"/>
      <c r="E493" s="10"/>
      <c r="F493" s="10"/>
      <c r="G493" s="10"/>
      <c r="H493" s="10"/>
      <c r="I493" s="10"/>
      <c r="J493" s="10"/>
      <c r="K493" s="12"/>
      <c r="L493" s="12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4"/>
      <c r="BK493" s="14"/>
      <c r="BL493" s="14"/>
      <c r="BM493" s="14"/>
      <c r="BN493" s="14"/>
    </row>
    <row r="494" spans="1:66" x14ac:dyDescent="0.25">
      <c r="D494"/>
      <c r="E494" s="10"/>
      <c r="F494" s="10"/>
      <c r="G494" s="10"/>
      <c r="H494" s="10"/>
      <c r="I494" s="10"/>
      <c r="J494" s="10"/>
      <c r="K494" s="12"/>
      <c r="L494" s="12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4"/>
      <c r="BK494" s="14"/>
      <c r="BL494" s="14"/>
      <c r="BM494" s="14"/>
      <c r="BN494" s="14"/>
    </row>
    <row r="495" spans="1:66" x14ac:dyDescent="0.25">
      <c r="D495"/>
      <c r="E495" s="10"/>
      <c r="F495" s="10"/>
      <c r="G495" s="10"/>
      <c r="H495" s="10"/>
      <c r="I495" s="10"/>
      <c r="J495" s="10"/>
      <c r="K495" s="12"/>
      <c r="L495" s="12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4"/>
      <c r="BK495" s="14"/>
      <c r="BL495" s="14"/>
      <c r="BM495" s="14"/>
      <c r="BN495" s="14"/>
    </row>
    <row r="496" spans="1:66" x14ac:dyDescent="0.25">
      <c r="D496"/>
      <c r="E496" s="10"/>
      <c r="F496" s="10"/>
      <c r="G496" s="10"/>
      <c r="H496" s="10"/>
      <c r="I496" s="10"/>
      <c r="J496" s="10"/>
      <c r="K496" s="12"/>
      <c r="L496" s="12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4"/>
      <c r="BK496" s="14"/>
      <c r="BL496" s="14"/>
      <c r="BM496" s="14"/>
      <c r="BN496" s="14"/>
    </row>
    <row r="497" spans="4:66" x14ac:dyDescent="0.25">
      <c r="D497"/>
      <c r="E497" s="10"/>
      <c r="F497" s="10"/>
      <c r="G497" s="10"/>
      <c r="H497" s="10"/>
      <c r="I497" s="10"/>
      <c r="J497" s="10"/>
      <c r="K497" s="12"/>
      <c r="L497" s="12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4"/>
      <c r="BK497" s="14"/>
      <c r="BL497" s="14"/>
      <c r="BM497" s="14"/>
      <c r="BN497" s="14"/>
    </row>
    <row r="498" spans="4:66" x14ac:dyDescent="0.25">
      <c r="D498"/>
      <c r="E498" s="10"/>
      <c r="F498" s="10"/>
      <c r="G498" s="10"/>
      <c r="H498" s="10"/>
      <c r="I498" s="10"/>
      <c r="J498" s="10"/>
      <c r="K498" s="12"/>
      <c r="L498" s="12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4"/>
      <c r="BK498" s="14"/>
      <c r="BL498" s="14"/>
      <c r="BM498" s="14"/>
      <c r="BN498" s="14"/>
    </row>
    <row r="499" spans="4:66" x14ac:dyDescent="0.25">
      <c r="D499"/>
      <c r="E499" s="10"/>
      <c r="F499" s="10"/>
      <c r="G499" s="10"/>
      <c r="H499" s="10"/>
      <c r="I499" s="10"/>
      <c r="J499" s="10"/>
      <c r="K499" s="12"/>
      <c r="L499" s="12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4"/>
      <c r="BK499" s="14"/>
      <c r="BL499" s="14"/>
      <c r="BM499" s="14"/>
      <c r="BN499" s="14"/>
    </row>
    <row r="500" spans="4:66" x14ac:dyDescent="0.25">
      <c r="D500"/>
      <c r="E500" s="10"/>
      <c r="F500" s="10"/>
      <c r="G500" s="10"/>
      <c r="H500" s="10"/>
      <c r="I500" s="10"/>
      <c r="J500" s="10"/>
      <c r="K500" s="12"/>
      <c r="L500" s="12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4"/>
      <c r="BK500" s="14"/>
      <c r="BL500" s="14"/>
      <c r="BM500" s="14"/>
      <c r="BN500" s="14"/>
    </row>
    <row r="501" spans="4:66" x14ac:dyDescent="0.25">
      <c r="D501"/>
      <c r="E501" s="10"/>
      <c r="F501" s="10"/>
      <c r="G501" s="10"/>
      <c r="H501" s="10"/>
      <c r="I501" s="10"/>
      <c r="J501" s="10"/>
      <c r="K501" s="12"/>
      <c r="L501" s="12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4"/>
      <c r="BK501" s="14"/>
      <c r="BL501" s="14"/>
      <c r="BM501" s="14"/>
      <c r="BN501" s="14"/>
    </row>
    <row r="502" spans="4:66" x14ac:dyDescent="0.25">
      <c r="D502"/>
      <c r="E502" s="10"/>
      <c r="F502" s="10"/>
      <c r="G502" s="10"/>
      <c r="H502" s="10"/>
      <c r="I502" s="10"/>
      <c r="J502" s="10"/>
      <c r="K502" s="12"/>
      <c r="L502" s="12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4"/>
      <c r="BK502" s="14"/>
      <c r="BL502" s="14"/>
      <c r="BM502" s="14"/>
      <c r="BN502" s="14"/>
    </row>
    <row r="503" spans="4:66" x14ac:dyDescent="0.25">
      <c r="D503"/>
      <c r="E503" s="10"/>
      <c r="F503" s="10"/>
      <c r="G503" s="10"/>
      <c r="H503" s="10"/>
      <c r="I503" s="10"/>
      <c r="J503" s="10"/>
      <c r="K503" s="12"/>
      <c r="L503" s="12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4"/>
      <c r="BK503" s="14"/>
      <c r="BL503" s="14"/>
      <c r="BM503" s="14"/>
      <c r="BN503" s="14"/>
    </row>
    <row r="504" spans="4:66" x14ac:dyDescent="0.25">
      <c r="D504"/>
      <c r="E504" s="10"/>
      <c r="F504" s="10"/>
      <c r="G504" s="10"/>
      <c r="H504" s="10"/>
      <c r="I504" s="10"/>
      <c r="J504" s="10"/>
      <c r="K504" s="12"/>
      <c r="L504" s="12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4"/>
      <c r="BK504" s="14"/>
      <c r="BL504" s="14"/>
      <c r="BM504" s="14"/>
      <c r="BN504" s="14"/>
    </row>
    <row r="505" spans="4:66" x14ac:dyDescent="0.25">
      <c r="D505"/>
      <c r="E505" s="10"/>
      <c r="F505" s="10"/>
      <c r="G505" s="10"/>
      <c r="H505" s="10"/>
      <c r="I505" s="10"/>
      <c r="J505" s="10"/>
      <c r="K505" s="12"/>
      <c r="L505" s="12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4"/>
      <c r="BK505" s="14"/>
      <c r="BL505" s="14"/>
      <c r="BM505" s="14"/>
      <c r="BN505" s="14"/>
    </row>
    <row r="506" spans="4:66" x14ac:dyDescent="0.25">
      <c r="D506"/>
      <c r="E506" s="10"/>
      <c r="F506" s="10"/>
      <c r="G506" s="10"/>
      <c r="H506" s="10"/>
      <c r="I506" s="10"/>
      <c r="J506" s="10"/>
      <c r="K506" s="12"/>
      <c r="L506" s="12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4"/>
      <c r="BK506" s="14"/>
      <c r="BL506" s="14"/>
      <c r="BM506" s="14"/>
      <c r="BN506" s="14"/>
    </row>
    <row r="507" spans="4:66" x14ac:dyDescent="0.25">
      <c r="D507"/>
      <c r="E507" s="10"/>
      <c r="F507" s="10"/>
      <c r="G507" s="10"/>
      <c r="H507" s="10"/>
      <c r="I507" s="10"/>
      <c r="J507" s="10"/>
      <c r="K507" s="12"/>
      <c r="L507" s="12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4"/>
      <c r="BK507" s="14"/>
      <c r="BL507" s="14"/>
      <c r="BM507" s="14"/>
      <c r="BN507" s="14"/>
    </row>
    <row r="508" spans="4:66" x14ac:dyDescent="0.25">
      <c r="D508"/>
      <c r="E508" s="10"/>
      <c r="F508" s="10"/>
      <c r="G508" s="10"/>
      <c r="H508" s="10"/>
      <c r="I508" s="10"/>
      <c r="J508" s="10"/>
      <c r="K508" s="12"/>
      <c r="L508" s="12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4"/>
      <c r="BK508" s="14"/>
      <c r="BL508" s="14"/>
      <c r="BM508" s="14"/>
      <c r="BN508" s="14"/>
    </row>
    <row r="509" spans="4:66" x14ac:dyDescent="0.25">
      <c r="D509"/>
      <c r="E509" s="10"/>
      <c r="F509" s="10"/>
      <c r="G509" s="10"/>
      <c r="H509" s="10"/>
      <c r="I509" s="10"/>
      <c r="J509" s="10"/>
      <c r="K509" s="12"/>
      <c r="L509" s="12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4"/>
      <c r="BK509" s="14"/>
      <c r="BL509" s="14"/>
      <c r="BM509" s="14"/>
      <c r="BN509" s="14"/>
    </row>
    <row r="510" spans="4:66" x14ac:dyDescent="0.25">
      <c r="D510"/>
      <c r="E510" s="10"/>
      <c r="F510" s="10"/>
      <c r="G510" s="10"/>
      <c r="H510" s="10"/>
      <c r="I510" s="10"/>
      <c r="J510" s="10"/>
      <c r="K510" s="12"/>
      <c r="L510" s="12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4"/>
      <c r="BK510" s="14"/>
      <c r="BL510" s="14"/>
      <c r="BM510" s="14"/>
      <c r="BN510" s="14"/>
    </row>
    <row r="511" spans="4:66" x14ac:dyDescent="0.25">
      <c r="D511"/>
      <c r="E511" s="10"/>
      <c r="F511" s="10"/>
      <c r="G511" s="10"/>
      <c r="H511" s="10"/>
      <c r="I511" s="10"/>
      <c r="J511" s="10"/>
      <c r="K511" s="12"/>
      <c r="L511" s="12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4"/>
      <c r="BK511" s="14"/>
      <c r="BL511" s="14"/>
      <c r="BM511" s="14"/>
      <c r="BN511" s="14"/>
    </row>
    <row r="512" spans="4:66" x14ac:dyDescent="0.25">
      <c r="D512"/>
      <c r="E512" s="10"/>
      <c r="F512" s="10"/>
      <c r="G512" s="10"/>
      <c r="H512" s="10"/>
      <c r="I512" s="10"/>
      <c r="J512" s="10"/>
      <c r="K512" s="12"/>
      <c r="L512" s="12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4"/>
      <c r="BK512" s="14"/>
      <c r="BL512" s="14"/>
      <c r="BM512" s="14"/>
      <c r="BN512" s="14"/>
    </row>
    <row r="513" spans="4:66" x14ac:dyDescent="0.25">
      <c r="D513"/>
      <c r="E513" s="10"/>
      <c r="F513" s="10"/>
      <c r="G513" s="10"/>
      <c r="H513" s="10"/>
      <c r="I513" s="10"/>
      <c r="J513" s="10"/>
      <c r="K513" s="12"/>
      <c r="L513" s="12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4"/>
      <c r="BK513" s="14"/>
      <c r="BL513" s="14"/>
      <c r="BM513" s="14"/>
      <c r="BN513" s="14"/>
    </row>
    <row r="514" spans="4:66" x14ac:dyDescent="0.25">
      <c r="D514"/>
      <c r="E514" s="10"/>
      <c r="F514" s="10"/>
      <c r="G514" s="10"/>
      <c r="H514" s="10"/>
      <c r="I514" s="10"/>
      <c r="J514" s="10"/>
      <c r="K514" s="12"/>
      <c r="L514" s="12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4"/>
      <c r="BK514" s="14"/>
      <c r="BL514" s="14"/>
      <c r="BM514" s="14"/>
      <c r="BN514" s="14"/>
    </row>
    <row r="515" spans="4:66" x14ac:dyDescent="0.25">
      <c r="D515"/>
      <c r="E515" s="10"/>
      <c r="F515" s="10"/>
      <c r="G515" s="10"/>
      <c r="H515" s="10"/>
      <c r="I515" s="10"/>
      <c r="J515" s="10"/>
      <c r="K515" s="12"/>
      <c r="L515" s="12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4"/>
      <c r="BK515" s="14"/>
      <c r="BL515" s="14"/>
      <c r="BM515" s="14"/>
      <c r="BN515" s="14"/>
    </row>
    <row r="516" spans="4:66" x14ac:dyDescent="0.25">
      <c r="D516"/>
      <c r="E516" s="10"/>
      <c r="F516" s="10"/>
      <c r="G516" s="10"/>
      <c r="H516" s="10"/>
      <c r="I516" s="10"/>
      <c r="J516" s="10"/>
      <c r="K516" s="12"/>
      <c r="L516" s="12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4"/>
      <c r="BK516" s="14"/>
      <c r="BL516" s="14"/>
      <c r="BM516" s="14"/>
      <c r="BN516" s="14"/>
    </row>
    <row r="517" spans="4:66" x14ac:dyDescent="0.25">
      <c r="D517"/>
      <c r="E517" s="10"/>
      <c r="F517" s="10"/>
      <c r="G517" s="10"/>
      <c r="H517" s="10"/>
      <c r="I517" s="10"/>
      <c r="J517" s="10"/>
      <c r="K517" s="12"/>
      <c r="L517" s="12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4"/>
      <c r="BK517" s="14"/>
      <c r="BL517" s="14"/>
      <c r="BM517" s="14"/>
      <c r="BN517" s="14"/>
    </row>
    <row r="518" spans="4:66" x14ac:dyDescent="0.25">
      <c r="D518"/>
      <c r="E518" s="10"/>
      <c r="F518" s="10"/>
      <c r="G518" s="10"/>
      <c r="H518" s="10"/>
      <c r="I518" s="10"/>
      <c r="J518" s="10"/>
      <c r="K518" s="12"/>
      <c r="L518" s="12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4"/>
      <c r="BK518" s="14"/>
      <c r="BL518" s="14"/>
      <c r="BM518" s="14"/>
      <c r="BN518" s="14"/>
    </row>
    <row r="519" spans="4:66" x14ac:dyDescent="0.25">
      <c r="D519"/>
      <c r="E519" s="10"/>
      <c r="F519" s="10"/>
      <c r="G519" s="10"/>
      <c r="H519" s="10"/>
      <c r="I519" s="10"/>
      <c r="J519" s="10"/>
      <c r="K519" s="12"/>
      <c r="L519" s="12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4"/>
      <c r="BK519" s="14"/>
      <c r="BL519" s="14"/>
      <c r="BM519" s="14"/>
      <c r="BN519" s="14"/>
    </row>
    <row r="520" spans="4:66" x14ac:dyDescent="0.25">
      <c r="D520"/>
      <c r="E520" s="10"/>
      <c r="F520" s="10"/>
      <c r="G520" s="10"/>
      <c r="H520" s="10"/>
      <c r="I520" s="10"/>
      <c r="J520" s="10"/>
      <c r="K520" s="12"/>
      <c r="L520" s="12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4"/>
      <c r="BK520" s="14"/>
      <c r="BL520" s="14"/>
      <c r="BM520" s="14"/>
      <c r="BN520" s="14"/>
    </row>
    <row r="521" spans="4:66" x14ac:dyDescent="0.25">
      <c r="D521"/>
      <c r="E521" s="10"/>
      <c r="F521" s="10"/>
      <c r="G521" s="10"/>
      <c r="H521" s="10"/>
      <c r="I521" s="10"/>
      <c r="J521" s="10"/>
      <c r="K521" s="12"/>
      <c r="L521" s="12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4"/>
      <c r="BK521" s="14"/>
      <c r="BL521" s="14"/>
      <c r="BM521" s="14"/>
      <c r="BN521" s="14"/>
    </row>
    <row r="522" spans="4:66" x14ac:dyDescent="0.25">
      <c r="D522"/>
      <c r="E522" s="10"/>
      <c r="F522" s="10"/>
      <c r="G522" s="10"/>
      <c r="H522" s="10"/>
      <c r="I522" s="10"/>
      <c r="J522" s="10"/>
      <c r="K522" s="12"/>
      <c r="L522" s="12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4"/>
      <c r="BK522" s="14"/>
      <c r="BL522" s="14"/>
      <c r="BM522" s="14"/>
      <c r="BN522" s="14"/>
    </row>
    <row r="523" spans="4:66" x14ac:dyDescent="0.25">
      <c r="D523"/>
      <c r="E523" s="10"/>
      <c r="F523" s="10"/>
      <c r="G523" s="10"/>
      <c r="H523" s="10"/>
      <c r="I523" s="10"/>
      <c r="J523" s="10"/>
      <c r="K523" s="12"/>
      <c r="L523" s="12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4"/>
      <c r="BK523" s="14"/>
      <c r="BL523" s="14"/>
      <c r="BM523" s="14"/>
      <c r="BN523" s="14"/>
    </row>
    <row r="524" spans="4:66" x14ac:dyDescent="0.25">
      <c r="D524"/>
      <c r="E524" s="10"/>
      <c r="F524" s="10"/>
      <c r="G524" s="10"/>
      <c r="H524" s="10"/>
      <c r="I524" s="10"/>
      <c r="J524" s="10"/>
      <c r="K524" s="12"/>
      <c r="L524" s="12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4"/>
      <c r="BK524" s="14"/>
      <c r="BL524" s="14"/>
      <c r="BM524" s="14"/>
      <c r="BN524" s="14"/>
    </row>
    <row r="525" spans="4:66" x14ac:dyDescent="0.25">
      <c r="D525"/>
      <c r="E525" s="10"/>
      <c r="F525" s="10"/>
      <c r="G525" s="10"/>
      <c r="H525" s="10"/>
      <c r="I525" s="10"/>
      <c r="J525" s="10"/>
      <c r="K525" s="12"/>
      <c r="L525" s="12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4"/>
      <c r="BK525" s="14"/>
      <c r="BL525" s="14"/>
      <c r="BM525" s="14"/>
      <c r="BN525" s="14"/>
    </row>
    <row r="526" spans="4:66" x14ac:dyDescent="0.25">
      <c r="D526"/>
      <c r="E526" s="10"/>
      <c r="F526" s="10"/>
      <c r="G526" s="10"/>
      <c r="H526" s="10"/>
      <c r="I526" s="10"/>
      <c r="J526" s="10"/>
      <c r="K526" s="12"/>
      <c r="L526" s="12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4"/>
      <c r="BK526" s="14"/>
      <c r="BL526" s="14"/>
      <c r="BM526" s="14"/>
      <c r="BN526" s="14"/>
    </row>
    <row r="527" spans="4:66" x14ac:dyDescent="0.25">
      <c r="D527"/>
      <c r="E527" s="10"/>
      <c r="F527" s="10"/>
      <c r="G527" s="10"/>
      <c r="H527" s="10"/>
      <c r="I527" s="10"/>
      <c r="J527" s="10"/>
      <c r="K527" s="12"/>
      <c r="L527" s="12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4"/>
      <c r="BK527" s="14"/>
      <c r="BL527" s="14"/>
      <c r="BM527" s="14"/>
      <c r="BN527" s="14"/>
    </row>
    <row r="528" spans="4:66" x14ac:dyDescent="0.25">
      <c r="D528"/>
      <c r="E528" s="10"/>
      <c r="F528" s="10"/>
      <c r="G528" s="10"/>
      <c r="H528" s="10"/>
      <c r="I528" s="10"/>
      <c r="J528" s="10"/>
      <c r="K528" s="12"/>
      <c r="L528" s="12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4"/>
      <c r="BK528" s="14"/>
      <c r="BL528" s="14"/>
      <c r="BM528" s="14"/>
      <c r="BN528" s="14"/>
    </row>
    <row r="529" spans="4:66" x14ac:dyDescent="0.25">
      <c r="D529"/>
      <c r="E529" s="10"/>
      <c r="F529" s="10"/>
      <c r="G529" s="10"/>
      <c r="H529" s="10"/>
      <c r="I529" s="10"/>
      <c r="J529" s="10"/>
      <c r="K529" s="12"/>
      <c r="L529" s="12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4"/>
      <c r="BK529" s="14"/>
      <c r="BL529" s="14"/>
      <c r="BM529" s="14"/>
      <c r="BN529" s="14"/>
    </row>
    <row r="530" spans="4:66" x14ac:dyDescent="0.25">
      <c r="D530"/>
      <c r="E530" s="10"/>
      <c r="F530" s="10"/>
      <c r="G530" s="10"/>
      <c r="H530" s="10"/>
      <c r="I530" s="10"/>
      <c r="J530" s="10"/>
      <c r="K530" s="12"/>
      <c r="L530" s="12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4"/>
      <c r="BK530" s="14"/>
      <c r="BL530" s="14"/>
      <c r="BM530" s="14"/>
      <c r="BN530" s="14"/>
    </row>
    <row r="531" spans="4:66" x14ac:dyDescent="0.25">
      <c r="D531"/>
      <c r="E531" s="10"/>
      <c r="F531" s="10"/>
      <c r="G531" s="10"/>
      <c r="H531" s="10"/>
      <c r="I531" s="10"/>
      <c r="J531" s="10"/>
      <c r="K531" s="12"/>
      <c r="L531" s="12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4"/>
      <c r="BK531" s="14"/>
      <c r="BL531" s="14"/>
      <c r="BM531" s="14"/>
      <c r="BN531" s="14"/>
    </row>
    <row r="532" spans="4:66" x14ac:dyDescent="0.25">
      <c r="D532"/>
      <c r="E532" s="10"/>
      <c r="F532" s="10"/>
      <c r="G532" s="10"/>
      <c r="H532" s="10"/>
      <c r="I532" s="10"/>
      <c r="J532" s="10"/>
      <c r="K532" s="12"/>
      <c r="L532" s="12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4"/>
      <c r="BK532" s="14"/>
      <c r="BL532" s="14"/>
      <c r="BM532" s="14"/>
      <c r="BN532" s="14"/>
    </row>
    <row r="533" spans="4:66" x14ac:dyDescent="0.25">
      <c r="D533"/>
      <c r="E533" s="10"/>
      <c r="F533" s="10"/>
      <c r="G533" s="10"/>
      <c r="H533" s="10"/>
      <c r="I533" s="10"/>
      <c r="J533" s="10"/>
      <c r="K533" s="12"/>
      <c r="L533" s="12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4"/>
      <c r="BK533" s="14"/>
      <c r="BL533" s="14"/>
      <c r="BM533" s="14"/>
      <c r="BN533" s="14"/>
    </row>
    <row r="534" spans="4:66" x14ac:dyDescent="0.25">
      <c r="D534"/>
      <c r="E534" s="10"/>
      <c r="F534" s="10"/>
      <c r="G534" s="10"/>
      <c r="H534" s="10"/>
      <c r="I534" s="10"/>
      <c r="J534" s="10"/>
      <c r="K534" s="12"/>
      <c r="L534" s="12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4"/>
      <c r="BK534" s="14"/>
      <c r="BL534" s="14"/>
      <c r="BM534" s="14"/>
      <c r="BN534" s="14"/>
    </row>
    <row r="535" spans="4:66" x14ac:dyDescent="0.25">
      <c r="D535"/>
      <c r="E535" s="10"/>
      <c r="F535" s="10"/>
      <c r="G535" s="10"/>
      <c r="H535" s="10"/>
      <c r="I535" s="10"/>
      <c r="J535" s="10"/>
      <c r="K535" s="12"/>
      <c r="L535" s="12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4"/>
      <c r="BK535" s="14"/>
      <c r="BL535" s="14"/>
      <c r="BM535" s="14"/>
      <c r="BN535" s="14"/>
    </row>
    <row r="536" spans="4:66" x14ac:dyDescent="0.25">
      <c r="D536"/>
      <c r="E536" s="10"/>
      <c r="F536" s="10"/>
      <c r="G536" s="10"/>
      <c r="H536" s="10"/>
      <c r="I536" s="10"/>
      <c r="J536" s="10"/>
      <c r="K536" s="12"/>
      <c r="L536" s="12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4"/>
      <c r="BK536" s="14"/>
      <c r="BL536" s="14"/>
      <c r="BM536" s="14"/>
      <c r="BN536" s="14"/>
    </row>
    <row r="537" spans="4:66" x14ac:dyDescent="0.25">
      <c r="D537"/>
      <c r="E537" s="10"/>
      <c r="F537" s="10"/>
      <c r="G537" s="10"/>
      <c r="H537" s="10"/>
      <c r="I537" s="10"/>
      <c r="J537" s="10"/>
      <c r="K537" s="12"/>
      <c r="L537" s="12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4"/>
      <c r="BK537" s="14"/>
      <c r="BL537" s="14"/>
      <c r="BM537" s="14"/>
      <c r="BN537" s="14"/>
    </row>
    <row r="538" spans="4:66" x14ac:dyDescent="0.25">
      <c r="D538"/>
      <c r="E538" s="10"/>
      <c r="F538" s="10"/>
      <c r="G538" s="10"/>
      <c r="H538" s="10"/>
      <c r="I538" s="10"/>
      <c r="J538" s="10"/>
      <c r="K538" s="12"/>
      <c r="L538" s="12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4"/>
      <c r="BK538" s="14"/>
      <c r="BL538" s="14"/>
      <c r="BM538" s="14"/>
      <c r="BN538" s="14"/>
    </row>
    <row r="539" spans="4:66" x14ac:dyDescent="0.25">
      <c r="D539"/>
      <c r="E539" s="10"/>
      <c r="F539" s="10"/>
      <c r="G539" s="10"/>
      <c r="H539" s="10"/>
      <c r="I539" s="10"/>
      <c r="J539" s="10"/>
      <c r="K539" s="12"/>
      <c r="L539" s="12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4"/>
      <c r="BK539" s="14"/>
      <c r="BL539" s="14"/>
      <c r="BM539" s="14"/>
      <c r="BN539" s="14"/>
    </row>
    <row r="540" spans="4:66" x14ac:dyDescent="0.25">
      <c r="D540"/>
      <c r="E540" s="10"/>
      <c r="F540" s="10"/>
      <c r="G540" s="10"/>
      <c r="H540" s="10"/>
      <c r="I540" s="10"/>
      <c r="J540" s="10"/>
      <c r="K540" s="12"/>
      <c r="L540" s="12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4"/>
      <c r="BK540" s="14"/>
      <c r="BL540" s="14"/>
      <c r="BM540" s="14"/>
      <c r="BN540" s="14"/>
    </row>
    <row r="541" spans="4:66" x14ac:dyDescent="0.25">
      <c r="D541"/>
      <c r="E541" s="10"/>
      <c r="F541" s="10"/>
      <c r="G541" s="10"/>
      <c r="H541" s="10"/>
      <c r="I541" s="10"/>
      <c r="J541" s="10"/>
      <c r="K541" s="12"/>
      <c r="L541" s="12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4"/>
      <c r="BK541" s="14"/>
      <c r="BL541" s="14"/>
      <c r="BM541" s="14"/>
      <c r="BN541" s="14"/>
    </row>
    <row r="542" spans="4:66" x14ac:dyDescent="0.25">
      <c r="D542"/>
      <c r="E542" s="10"/>
      <c r="F542" s="10"/>
      <c r="G542" s="10"/>
      <c r="H542" s="10"/>
      <c r="I542" s="10"/>
      <c r="J542" s="10"/>
      <c r="K542" s="12"/>
      <c r="L542" s="12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4"/>
      <c r="BK542" s="14"/>
      <c r="BL542" s="14"/>
      <c r="BM542" s="14"/>
      <c r="BN542" s="14"/>
    </row>
    <row r="543" spans="4:66" x14ac:dyDescent="0.25">
      <c r="D543"/>
      <c r="E543" s="10"/>
      <c r="F543" s="10"/>
      <c r="G543" s="10"/>
      <c r="H543" s="10"/>
      <c r="I543" s="10"/>
      <c r="J543" s="10"/>
      <c r="K543" s="12"/>
      <c r="L543" s="12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4"/>
      <c r="BK543" s="14"/>
      <c r="BL543" s="14"/>
      <c r="BM543" s="14"/>
      <c r="BN543" s="14"/>
    </row>
    <row r="544" spans="4:66" x14ac:dyDescent="0.25">
      <c r="D544"/>
      <c r="E544" s="10"/>
      <c r="F544" s="10"/>
      <c r="G544" s="10"/>
      <c r="H544" s="10"/>
      <c r="I544" s="10"/>
      <c r="J544" s="10"/>
      <c r="K544" s="12"/>
      <c r="L544" s="12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4"/>
      <c r="BK544" s="14"/>
      <c r="BL544" s="14"/>
      <c r="BM544" s="14"/>
      <c r="BN544" s="14"/>
    </row>
    <row r="545" spans="4:66" x14ac:dyDescent="0.25">
      <c r="D545"/>
      <c r="E545" s="10"/>
      <c r="F545" s="10"/>
      <c r="G545" s="10"/>
      <c r="H545" s="10"/>
      <c r="I545" s="10"/>
      <c r="J545" s="10"/>
      <c r="K545" s="12"/>
      <c r="L545" s="12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4"/>
      <c r="BK545" s="14"/>
      <c r="BL545" s="14"/>
      <c r="BM545" s="14"/>
      <c r="BN545" s="14"/>
    </row>
    <row r="546" spans="4:66" x14ac:dyDescent="0.25">
      <c r="D546"/>
      <c r="E546" s="10"/>
      <c r="F546" s="10"/>
      <c r="G546" s="10"/>
      <c r="H546" s="10"/>
      <c r="I546" s="10"/>
      <c r="J546" s="10"/>
      <c r="K546" s="12"/>
      <c r="L546" s="12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4"/>
      <c r="BK546" s="14"/>
      <c r="BL546" s="14"/>
      <c r="BM546" s="14"/>
      <c r="BN546" s="14"/>
    </row>
    <row r="547" spans="4:66" x14ac:dyDescent="0.25">
      <c r="D547"/>
      <c r="E547" s="10"/>
      <c r="F547" s="10"/>
      <c r="G547" s="10"/>
      <c r="H547" s="10"/>
      <c r="I547" s="10"/>
      <c r="J547" s="10"/>
      <c r="K547" s="12"/>
      <c r="L547" s="12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4"/>
      <c r="BK547" s="14"/>
      <c r="BL547" s="14"/>
      <c r="BM547" s="14"/>
      <c r="BN547" s="14"/>
    </row>
    <row r="548" spans="4:66" x14ac:dyDescent="0.25">
      <c r="D548"/>
      <c r="E548" s="10"/>
      <c r="F548" s="10"/>
      <c r="G548" s="10"/>
      <c r="H548" s="10"/>
      <c r="I548" s="10"/>
      <c r="J548" s="10"/>
      <c r="K548" s="12"/>
      <c r="L548" s="12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4"/>
      <c r="BK548" s="14"/>
      <c r="BL548" s="14"/>
      <c r="BM548" s="14"/>
      <c r="BN548" s="14"/>
    </row>
    <row r="549" spans="4:66" x14ac:dyDescent="0.25">
      <c r="D549"/>
      <c r="E549" s="10"/>
      <c r="F549" s="10"/>
      <c r="G549" s="10"/>
      <c r="H549" s="10"/>
      <c r="I549" s="10"/>
      <c r="J549" s="10"/>
      <c r="K549" s="12"/>
      <c r="L549" s="12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4"/>
      <c r="BK549" s="14"/>
      <c r="BL549" s="14"/>
      <c r="BM549" s="14"/>
      <c r="BN549" s="14"/>
    </row>
    <row r="550" spans="4:66" x14ac:dyDescent="0.25">
      <c r="D550"/>
      <c r="E550" s="10"/>
      <c r="F550" s="10"/>
      <c r="G550" s="10"/>
      <c r="H550" s="10"/>
      <c r="I550" s="10"/>
      <c r="J550" s="10"/>
      <c r="K550" s="12"/>
      <c r="L550" s="12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4"/>
      <c r="BK550" s="14"/>
      <c r="BL550" s="14"/>
      <c r="BM550" s="14"/>
      <c r="BN550" s="14"/>
    </row>
    <row r="551" spans="4:66" x14ac:dyDescent="0.25">
      <c r="D551"/>
      <c r="E551" s="10"/>
      <c r="F551" s="10"/>
      <c r="G551" s="10"/>
      <c r="H551" s="10"/>
      <c r="I551" s="10"/>
      <c r="J551" s="10"/>
      <c r="K551" s="12"/>
      <c r="L551" s="12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4"/>
      <c r="BK551" s="14"/>
      <c r="BL551" s="14"/>
      <c r="BM551" s="14"/>
      <c r="BN551" s="14"/>
    </row>
    <row r="552" spans="4:66" x14ac:dyDescent="0.25">
      <c r="D552"/>
      <c r="E552" s="10"/>
      <c r="F552" s="10"/>
      <c r="G552" s="10"/>
      <c r="H552" s="10"/>
      <c r="I552" s="10"/>
      <c r="J552" s="10"/>
      <c r="K552" s="12"/>
      <c r="L552" s="12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4"/>
      <c r="BK552" s="14"/>
      <c r="BL552" s="14"/>
      <c r="BM552" s="14"/>
      <c r="BN552" s="14"/>
    </row>
    <row r="553" spans="4:66" x14ac:dyDescent="0.25">
      <c r="D553"/>
      <c r="E553" s="10"/>
      <c r="F553" s="10"/>
      <c r="G553" s="10"/>
      <c r="H553" s="10"/>
      <c r="I553" s="10"/>
      <c r="J553" s="10"/>
      <c r="K553" s="12"/>
      <c r="L553" s="12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4"/>
      <c r="BK553" s="14"/>
      <c r="BL553" s="14"/>
      <c r="BM553" s="14"/>
      <c r="BN553" s="14"/>
    </row>
    <row r="554" spans="4:66" x14ac:dyDescent="0.25">
      <c r="D554"/>
      <c r="E554" s="10"/>
      <c r="F554" s="10"/>
      <c r="G554" s="10"/>
      <c r="H554" s="10"/>
      <c r="I554" s="10"/>
      <c r="J554" s="10"/>
      <c r="K554" s="12"/>
      <c r="L554" s="12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4"/>
      <c r="BK554" s="14"/>
      <c r="BL554" s="14"/>
      <c r="BM554" s="14"/>
      <c r="BN554" s="14"/>
    </row>
    <row r="555" spans="4:66" x14ac:dyDescent="0.25">
      <c r="D555"/>
      <c r="E555" s="10"/>
      <c r="F555" s="10"/>
      <c r="G555" s="10"/>
      <c r="H555" s="10"/>
      <c r="I555" s="10"/>
      <c r="J555" s="10"/>
      <c r="K555" s="12"/>
      <c r="L555" s="12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4"/>
      <c r="BK555" s="14"/>
      <c r="BL555" s="14"/>
      <c r="BM555" s="14"/>
      <c r="BN555" s="14"/>
    </row>
    <row r="556" spans="4:66" x14ac:dyDescent="0.25">
      <c r="D556"/>
      <c r="E556" s="10"/>
      <c r="F556" s="10"/>
      <c r="G556" s="10"/>
      <c r="H556" s="10"/>
      <c r="I556" s="10"/>
      <c r="J556" s="10"/>
      <c r="K556" s="12"/>
      <c r="L556" s="12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4"/>
      <c r="BK556" s="14"/>
      <c r="BL556" s="14"/>
      <c r="BM556" s="14"/>
      <c r="BN556" s="14"/>
    </row>
    <row r="557" spans="4:66" x14ac:dyDescent="0.25">
      <c r="D557"/>
      <c r="E557" s="10"/>
      <c r="F557" s="10"/>
      <c r="G557" s="10"/>
      <c r="H557" s="10"/>
      <c r="I557" s="10"/>
      <c r="J557" s="10"/>
      <c r="K557" s="12"/>
      <c r="L557" s="12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4"/>
      <c r="BK557" s="14"/>
      <c r="BL557" s="14"/>
      <c r="BM557" s="14"/>
      <c r="BN557" s="14"/>
    </row>
    <row r="558" spans="4:66" x14ac:dyDescent="0.25">
      <c r="D558"/>
      <c r="E558" s="10"/>
      <c r="F558" s="10"/>
      <c r="G558" s="10"/>
      <c r="H558" s="10"/>
      <c r="I558" s="10"/>
      <c r="J558" s="10"/>
      <c r="K558" s="12"/>
      <c r="L558" s="12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4"/>
      <c r="BK558" s="14"/>
      <c r="BL558" s="14"/>
      <c r="BM558" s="14"/>
      <c r="BN558" s="14"/>
    </row>
    <row r="559" spans="4:66" x14ac:dyDescent="0.25">
      <c r="D559"/>
      <c r="E559" s="10"/>
      <c r="F559" s="10"/>
      <c r="G559" s="10"/>
      <c r="H559" s="10"/>
      <c r="I559" s="10"/>
      <c r="J559" s="10"/>
      <c r="K559" s="12"/>
      <c r="L559" s="12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4"/>
      <c r="BK559" s="14"/>
      <c r="BL559" s="14"/>
      <c r="BM559" s="14"/>
      <c r="BN559" s="14"/>
    </row>
    <row r="560" spans="4:66" x14ac:dyDescent="0.25">
      <c r="D560"/>
      <c r="E560" s="10"/>
      <c r="F560" s="10"/>
      <c r="G560" s="10"/>
      <c r="H560" s="10"/>
      <c r="I560" s="10"/>
      <c r="J560" s="10"/>
      <c r="K560" s="12"/>
      <c r="L560" s="12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4"/>
      <c r="BK560" s="14"/>
      <c r="BL560" s="14"/>
      <c r="BM560" s="14"/>
      <c r="BN560" s="14"/>
    </row>
    <row r="561" spans="4:66" x14ac:dyDescent="0.25">
      <c r="D561"/>
      <c r="E561" s="10"/>
      <c r="F561" s="10"/>
      <c r="G561" s="10"/>
      <c r="H561" s="10"/>
      <c r="I561" s="10"/>
      <c r="J561" s="10"/>
      <c r="K561" s="12"/>
      <c r="L561" s="12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4"/>
      <c r="BK561" s="14"/>
      <c r="BL561" s="14"/>
      <c r="BM561" s="14"/>
      <c r="BN561" s="14"/>
    </row>
    <row r="562" spans="4:66" x14ac:dyDescent="0.25">
      <c r="D562"/>
      <c r="E562" s="10"/>
      <c r="F562" s="10"/>
      <c r="G562" s="10"/>
      <c r="H562" s="10"/>
      <c r="I562" s="10"/>
      <c r="J562" s="10"/>
      <c r="K562" s="12"/>
      <c r="L562" s="12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4"/>
      <c r="BK562" s="14"/>
      <c r="BL562" s="14"/>
      <c r="BM562" s="14"/>
      <c r="BN562" s="14"/>
    </row>
    <row r="563" spans="4:66" x14ac:dyDescent="0.25">
      <c r="D563"/>
      <c r="E563" s="10"/>
      <c r="F563" s="10"/>
      <c r="G563" s="10"/>
      <c r="H563" s="10"/>
      <c r="I563" s="10"/>
      <c r="J563" s="10"/>
      <c r="K563" s="12"/>
      <c r="L563" s="12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4"/>
      <c r="BK563" s="14"/>
      <c r="BL563" s="14"/>
      <c r="BM563" s="14"/>
      <c r="BN563" s="14"/>
    </row>
    <row r="564" spans="4:66" x14ac:dyDescent="0.25">
      <c r="D564"/>
      <c r="E564" s="10"/>
      <c r="F564" s="10"/>
      <c r="G564" s="10"/>
      <c r="H564" s="10"/>
      <c r="I564" s="10"/>
      <c r="J564" s="10"/>
      <c r="K564" s="12"/>
      <c r="L564" s="12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4"/>
      <c r="BK564" s="14"/>
      <c r="BL564" s="14"/>
      <c r="BM564" s="14"/>
      <c r="BN564" s="14"/>
    </row>
    <row r="565" spans="4:66" x14ac:dyDescent="0.25">
      <c r="D565"/>
      <c r="E565" s="10"/>
      <c r="F565" s="10"/>
      <c r="G565" s="10"/>
      <c r="H565" s="10"/>
      <c r="I565" s="10"/>
      <c r="J565" s="10"/>
      <c r="K565" s="12"/>
      <c r="L565" s="12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4"/>
      <c r="BK565" s="14"/>
      <c r="BL565" s="14"/>
      <c r="BM565" s="14"/>
      <c r="BN565" s="14"/>
    </row>
    <row r="566" spans="4:66" x14ac:dyDescent="0.25">
      <c r="D566"/>
      <c r="E566" s="10"/>
      <c r="F566" s="10"/>
      <c r="G566" s="10"/>
      <c r="H566" s="10"/>
      <c r="I566" s="10"/>
      <c r="J566" s="10"/>
      <c r="K566" s="12"/>
      <c r="L566" s="12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4"/>
      <c r="BK566" s="14"/>
      <c r="BL566" s="14"/>
      <c r="BM566" s="14"/>
      <c r="BN566" s="14"/>
    </row>
    <row r="567" spans="4:66" x14ac:dyDescent="0.25">
      <c r="D567"/>
      <c r="E567" s="10"/>
      <c r="F567" s="10"/>
      <c r="G567" s="10"/>
      <c r="H567" s="10"/>
      <c r="I567" s="10"/>
      <c r="J567" s="10"/>
      <c r="K567" s="12"/>
      <c r="L567" s="12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4"/>
      <c r="BK567" s="14"/>
      <c r="BL567" s="14"/>
      <c r="BM567" s="14"/>
      <c r="BN567" s="14"/>
    </row>
    <row r="568" spans="4:66" x14ac:dyDescent="0.25">
      <c r="D568"/>
      <c r="E568" s="10"/>
      <c r="F568" s="10"/>
      <c r="G568" s="10"/>
      <c r="H568" s="10"/>
      <c r="I568" s="10"/>
      <c r="J568" s="10"/>
      <c r="K568" s="12"/>
      <c r="L568" s="12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4"/>
      <c r="BK568" s="14"/>
      <c r="BL568" s="14"/>
      <c r="BM568" s="14"/>
      <c r="BN568" s="14"/>
    </row>
    <row r="569" spans="4:66" x14ac:dyDescent="0.25">
      <c r="D569"/>
      <c r="E569" s="10"/>
      <c r="F569" s="10"/>
      <c r="G569" s="10"/>
      <c r="H569" s="10"/>
      <c r="I569" s="10"/>
      <c r="J569" s="10"/>
      <c r="K569" s="12"/>
      <c r="L569" s="12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4"/>
      <c r="BK569" s="14"/>
      <c r="BL569" s="14"/>
      <c r="BM569" s="14"/>
      <c r="BN569" s="14"/>
    </row>
    <row r="570" spans="4:66" x14ac:dyDescent="0.25">
      <c r="D570"/>
      <c r="E570" s="10"/>
      <c r="F570" s="10"/>
      <c r="G570" s="10"/>
      <c r="H570" s="10"/>
      <c r="I570" s="10"/>
      <c r="J570" s="10"/>
      <c r="K570" s="12"/>
      <c r="L570" s="12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4"/>
      <c r="BK570" s="14"/>
      <c r="BL570" s="14"/>
      <c r="BM570" s="14"/>
      <c r="BN570" s="14"/>
    </row>
    <row r="571" spans="4:66" x14ac:dyDescent="0.25">
      <c r="D571"/>
      <c r="E571" s="10"/>
      <c r="F571" s="10"/>
      <c r="G571" s="10"/>
      <c r="H571" s="10"/>
      <c r="I571" s="10"/>
      <c r="J571" s="10"/>
      <c r="K571" s="12"/>
      <c r="L571" s="12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4"/>
      <c r="BK571" s="14"/>
      <c r="BL571" s="14"/>
      <c r="BM571" s="14"/>
      <c r="BN571" s="14"/>
    </row>
    <row r="572" spans="4:66" x14ac:dyDescent="0.25">
      <c r="D572"/>
      <c r="E572" s="10"/>
      <c r="F572" s="10"/>
      <c r="G572" s="10"/>
      <c r="H572" s="10"/>
      <c r="I572" s="10"/>
      <c r="J572" s="10"/>
      <c r="K572" s="12"/>
      <c r="L572" s="12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4"/>
      <c r="BK572" s="14"/>
      <c r="BL572" s="14"/>
      <c r="BM572" s="14"/>
      <c r="BN572" s="14"/>
    </row>
    <row r="573" spans="4:66" x14ac:dyDescent="0.25">
      <c r="D573"/>
      <c r="E573" s="10"/>
      <c r="F573" s="10"/>
      <c r="G573" s="10"/>
      <c r="H573" s="10"/>
      <c r="I573" s="10"/>
      <c r="J573" s="10"/>
      <c r="K573" s="12"/>
      <c r="L573" s="12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4"/>
      <c r="BK573" s="14"/>
      <c r="BL573" s="14"/>
      <c r="BM573" s="14"/>
      <c r="BN573" s="14"/>
    </row>
    <row r="574" spans="4:66" x14ac:dyDescent="0.25">
      <c r="D574"/>
      <c r="E574" s="10"/>
      <c r="F574" s="10"/>
      <c r="G574" s="10"/>
      <c r="H574" s="10"/>
      <c r="I574" s="10"/>
      <c r="J574" s="10"/>
      <c r="K574" s="12"/>
      <c r="L574" s="12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4"/>
      <c r="BK574" s="14"/>
      <c r="BL574" s="14"/>
      <c r="BM574" s="14"/>
      <c r="BN574" s="14"/>
    </row>
    <row r="575" spans="4:66" x14ac:dyDescent="0.25">
      <c r="D575"/>
      <c r="E575" s="10"/>
      <c r="F575" s="10"/>
      <c r="G575" s="10"/>
      <c r="H575" s="10"/>
      <c r="I575" s="10"/>
      <c r="J575" s="10"/>
      <c r="K575" s="12"/>
      <c r="L575" s="12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4"/>
      <c r="BK575" s="14"/>
      <c r="BL575" s="14"/>
      <c r="BM575" s="14"/>
      <c r="BN575" s="14"/>
    </row>
    <row r="576" spans="4:66" x14ac:dyDescent="0.25">
      <c r="D576"/>
      <c r="E576" s="10"/>
      <c r="F576" s="10"/>
      <c r="G576" s="10"/>
      <c r="H576" s="10"/>
      <c r="I576" s="10"/>
      <c r="J576" s="10"/>
      <c r="K576" s="12"/>
      <c r="L576" s="12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4"/>
      <c r="BK576" s="14"/>
      <c r="BL576" s="14"/>
      <c r="BM576" s="14"/>
      <c r="BN576" s="14"/>
    </row>
    <row r="577" spans="4:66" x14ac:dyDescent="0.25">
      <c r="D577"/>
      <c r="E577" s="10"/>
      <c r="F577" s="10"/>
      <c r="G577" s="10"/>
      <c r="H577" s="10"/>
      <c r="I577" s="10"/>
      <c r="J577" s="10"/>
      <c r="K577" s="12"/>
      <c r="L577" s="12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4"/>
      <c r="BK577" s="14"/>
      <c r="BL577" s="14"/>
      <c r="BM577" s="14"/>
      <c r="BN577" s="14"/>
    </row>
    <row r="578" spans="4:66" x14ac:dyDescent="0.25">
      <c r="D578"/>
      <c r="E578" s="10"/>
      <c r="F578" s="10"/>
      <c r="G578" s="10"/>
      <c r="H578" s="10"/>
      <c r="I578" s="10"/>
      <c r="J578" s="10"/>
      <c r="K578" s="12"/>
      <c r="L578" s="12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4"/>
      <c r="BK578" s="14"/>
      <c r="BL578" s="14"/>
      <c r="BM578" s="14"/>
      <c r="BN578" s="14"/>
    </row>
    <row r="579" spans="4:66" x14ac:dyDescent="0.25">
      <c r="D579"/>
      <c r="E579" s="10"/>
      <c r="F579" s="10"/>
      <c r="G579" s="10"/>
      <c r="H579" s="10"/>
      <c r="I579" s="10"/>
      <c r="J579" s="10"/>
      <c r="K579" s="12"/>
      <c r="L579" s="12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4"/>
      <c r="BK579" s="14"/>
      <c r="BL579" s="14"/>
      <c r="BM579" s="14"/>
      <c r="BN579" s="14"/>
    </row>
    <row r="580" spans="4:66" x14ac:dyDescent="0.25">
      <c r="D580"/>
      <c r="E580" s="10"/>
      <c r="F580" s="10"/>
      <c r="G580" s="10"/>
      <c r="H580" s="10"/>
      <c r="I580" s="10"/>
      <c r="J580" s="10"/>
      <c r="K580" s="12"/>
      <c r="L580" s="12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4"/>
      <c r="BK580" s="14"/>
      <c r="BL580" s="14"/>
      <c r="BM580" s="14"/>
      <c r="BN580" s="14"/>
    </row>
    <row r="581" spans="4:66" x14ac:dyDescent="0.25">
      <c r="D581"/>
      <c r="E581" s="10"/>
      <c r="F581" s="10"/>
      <c r="G581" s="10"/>
      <c r="H581" s="10"/>
      <c r="I581" s="10"/>
      <c r="J581" s="10"/>
      <c r="K581" s="12"/>
      <c r="L581" s="12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4"/>
      <c r="BK581" s="14"/>
      <c r="BL581" s="14"/>
      <c r="BM581" s="14"/>
      <c r="BN581" s="14"/>
    </row>
    <row r="582" spans="4:66" x14ac:dyDescent="0.25">
      <c r="D582"/>
      <c r="E582" s="10"/>
      <c r="F582" s="10"/>
      <c r="G582" s="10"/>
      <c r="H582" s="10"/>
      <c r="I582" s="10"/>
      <c r="J582" s="10"/>
      <c r="K582" s="12"/>
      <c r="L582" s="12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4"/>
      <c r="BK582" s="14"/>
      <c r="BL582" s="14"/>
      <c r="BM582" s="14"/>
      <c r="BN582" s="14"/>
    </row>
    <row r="583" spans="4:66" x14ac:dyDescent="0.25">
      <c r="D583"/>
      <c r="E583" s="10"/>
      <c r="F583" s="10"/>
      <c r="G583" s="10"/>
      <c r="H583" s="10"/>
      <c r="I583" s="10"/>
      <c r="J583" s="10"/>
      <c r="K583" s="12"/>
      <c r="L583" s="12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4"/>
      <c r="BK583" s="14"/>
      <c r="BL583" s="14"/>
      <c r="BM583" s="14"/>
      <c r="BN583" s="14"/>
    </row>
    <row r="584" spans="4:66" x14ac:dyDescent="0.25">
      <c r="D584"/>
      <c r="E584" s="10"/>
      <c r="F584" s="10"/>
      <c r="G584" s="10"/>
      <c r="H584" s="10"/>
      <c r="I584" s="10"/>
      <c r="J584" s="10"/>
      <c r="K584" s="12"/>
      <c r="L584" s="12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4"/>
      <c r="BK584" s="14"/>
      <c r="BL584" s="14"/>
      <c r="BM584" s="14"/>
      <c r="BN584" s="14"/>
    </row>
    <row r="585" spans="4:66" x14ac:dyDescent="0.25">
      <c r="D585"/>
      <c r="E585" s="10"/>
      <c r="F585" s="10"/>
      <c r="G585" s="10"/>
      <c r="H585" s="10"/>
      <c r="I585" s="10"/>
      <c r="J585" s="10"/>
      <c r="K585" s="12"/>
      <c r="L585" s="12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4"/>
      <c r="BK585" s="14"/>
      <c r="BL585" s="14"/>
      <c r="BM585" s="14"/>
      <c r="BN585" s="14"/>
    </row>
    <row r="586" spans="4:66" x14ac:dyDescent="0.25">
      <c r="D586"/>
      <c r="E586" s="10"/>
      <c r="F586" s="10"/>
      <c r="G586" s="10"/>
      <c r="H586" s="10"/>
      <c r="I586" s="10"/>
      <c r="J586" s="10"/>
      <c r="K586" s="12"/>
      <c r="L586" s="12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4"/>
      <c r="BK586" s="14"/>
      <c r="BL586" s="14"/>
      <c r="BM586" s="14"/>
      <c r="BN586" s="14"/>
    </row>
    <row r="587" spans="4:66" x14ac:dyDescent="0.25">
      <c r="D587"/>
      <c r="E587" s="10"/>
      <c r="F587" s="10"/>
      <c r="G587" s="10"/>
      <c r="H587" s="10"/>
      <c r="I587" s="10"/>
      <c r="J587" s="10"/>
      <c r="K587" s="12"/>
      <c r="L587" s="12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4"/>
      <c r="BK587" s="14"/>
      <c r="BL587" s="14"/>
      <c r="BM587" s="14"/>
      <c r="BN587" s="14"/>
    </row>
    <row r="588" spans="4:66" x14ac:dyDescent="0.25">
      <c r="D588"/>
      <c r="E588" s="10"/>
      <c r="F588" s="10"/>
      <c r="G588" s="10"/>
      <c r="H588" s="10"/>
      <c r="I588" s="10"/>
      <c r="J588" s="10"/>
      <c r="K588" s="12"/>
      <c r="L588" s="12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4"/>
      <c r="BK588" s="14"/>
      <c r="BL588" s="14"/>
      <c r="BM588" s="14"/>
      <c r="BN588" s="14"/>
    </row>
    <row r="589" spans="4:66" x14ac:dyDescent="0.25">
      <c r="D589"/>
      <c r="E589" s="10"/>
      <c r="F589" s="10"/>
      <c r="G589" s="10"/>
      <c r="H589" s="10"/>
      <c r="I589" s="10"/>
      <c r="J589" s="10"/>
      <c r="K589" s="12"/>
      <c r="L589" s="12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4"/>
      <c r="BK589" s="14"/>
      <c r="BL589" s="14"/>
      <c r="BM589" s="14"/>
      <c r="BN589" s="14"/>
    </row>
    <row r="590" spans="4:66" x14ac:dyDescent="0.25">
      <c r="D590"/>
      <c r="E590" s="10"/>
      <c r="F590" s="10"/>
      <c r="G590" s="10"/>
      <c r="H590" s="10"/>
      <c r="I590" s="10"/>
      <c r="J590" s="10"/>
      <c r="K590" s="12"/>
      <c r="L590" s="12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4"/>
      <c r="BK590" s="14"/>
      <c r="BL590" s="14"/>
      <c r="BM590" s="14"/>
      <c r="BN590" s="14"/>
    </row>
    <row r="591" spans="4:66" x14ac:dyDescent="0.25">
      <c r="D591"/>
      <c r="E591" s="10"/>
      <c r="F591" s="10"/>
      <c r="G591" s="10"/>
      <c r="H591" s="10"/>
      <c r="I591" s="10"/>
      <c r="J591" s="10"/>
      <c r="K591" s="12"/>
      <c r="L591" s="12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4"/>
      <c r="BK591" s="14"/>
      <c r="BL591" s="14"/>
      <c r="BM591" s="14"/>
      <c r="BN591" s="14"/>
    </row>
    <row r="592" spans="4:66" x14ac:dyDescent="0.25">
      <c r="D592"/>
      <c r="E592" s="10"/>
      <c r="F592" s="10"/>
      <c r="G592" s="10"/>
      <c r="H592" s="10"/>
      <c r="I592" s="10"/>
      <c r="J592" s="10"/>
      <c r="K592" s="12"/>
      <c r="L592" s="12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4"/>
      <c r="BK592" s="14"/>
      <c r="BL592" s="14"/>
      <c r="BM592" s="14"/>
      <c r="BN592" s="14"/>
    </row>
    <row r="593" spans="4:66" x14ac:dyDescent="0.25">
      <c r="D593"/>
      <c r="E593" s="10"/>
      <c r="F593" s="10"/>
      <c r="G593" s="10"/>
      <c r="H593" s="10"/>
      <c r="I593" s="10"/>
      <c r="J593" s="10"/>
      <c r="K593" s="12"/>
      <c r="L593" s="12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4"/>
      <c r="BK593" s="14"/>
      <c r="BL593" s="14"/>
      <c r="BM593" s="14"/>
      <c r="BN593" s="14"/>
    </row>
    <row r="594" spans="4:66" x14ac:dyDescent="0.25">
      <c r="D594"/>
      <c r="E594" s="10"/>
      <c r="F594" s="10"/>
      <c r="G594" s="10"/>
      <c r="H594" s="10"/>
      <c r="I594" s="10"/>
      <c r="J594" s="10"/>
      <c r="K594" s="12"/>
      <c r="L594" s="12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4"/>
      <c r="BK594" s="14"/>
      <c r="BL594" s="14"/>
      <c r="BM594" s="14"/>
      <c r="BN594" s="14"/>
    </row>
    <row r="595" spans="4:66" x14ac:dyDescent="0.25">
      <c r="D595"/>
      <c r="E595" s="10"/>
      <c r="F595" s="10"/>
      <c r="G595" s="10"/>
      <c r="H595" s="10"/>
      <c r="I595" s="10"/>
      <c r="J595" s="10"/>
      <c r="K595" s="12"/>
      <c r="L595" s="12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4"/>
      <c r="BK595" s="14"/>
      <c r="BL595" s="14"/>
      <c r="BM595" s="14"/>
      <c r="BN595" s="14"/>
    </row>
    <row r="596" spans="4:66" x14ac:dyDescent="0.25">
      <c r="D596"/>
      <c r="E596" s="10"/>
      <c r="F596" s="10"/>
      <c r="G596" s="10"/>
      <c r="H596" s="10"/>
      <c r="I596" s="10"/>
      <c r="J596" s="10"/>
      <c r="K596" s="12"/>
      <c r="L596" s="12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4"/>
      <c r="BK596" s="14"/>
      <c r="BL596" s="14"/>
      <c r="BM596" s="14"/>
      <c r="BN596" s="14"/>
    </row>
    <row r="597" spans="4:66" x14ac:dyDescent="0.25">
      <c r="D597"/>
      <c r="E597" s="10"/>
      <c r="F597" s="10"/>
      <c r="G597" s="10"/>
      <c r="H597" s="10"/>
      <c r="I597" s="10"/>
      <c r="J597" s="10"/>
      <c r="K597" s="12"/>
      <c r="L597" s="12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4"/>
      <c r="BK597" s="14"/>
      <c r="BL597" s="14"/>
      <c r="BM597" s="14"/>
      <c r="BN597" s="14"/>
    </row>
    <row r="598" spans="4:66" x14ac:dyDescent="0.25">
      <c r="D598"/>
      <c r="E598" s="10"/>
      <c r="F598" s="10"/>
      <c r="G598" s="10"/>
      <c r="H598" s="10"/>
      <c r="I598" s="10"/>
      <c r="J598" s="10"/>
      <c r="K598" s="12"/>
      <c r="L598" s="12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4"/>
      <c r="BK598" s="14"/>
      <c r="BL598" s="14"/>
      <c r="BM598" s="14"/>
      <c r="BN598" s="14"/>
    </row>
    <row r="599" spans="4:66" x14ac:dyDescent="0.25">
      <c r="D599"/>
      <c r="E599" s="10"/>
      <c r="F599" s="10"/>
      <c r="G599" s="10"/>
      <c r="H599" s="10"/>
      <c r="I599" s="10"/>
      <c r="J599" s="10"/>
      <c r="K599" s="12"/>
      <c r="L599" s="12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4"/>
      <c r="BK599" s="14"/>
      <c r="BL599" s="14"/>
      <c r="BM599" s="14"/>
      <c r="BN599" s="14"/>
    </row>
    <row r="600" spans="4:66" x14ac:dyDescent="0.25">
      <c r="D600"/>
      <c r="E600" s="10"/>
      <c r="F600" s="10"/>
      <c r="G600" s="10"/>
      <c r="H600" s="10"/>
      <c r="I600" s="10"/>
      <c r="J600" s="10"/>
      <c r="K600" s="12"/>
      <c r="L600" s="12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4"/>
      <c r="BK600" s="14"/>
      <c r="BL600" s="14"/>
      <c r="BM600" s="14"/>
      <c r="BN600" s="14"/>
    </row>
    <row r="601" spans="4:66" x14ac:dyDescent="0.25">
      <c r="D601"/>
      <c r="E601" s="10"/>
      <c r="F601" s="10"/>
      <c r="G601" s="10"/>
      <c r="H601" s="10"/>
      <c r="I601" s="10"/>
      <c r="J601" s="10"/>
      <c r="K601" s="12"/>
      <c r="L601" s="12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4"/>
      <c r="BK601" s="14"/>
      <c r="BL601" s="14"/>
      <c r="BM601" s="14"/>
      <c r="BN601" s="14"/>
    </row>
    <row r="602" spans="4:66" x14ac:dyDescent="0.25">
      <c r="D602"/>
      <c r="E602" s="10"/>
      <c r="F602" s="10"/>
      <c r="G602" s="10"/>
      <c r="H602" s="10"/>
      <c r="I602" s="10"/>
      <c r="J602" s="10"/>
      <c r="K602" s="12"/>
      <c r="L602" s="12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4"/>
      <c r="BK602" s="14"/>
      <c r="BL602" s="14"/>
      <c r="BM602" s="14"/>
      <c r="BN602" s="14"/>
    </row>
    <row r="603" spans="4:66" x14ac:dyDescent="0.25">
      <c r="D603"/>
      <c r="E603" s="10"/>
      <c r="F603" s="10"/>
      <c r="G603" s="10"/>
      <c r="H603" s="10"/>
      <c r="I603" s="10"/>
      <c r="J603" s="10"/>
      <c r="K603" s="12"/>
      <c r="L603" s="12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4"/>
      <c r="BK603" s="14"/>
      <c r="BL603" s="14"/>
      <c r="BM603" s="14"/>
      <c r="BN603" s="14"/>
    </row>
    <row r="604" spans="4:66" x14ac:dyDescent="0.25">
      <c r="D604"/>
      <c r="E604" s="10"/>
      <c r="F604" s="10"/>
      <c r="G604" s="10"/>
      <c r="H604" s="10"/>
      <c r="I604" s="10"/>
      <c r="J604" s="10"/>
      <c r="K604" s="12"/>
      <c r="L604" s="12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4"/>
      <c r="BK604" s="14"/>
      <c r="BL604" s="14"/>
      <c r="BM604" s="14"/>
      <c r="BN604" s="14"/>
    </row>
    <row r="605" spans="4:66" x14ac:dyDescent="0.25">
      <c r="D605"/>
      <c r="E605" s="10"/>
      <c r="F605" s="10"/>
      <c r="G605" s="10"/>
      <c r="H605" s="10"/>
      <c r="I605" s="10"/>
      <c r="J605" s="10"/>
      <c r="K605" s="12"/>
      <c r="L605" s="12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4"/>
      <c r="BK605" s="14"/>
      <c r="BL605" s="14"/>
      <c r="BM605" s="14"/>
      <c r="BN605" s="14"/>
    </row>
    <row r="606" spans="4:66" x14ac:dyDescent="0.25">
      <c r="D606"/>
      <c r="E606" s="10"/>
      <c r="F606" s="10"/>
      <c r="G606" s="10"/>
      <c r="H606" s="10"/>
      <c r="I606" s="10"/>
      <c r="J606" s="10"/>
      <c r="K606" s="12"/>
      <c r="L606" s="12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4"/>
      <c r="BK606" s="14"/>
      <c r="BL606" s="14"/>
      <c r="BM606" s="14"/>
      <c r="BN606" s="14"/>
    </row>
    <row r="607" spans="4:66" x14ac:dyDescent="0.25">
      <c r="D607"/>
      <c r="E607" s="10"/>
      <c r="F607" s="10"/>
      <c r="G607" s="10"/>
      <c r="H607" s="10"/>
      <c r="I607" s="10"/>
      <c r="J607" s="10"/>
      <c r="K607" s="12"/>
      <c r="L607" s="12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4"/>
      <c r="BK607" s="14"/>
      <c r="BL607" s="14"/>
      <c r="BM607" s="14"/>
      <c r="BN607" s="14"/>
    </row>
    <row r="608" spans="4:66" x14ac:dyDescent="0.25">
      <c r="D608"/>
      <c r="E608" s="10"/>
      <c r="F608" s="10"/>
      <c r="G608" s="10"/>
      <c r="H608" s="10"/>
      <c r="I608" s="10"/>
      <c r="J608" s="10"/>
      <c r="K608" s="12"/>
      <c r="L608" s="12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4"/>
      <c r="BK608" s="14"/>
      <c r="BL608" s="14"/>
      <c r="BM608" s="14"/>
      <c r="BN608" s="14"/>
    </row>
    <row r="609" spans="4:66" x14ac:dyDescent="0.25">
      <c r="D609"/>
      <c r="E609" s="10"/>
      <c r="F609" s="10"/>
      <c r="G609" s="10"/>
      <c r="H609" s="10"/>
      <c r="I609" s="10"/>
      <c r="J609" s="10"/>
      <c r="K609" s="12"/>
      <c r="L609" s="12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4"/>
      <c r="BK609" s="14"/>
      <c r="BL609" s="14"/>
      <c r="BM609" s="14"/>
      <c r="BN609" s="14"/>
    </row>
    <row r="610" spans="4:66" x14ac:dyDescent="0.25">
      <c r="D610"/>
      <c r="E610" s="10"/>
      <c r="F610" s="10"/>
      <c r="G610" s="10"/>
      <c r="H610" s="10"/>
      <c r="I610" s="10"/>
      <c r="J610" s="10"/>
      <c r="K610" s="12"/>
      <c r="L610" s="12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4"/>
      <c r="BK610" s="14"/>
      <c r="BL610" s="14"/>
      <c r="BM610" s="14"/>
      <c r="BN610" s="14"/>
    </row>
    <row r="611" spans="4:66" x14ac:dyDescent="0.25">
      <c r="D611"/>
      <c r="E611" s="10"/>
      <c r="F611" s="10"/>
      <c r="G611" s="10"/>
      <c r="H611" s="10"/>
      <c r="I611" s="10"/>
      <c r="J611" s="10"/>
      <c r="K611" s="12"/>
      <c r="L611" s="12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4"/>
      <c r="BK611" s="14"/>
      <c r="BL611" s="14"/>
      <c r="BM611" s="14"/>
      <c r="BN611" s="14"/>
    </row>
    <row r="612" spans="4:66" x14ac:dyDescent="0.25">
      <c r="D612"/>
      <c r="E612" s="10"/>
      <c r="F612" s="10"/>
      <c r="G612" s="10"/>
      <c r="H612" s="10"/>
      <c r="I612" s="10"/>
      <c r="J612" s="10"/>
      <c r="K612" s="12"/>
      <c r="L612" s="12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4"/>
      <c r="BK612" s="14"/>
      <c r="BL612" s="14"/>
      <c r="BM612" s="14"/>
      <c r="BN612" s="14"/>
    </row>
    <row r="613" spans="4:66" x14ac:dyDescent="0.25">
      <c r="D613"/>
      <c r="E613" s="10"/>
      <c r="F613" s="10"/>
      <c r="G613" s="10"/>
      <c r="H613" s="10"/>
      <c r="I613" s="10"/>
      <c r="J613" s="10"/>
      <c r="K613" s="12"/>
      <c r="L613" s="12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4"/>
      <c r="BK613" s="14"/>
      <c r="BL613" s="14"/>
      <c r="BM613" s="14"/>
      <c r="BN613" s="14"/>
    </row>
    <row r="614" spans="4:66" x14ac:dyDescent="0.25">
      <c r="D614"/>
      <c r="E614" s="10"/>
      <c r="F614" s="10"/>
      <c r="G614" s="10"/>
      <c r="H614" s="10"/>
      <c r="I614" s="10"/>
      <c r="J614" s="10"/>
      <c r="K614" s="12"/>
      <c r="L614" s="12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4"/>
      <c r="BK614" s="14"/>
      <c r="BL614" s="14"/>
      <c r="BM614" s="14"/>
      <c r="BN614" s="14"/>
    </row>
    <row r="615" spans="4:66" x14ac:dyDescent="0.25">
      <c r="D615"/>
      <c r="E615" s="10"/>
      <c r="F615" s="10"/>
      <c r="G615" s="10"/>
      <c r="H615" s="10"/>
      <c r="I615" s="10"/>
      <c r="J615" s="10"/>
      <c r="K615" s="12"/>
      <c r="L615" s="12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4"/>
      <c r="BK615" s="14"/>
      <c r="BL615" s="14"/>
      <c r="BM615" s="14"/>
      <c r="BN615" s="14"/>
    </row>
    <row r="616" spans="4:66" x14ac:dyDescent="0.25">
      <c r="D616"/>
      <c r="E616" s="10"/>
      <c r="F616" s="10"/>
      <c r="G616" s="10"/>
      <c r="H616" s="10"/>
      <c r="I616" s="10"/>
      <c r="J616" s="10"/>
      <c r="K616" s="12"/>
      <c r="L616" s="12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4"/>
      <c r="BK616" s="14"/>
      <c r="BL616" s="14"/>
      <c r="BM616" s="14"/>
      <c r="BN616" s="14"/>
    </row>
    <row r="617" spans="4:66" x14ac:dyDescent="0.25">
      <c r="D617"/>
      <c r="E617" s="10"/>
      <c r="F617" s="10"/>
      <c r="G617" s="10"/>
      <c r="H617" s="10"/>
      <c r="I617" s="10"/>
      <c r="J617" s="10"/>
      <c r="K617" s="12"/>
      <c r="L617" s="12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4"/>
      <c r="BK617" s="14"/>
      <c r="BL617" s="14"/>
      <c r="BM617" s="14"/>
      <c r="BN617" s="14"/>
    </row>
    <row r="618" spans="4:66" x14ac:dyDescent="0.25">
      <c r="D618"/>
      <c r="E618" s="10"/>
      <c r="F618" s="10"/>
      <c r="G618" s="10"/>
      <c r="H618" s="10"/>
      <c r="I618" s="10"/>
      <c r="J618" s="10"/>
      <c r="K618" s="12"/>
      <c r="L618" s="12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4"/>
      <c r="BK618" s="14"/>
      <c r="BL618" s="14"/>
      <c r="BM618" s="14"/>
      <c r="BN618" s="14"/>
    </row>
    <row r="619" spans="4:66" x14ac:dyDescent="0.25">
      <c r="D619"/>
      <c r="E619" s="10"/>
      <c r="F619" s="10"/>
      <c r="G619" s="10"/>
      <c r="H619" s="10"/>
      <c r="I619" s="10"/>
      <c r="J619" s="10"/>
      <c r="K619" s="12"/>
      <c r="L619" s="12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4"/>
      <c r="BK619" s="14"/>
      <c r="BL619" s="14"/>
      <c r="BM619" s="14"/>
      <c r="BN619" s="14"/>
    </row>
    <row r="620" spans="4:66" x14ac:dyDescent="0.25">
      <c r="D620"/>
      <c r="E620" s="10"/>
      <c r="F620" s="10"/>
      <c r="G620" s="10"/>
      <c r="H620" s="10"/>
      <c r="I620" s="10"/>
      <c r="J620" s="10"/>
      <c r="K620" s="12"/>
      <c r="L620" s="12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4"/>
      <c r="BK620" s="14"/>
      <c r="BL620" s="14"/>
      <c r="BM620" s="14"/>
      <c r="BN620" s="14"/>
    </row>
    <row r="621" spans="4:66" x14ac:dyDescent="0.25">
      <c r="D621"/>
      <c r="E621" s="10"/>
      <c r="F621" s="10"/>
      <c r="G621" s="10"/>
      <c r="H621" s="10"/>
      <c r="I621" s="10"/>
      <c r="J621" s="10"/>
      <c r="K621" s="12"/>
      <c r="L621" s="12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4"/>
      <c r="BK621" s="14"/>
      <c r="BL621" s="14"/>
      <c r="BM621" s="14"/>
      <c r="BN621" s="14"/>
    </row>
    <row r="622" spans="4:66" x14ac:dyDescent="0.25">
      <c r="D622"/>
      <c r="E622" s="10"/>
      <c r="F622" s="10"/>
      <c r="G622" s="10"/>
      <c r="H622" s="10"/>
      <c r="I622" s="10"/>
      <c r="J622" s="10"/>
      <c r="K622" s="12"/>
      <c r="L622" s="12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4"/>
      <c r="BK622" s="14"/>
      <c r="BL622" s="14"/>
      <c r="BM622" s="14"/>
      <c r="BN622" s="14"/>
    </row>
    <row r="623" spans="4:66" x14ac:dyDescent="0.25">
      <c r="D623"/>
      <c r="E623" s="10"/>
      <c r="F623" s="10"/>
      <c r="G623" s="10"/>
      <c r="H623" s="10"/>
      <c r="I623" s="10"/>
      <c r="J623" s="10"/>
      <c r="K623" s="12"/>
      <c r="L623" s="12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4"/>
      <c r="BK623" s="14"/>
      <c r="BL623" s="14"/>
      <c r="BM623" s="14"/>
      <c r="BN623" s="14"/>
    </row>
    <row r="624" spans="4:66" x14ac:dyDescent="0.25">
      <c r="D624"/>
      <c r="E624" s="10"/>
      <c r="F624" s="10"/>
      <c r="G624" s="10"/>
      <c r="H624" s="10"/>
      <c r="I624" s="10"/>
      <c r="J624" s="10"/>
      <c r="K624" s="12"/>
      <c r="L624" s="12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4"/>
      <c r="BK624" s="14"/>
      <c r="BL624" s="14"/>
      <c r="BM624" s="14"/>
      <c r="BN624" s="14"/>
    </row>
    <row r="625" spans="4:66" x14ac:dyDescent="0.25">
      <c r="D625"/>
      <c r="E625" s="10"/>
      <c r="F625" s="10"/>
      <c r="G625" s="10"/>
      <c r="H625" s="10"/>
      <c r="I625" s="10"/>
      <c r="J625" s="10"/>
      <c r="K625" s="12"/>
      <c r="L625" s="12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4"/>
      <c r="BK625" s="14"/>
      <c r="BL625" s="14"/>
      <c r="BM625" s="14"/>
      <c r="BN625" s="14"/>
    </row>
    <row r="626" spans="4:66" x14ac:dyDescent="0.25">
      <c r="D626"/>
      <c r="E626" s="10"/>
      <c r="F626" s="10"/>
      <c r="G626" s="10"/>
      <c r="H626" s="10"/>
      <c r="I626" s="10"/>
      <c r="J626" s="10"/>
      <c r="K626" s="12"/>
      <c r="L626" s="12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4"/>
      <c r="BK626" s="14"/>
      <c r="BL626" s="14"/>
      <c r="BM626" s="14"/>
      <c r="BN626" s="14"/>
    </row>
    <row r="627" spans="4:66" x14ac:dyDescent="0.25">
      <c r="D627"/>
      <c r="E627" s="10"/>
      <c r="F627" s="10"/>
      <c r="G627" s="10"/>
      <c r="H627" s="10"/>
      <c r="I627" s="10"/>
      <c r="J627" s="10"/>
      <c r="K627" s="12"/>
      <c r="L627" s="12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4"/>
      <c r="BK627" s="14"/>
      <c r="BL627" s="14"/>
      <c r="BM627" s="14"/>
      <c r="BN627" s="14"/>
    </row>
    <row r="628" spans="4:66" x14ac:dyDescent="0.25">
      <c r="D628"/>
      <c r="E628" s="10"/>
      <c r="F628" s="10"/>
      <c r="G628" s="10"/>
      <c r="H628" s="10"/>
      <c r="I628" s="10"/>
      <c r="J628" s="10"/>
      <c r="K628" s="12"/>
      <c r="L628" s="12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4"/>
      <c r="BK628" s="14"/>
      <c r="BL628" s="14"/>
      <c r="BM628" s="14"/>
      <c r="BN628" s="14"/>
    </row>
    <row r="629" spans="4:66" x14ac:dyDescent="0.25">
      <c r="D629"/>
      <c r="E629" s="10"/>
      <c r="F629" s="10"/>
      <c r="G629" s="10"/>
      <c r="H629" s="10"/>
      <c r="I629" s="10"/>
      <c r="J629" s="10"/>
      <c r="K629" s="12"/>
      <c r="L629" s="12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4"/>
      <c r="BK629" s="14"/>
      <c r="BL629" s="14"/>
      <c r="BM629" s="14"/>
      <c r="BN629" s="14"/>
    </row>
    <row r="630" spans="4:66" x14ac:dyDescent="0.25">
      <c r="D630"/>
      <c r="E630" s="10"/>
      <c r="F630" s="10"/>
      <c r="G630" s="10"/>
      <c r="H630" s="10"/>
      <c r="I630" s="10"/>
      <c r="J630" s="10"/>
      <c r="K630" s="12"/>
      <c r="L630" s="12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4"/>
      <c r="BK630" s="14"/>
      <c r="BL630" s="14"/>
      <c r="BM630" s="14"/>
      <c r="BN630" s="14"/>
    </row>
    <row r="631" spans="4:66" x14ac:dyDescent="0.25">
      <c r="D631"/>
      <c r="E631" s="10"/>
      <c r="F631" s="10"/>
      <c r="G631" s="10"/>
      <c r="H631" s="10"/>
      <c r="I631" s="10"/>
      <c r="J631" s="10"/>
      <c r="K631" s="12"/>
      <c r="L631" s="12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4"/>
      <c r="BK631" s="14"/>
      <c r="BL631" s="14"/>
      <c r="BM631" s="14"/>
      <c r="BN631" s="14"/>
    </row>
    <row r="632" spans="4:66" x14ac:dyDescent="0.25">
      <c r="D632"/>
      <c r="E632" s="10"/>
      <c r="F632" s="10"/>
      <c r="G632" s="10"/>
      <c r="H632" s="10"/>
      <c r="I632" s="10"/>
      <c r="J632" s="10"/>
      <c r="K632" s="12"/>
      <c r="L632" s="12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4"/>
      <c r="BK632" s="14"/>
      <c r="BL632" s="14"/>
      <c r="BM632" s="14"/>
      <c r="BN632" s="14"/>
    </row>
    <row r="633" spans="4:66" x14ac:dyDescent="0.25">
      <c r="D633"/>
      <c r="E633" s="10"/>
      <c r="F633" s="10"/>
      <c r="G633" s="10"/>
      <c r="H633" s="10"/>
      <c r="I633" s="10"/>
      <c r="J633" s="10"/>
      <c r="K633" s="12"/>
      <c r="L633" s="12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4"/>
      <c r="BK633" s="14"/>
      <c r="BL633" s="14"/>
      <c r="BM633" s="14"/>
      <c r="BN633" s="14"/>
    </row>
    <row r="634" spans="4:66" x14ac:dyDescent="0.25">
      <c r="D634"/>
      <c r="E634" s="10"/>
      <c r="F634" s="10"/>
      <c r="G634" s="10"/>
      <c r="H634" s="10"/>
      <c r="I634" s="10"/>
      <c r="J634" s="10"/>
      <c r="K634" s="12"/>
      <c r="L634" s="12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4"/>
      <c r="BK634" s="14"/>
      <c r="BL634" s="14"/>
      <c r="BM634" s="14"/>
      <c r="BN634" s="14"/>
    </row>
    <row r="635" spans="4:66" s="10" customFormat="1" x14ac:dyDescent="0.25">
      <c r="K635" s="12"/>
      <c r="L635" s="12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4"/>
      <c r="BK635" s="14"/>
      <c r="BL635" s="14"/>
      <c r="BM635" s="14"/>
      <c r="BN635" s="14"/>
    </row>
    <row r="636" spans="4:66" x14ac:dyDescent="0.25">
      <c r="D636" s="11"/>
      <c r="E636" s="10"/>
      <c r="F636" s="10"/>
      <c r="G636" s="10"/>
      <c r="H636" s="10"/>
      <c r="I636" s="10"/>
      <c r="J636" s="10"/>
      <c r="K636" s="12"/>
      <c r="L636" s="12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4"/>
      <c r="BK636" s="14"/>
      <c r="BL636" s="14"/>
      <c r="BM636" s="14"/>
      <c r="BN636" s="14"/>
    </row>
    <row r="637" spans="4:66" x14ac:dyDescent="0.25">
      <c r="D637"/>
      <c r="E637" s="10"/>
      <c r="F637" s="10"/>
      <c r="G637" s="10"/>
      <c r="H637" s="10"/>
      <c r="I637" s="10"/>
      <c r="J637" s="10"/>
      <c r="K637" s="12"/>
      <c r="L637" s="12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4"/>
      <c r="BK637" s="14"/>
      <c r="BL637" s="14"/>
      <c r="BM637" s="14"/>
      <c r="BN637" s="14"/>
    </row>
    <row r="638" spans="4:66" x14ac:dyDescent="0.25">
      <c r="D638"/>
      <c r="E638" s="10"/>
      <c r="F638" s="10"/>
      <c r="G638" s="10"/>
      <c r="H638" s="10"/>
      <c r="I638" s="10"/>
      <c r="J638" s="10"/>
      <c r="K638" s="12"/>
      <c r="L638" s="12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4"/>
      <c r="BK638" s="14"/>
      <c r="BL638" s="14"/>
      <c r="BM638" s="14"/>
      <c r="BN638" s="14"/>
    </row>
    <row r="639" spans="4:66" x14ac:dyDescent="0.25">
      <c r="D639"/>
      <c r="E639" s="10"/>
      <c r="F639" s="10"/>
      <c r="G639" s="10"/>
      <c r="H639" s="10"/>
      <c r="I639" s="10"/>
      <c r="J639" s="10"/>
      <c r="K639" s="12"/>
      <c r="L639" s="12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4"/>
      <c r="BK639" s="14"/>
      <c r="BL639" s="14"/>
      <c r="BM639" s="14"/>
      <c r="BN639" s="14"/>
    </row>
    <row r="640" spans="4:66" x14ac:dyDescent="0.25">
      <c r="D640"/>
      <c r="E640" s="10"/>
      <c r="F640" s="10"/>
      <c r="G640" s="10"/>
      <c r="H640" s="10"/>
      <c r="I640" s="10"/>
      <c r="J640" s="10"/>
      <c r="K640" s="12"/>
      <c r="L640" s="12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4"/>
      <c r="BK640" s="14"/>
      <c r="BL640" s="14"/>
      <c r="BM640" s="14"/>
      <c r="BN640" s="14"/>
    </row>
    <row r="641" spans="4:66" x14ac:dyDescent="0.25">
      <c r="D641"/>
      <c r="E641" s="10"/>
      <c r="F641" s="10"/>
      <c r="G641" s="10"/>
      <c r="H641" s="10"/>
      <c r="I641" s="10"/>
      <c r="J641" s="10"/>
      <c r="K641" s="12"/>
      <c r="L641" s="12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4"/>
      <c r="BK641" s="14"/>
      <c r="BL641" s="14"/>
      <c r="BM641" s="14"/>
      <c r="BN641" s="14"/>
    </row>
    <row r="642" spans="4:66" x14ac:dyDescent="0.25">
      <c r="D642"/>
      <c r="E642" s="10"/>
      <c r="F642" s="10"/>
      <c r="G642" s="10"/>
      <c r="H642" s="10"/>
      <c r="I642" s="10"/>
      <c r="J642" s="10"/>
      <c r="K642" s="12"/>
      <c r="L642" s="12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4"/>
      <c r="BK642" s="14"/>
      <c r="BL642" s="14"/>
      <c r="BM642" s="14"/>
      <c r="BN642" s="14"/>
    </row>
    <row r="643" spans="4:66" x14ac:dyDescent="0.25">
      <c r="D643"/>
      <c r="E643" s="10"/>
      <c r="F643" s="10"/>
      <c r="G643" s="10"/>
      <c r="H643" s="10"/>
      <c r="I643" s="10"/>
      <c r="J643" s="10"/>
      <c r="K643" s="12"/>
      <c r="L643" s="12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4"/>
      <c r="BK643" s="14"/>
      <c r="BL643" s="14"/>
      <c r="BM643" s="14"/>
      <c r="BN643" s="14"/>
    </row>
    <row r="644" spans="4:66" x14ac:dyDescent="0.25">
      <c r="D644"/>
      <c r="E644" s="10"/>
      <c r="F644" s="10"/>
      <c r="G644" s="10"/>
      <c r="H644" s="10"/>
      <c r="I644" s="10"/>
      <c r="J644" s="10"/>
      <c r="K644" s="12"/>
      <c r="L644" s="12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4"/>
      <c r="BK644" s="14"/>
      <c r="BL644" s="14"/>
      <c r="BM644" s="14"/>
      <c r="BN644" s="14"/>
    </row>
    <row r="645" spans="4:66" x14ac:dyDescent="0.25">
      <c r="D645"/>
      <c r="E645" s="10"/>
      <c r="F645" s="10"/>
      <c r="G645" s="10"/>
      <c r="H645" s="10"/>
      <c r="I645" s="10"/>
      <c r="J645" s="10"/>
      <c r="K645" s="12"/>
      <c r="L645" s="12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4"/>
      <c r="BK645" s="14"/>
      <c r="BL645" s="14"/>
      <c r="BM645" s="14"/>
      <c r="BN645" s="14"/>
    </row>
    <row r="646" spans="4:66" x14ac:dyDescent="0.25">
      <c r="D646"/>
      <c r="E646" s="10"/>
      <c r="F646" s="10"/>
      <c r="G646" s="10"/>
      <c r="H646" s="10"/>
      <c r="I646" s="10"/>
      <c r="J646" s="10"/>
      <c r="K646" s="12"/>
      <c r="L646" s="12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4"/>
      <c r="BK646" s="14"/>
      <c r="BL646" s="14"/>
      <c r="BM646" s="14"/>
      <c r="BN646" s="14"/>
    </row>
    <row r="647" spans="4:66" x14ac:dyDescent="0.25">
      <c r="D647"/>
      <c r="E647" s="10"/>
      <c r="F647" s="10"/>
      <c r="G647" s="10"/>
      <c r="H647" s="10"/>
      <c r="I647" s="10"/>
      <c r="J647" s="10"/>
      <c r="K647" s="12"/>
      <c r="L647" s="12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4"/>
      <c r="BK647" s="14"/>
      <c r="BL647" s="14"/>
      <c r="BM647" s="14"/>
      <c r="BN647" s="14"/>
    </row>
    <row r="648" spans="4:66" x14ac:dyDescent="0.25">
      <c r="D648"/>
      <c r="E648" s="10"/>
      <c r="F648" s="10"/>
      <c r="G648" s="10"/>
      <c r="H648" s="10"/>
      <c r="I648" s="10"/>
      <c r="J648" s="10"/>
      <c r="K648" s="12"/>
      <c r="L648" s="12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4"/>
      <c r="BK648" s="14"/>
      <c r="BL648" s="14"/>
      <c r="BM648" s="14"/>
      <c r="BN648" s="14"/>
    </row>
    <row r="649" spans="4:66" x14ac:dyDescent="0.25">
      <c r="D649"/>
      <c r="E649" s="10"/>
      <c r="F649" s="10"/>
      <c r="G649" s="10"/>
      <c r="H649" s="10"/>
      <c r="I649" s="10"/>
      <c r="J649" s="10"/>
      <c r="K649" s="12"/>
      <c r="L649" s="12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4"/>
      <c r="BK649" s="14"/>
      <c r="BL649" s="14"/>
      <c r="BM649" s="14"/>
      <c r="BN649" s="14"/>
    </row>
    <row r="650" spans="4:66" x14ac:dyDescent="0.25">
      <c r="D650"/>
      <c r="E650" s="10"/>
      <c r="F650" s="10"/>
      <c r="G650" s="10"/>
      <c r="H650" s="10"/>
      <c r="I650" s="10"/>
      <c r="J650" s="10"/>
      <c r="K650" s="12"/>
      <c r="L650" s="12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4"/>
      <c r="BK650" s="14"/>
      <c r="BL650" s="14"/>
      <c r="BM650" s="14"/>
      <c r="BN650" s="14"/>
    </row>
    <row r="651" spans="4:66" x14ac:dyDescent="0.25">
      <c r="D651"/>
      <c r="E651" s="10"/>
      <c r="F651" s="10"/>
      <c r="G651" s="10"/>
      <c r="H651" s="10"/>
      <c r="I651" s="10"/>
      <c r="J651" s="10"/>
      <c r="K651" s="12"/>
      <c r="L651" s="12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4"/>
      <c r="BK651" s="14"/>
      <c r="BL651" s="14"/>
      <c r="BM651" s="14"/>
      <c r="BN651" s="14"/>
    </row>
    <row r="652" spans="4:66" x14ac:dyDescent="0.25">
      <c r="D652"/>
      <c r="E652" s="10"/>
      <c r="F652" s="10"/>
      <c r="G652" s="10"/>
      <c r="H652" s="10"/>
      <c r="I652" s="10"/>
      <c r="J652" s="10"/>
      <c r="K652" s="12"/>
      <c r="L652" s="12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4"/>
      <c r="BK652" s="14"/>
      <c r="BL652" s="14"/>
      <c r="BM652" s="14"/>
      <c r="BN652" s="14"/>
    </row>
    <row r="653" spans="4:66" x14ac:dyDescent="0.25">
      <c r="D653"/>
      <c r="E653" s="10"/>
      <c r="F653" s="10"/>
      <c r="G653" s="10"/>
      <c r="H653" s="10"/>
      <c r="I653" s="10"/>
      <c r="J653" s="10"/>
      <c r="K653" s="12"/>
      <c r="L653" s="12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4"/>
      <c r="BK653" s="14"/>
      <c r="BL653" s="14"/>
      <c r="BM653" s="14"/>
      <c r="BN653" s="14"/>
    </row>
    <row r="654" spans="4:66" x14ac:dyDescent="0.25">
      <c r="D654"/>
      <c r="E654" s="10"/>
      <c r="F654" s="10"/>
      <c r="G654" s="10"/>
      <c r="H654" s="10"/>
      <c r="I654" s="10"/>
      <c r="J654" s="10"/>
      <c r="K654" s="12"/>
      <c r="L654" s="12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4"/>
      <c r="BK654" s="14"/>
      <c r="BL654" s="14"/>
      <c r="BM654" s="14"/>
      <c r="BN654" s="14"/>
    </row>
    <row r="655" spans="4:66" x14ac:dyDescent="0.25">
      <c r="D655"/>
      <c r="E655" s="10"/>
      <c r="F655" s="10"/>
      <c r="G655" s="10"/>
      <c r="H655" s="10"/>
      <c r="I655" s="10"/>
      <c r="J655" s="10"/>
      <c r="K655" s="12"/>
      <c r="L655" s="12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4"/>
      <c r="BK655" s="14"/>
      <c r="BL655" s="14"/>
      <c r="BM655" s="14"/>
      <c r="BN655" s="14"/>
    </row>
    <row r="656" spans="4:66" x14ac:dyDescent="0.25">
      <c r="D656"/>
      <c r="E656" s="10"/>
      <c r="F656" s="10"/>
      <c r="G656" s="10"/>
      <c r="H656" s="10"/>
      <c r="I656" s="10"/>
      <c r="J656" s="10"/>
      <c r="K656" s="12"/>
      <c r="L656" s="12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4"/>
      <c r="BK656" s="14"/>
      <c r="BL656" s="14"/>
      <c r="BM656" s="14"/>
      <c r="BN656" s="14"/>
    </row>
    <row r="657" spans="4:66" x14ac:dyDescent="0.25">
      <c r="D657"/>
      <c r="E657" s="10"/>
      <c r="F657" s="10"/>
      <c r="G657" s="10"/>
      <c r="H657" s="10"/>
      <c r="I657" s="10"/>
      <c r="J657" s="10"/>
      <c r="K657" s="12"/>
      <c r="L657" s="12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4"/>
      <c r="BK657" s="14"/>
      <c r="BL657" s="14"/>
      <c r="BM657" s="14"/>
      <c r="BN657" s="14"/>
    </row>
    <row r="658" spans="4:66" x14ac:dyDescent="0.25">
      <c r="D658"/>
      <c r="E658" s="10"/>
      <c r="F658" s="10"/>
      <c r="G658" s="10"/>
      <c r="H658" s="10"/>
      <c r="I658" s="10"/>
      <c r="J658" s="10"/>
      <c r="K658" s="12"/>
      <c r="L658" s="12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4"/>
      <c r="BK658" s="14"/>
      <c r="BL658" s="14"/>
      <c r="BM658" s="14"/>
      <c r="BN658" s="14"/>
    </row>
    <row r="659" spans="4:66" x14ac:dyDescent="0.25">
      <c r="D659"/>
      <c r="E659" s="10"/>
      <c r="F659" s="10"/>
      <c r="G659" s="10"/>
      <c r="H659" s="10"/>
      <c r="I659" s="10"/>
      <c r="J659" s="10"/>
      <c r="K659" s="12"/>
      <c r="L659" s="12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4"/>
      <c r="BK659" s="14"/>
      <c r="BL659" s="14"/>
      <c r="BM659" s="14"/>
      <c r="BN659" s="14"/>
    </row>
    <row r="660" spans="4:66" x14ac:dyDescent="0.25">
      <c r="D660"/>
      <c r="E660" s="10"/>
      <c r="F660" s="10"/>
      <c r="G660" s="10"/>
      <c r="H660" s="10"/>
      <c r="I660" s="10"/>
      <c r="J660" s="10"/>
      <c r="K660" s="12"/>
      <c r="L660" s="12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4"/>
      <c r="BK660" s="14"/>
      <c r="BL660" s="14"/>
      <c r="BM660" s="14"/>
      <c r="BN660" s="14"/>
    </row>
    <row r="661" spans="4:66" x14ac:dyDescent="0.25">
      <c r="D661"/>
      <c r="E661" s="10"/>
      <c r="F661" s="10"/>
      <c r="G661" s="10"/>
      <c r="H661" s="10"/>
      <c r="I661" s="10"/>
      <c r="J661" s="10"/>
      <c r="K661" s="12"/>
      <c r="L661" s="12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4"/>
      <c r="BK661" s="14"/>
      <c r="BL661" s="14"/>
      <c r="BM661" s="14"/>
      <c r="BN661" s="14"/>
    </row>
    <row r="662" spans="4:66" x14ac:dyDescent="0.25">
      <c r="D662"/>
      <c r="E662" s="10"/>
      <c r="F662" s="10"/>
      <c r="G662" s="10"/>
      <c r="H662" s="10"/>
      <c r="I662" s="10"/>
      <c r="J662" s="10"/>
      <c r="K662" s="12"/>
      <c r="L662" s="12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4"/>
      <c r="BK662" s="14"/>
      <c r="BL662" s="14"/>
      <c r="BM662" s="14"/>
      <c r="BN662" s="14"/>
    </row>
    <row r="663" spans="4:66" x14ac:dyDescent="0.25">
      <c r="D663"/>
      <c r="E663" s="10"/>
      <c r="F663" s="10"/>
      <c r="G663" s="10"/>
      <c r="H663" s="10"/>
      <c r="I663" s="10"/>
      <c r="J663" s="10"/>
      <c r="K663" s="12"/>
      <c r="L663" s="12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4"/>
      <c r="BK663" s="14"/>
      <c r="BL663" s="14"/>
      <c r="BM663" s="14"/>
      <c r="BN663" s="14"/>
    </row>
    <row r="664" spans="4:66" x14ac:dyDescent="0.25">
      <c r="D664"/>
      <c r="E664" s="10"/>
      <c r="F664" s="10"/>
      <c r="G664" s="10"/>
      <c r="H664" s="10"/>
      <c r="I664" s="10"/>
      <c r="J664" s="10"/>
      <c r="K664" s="12"/>
      <c r="L664" s="12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4"/>
      <c r="BK664" s="14"/>
      <c r="BL664" s="14"/>
      <c r="BM664" s="14"/>
      <c r="BN664" s="14"/>
    </row>
    <row r="665" spans="4:66" x14ac:dyDescent="0.25">
      <c r="D665"/>
      <c r="E665" s="10"/>
      <c r="F665" s="10"/>
      <c r="G665" s="10"/>
      <c r="H665" s="10"/>
      <c r="I665" s="10"/>
      <c r="J665" s="10"/>
      <c r="K665" s="12"/>
      <c r="L665" s="12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4"/>
      <c r="BK665" s="14"/>
      <c r="BL665" s="14"/>
      <c r="BM665" s="14"/>
      <c r="BN665" s="14"/>
    </row>
    <row r="666" spans="4:66" x14ac:dyDescent="0.25">
      <c r="D666"/>
      <c r="E666" s="10"/>
      <c r="F666" s="10"/>
      <c r="G666" s="10"/>
      <c r="H666" s="10"/>
      <c r="I666" s="10"/>
      <c r="J666" s="10"/>
      <c r="K666" s="12"/>
      <c r="L666" s="12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4"/>
      <c r="BK666" s="14"/>
      <c r="BL666" s="14"/>
      <c r="BM666" s="14"/>
      <c r="BN666" s="14"/>
    </row>
    <row r="667" spans="4:66" x14ac:dyDescent="0.25">
      <c r="D667"/>
      <c r="E667" s="10"/>
      <c r="F667" s="10"/>
      <c r="G667" s="10"/>
      <c r="H667" s="10"/>
      <c r="I667" s="10"/>
      <c r="J667" s="10"/>
      <c r="K667" s="12"/>
      <c r="L667" s="12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4"/>
      <c r="BK667" s="14"/>
      <c r="BL667" s="14"/>
      <c r="BM667" s="14"/>
      <c r="BN667" s="14"/>
    </row>
    <row r="668" spans="4:66" x14ac:dyDescent="0.25">
      <c r="D668"/>
      <c r="E668" s="10"/>
      <c r="F668" s="10"/>
      <c r="G668" s="10"/>
      <c r="H668" s="10"/>
      <c r="I668" s="10"/>
      <c r="J668" s="10"/>
      <c r="K668" s="12"/>
      <c r="L668" s="12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4"/>
      <c r="BK668" s="14"/>
      <c r="BL668" s="14"/>
      <c r="BM668" s="14"/>
      <c r="BN668" s="14"/>
    </row>
    <row r="669" spans="4:66" x14ac:dyDescent="0.25">
      <c r="D669"/>
      <c r="E669" s="10"/>
      <c r="F669" s="10"/>
      <c r="G669" s="10"/>
      <c r="H669" s="10"/>
      <c r="I669" s="10"/>
      <c r="J669" s="10"/>
      <c r="K669" s="12"/>
      <c r="L669" s="12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4"/>
      <c r="BK669" s="14"/>
      <c r="BL669" s="14"/>
      <c r="BM669" s="14"/>
      <c r="BN669" s="14"/>
    </row>
    <row r="670" spans="4:66" x14ac:dyDescent="0.25">
      <c r="D670"/>
      <c r="E670" s="10"/>
      <c r="F670" s="10"/>
      <c r="G670" s="10"/>
      <c r="H670" s="10"/>
      <c r="I670" s="10"/>
      <c r="J670" s="10"/>
      <c r="K670" s="12"/>
      <c r="L670" s="12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4"/>
      <c r="BK670" s="14"/>
      <c r="BL670" s="14"/>
      <c r="BM670" s="14"/>
      <c r="BN670" s="14"/>
    </row>
    <row r="671" spans="4:66" x14ac:dyDescent="0.25">
      <c r="D671"/>
      <c r="E671" s="10"/>
      <c r="F671" s="10"/>
      <c r="G671" s="10"/>
      <c r="H671" s="10"/>
      <c r="I671" s="10"/>
      <c r="J671" s="10"/>
      <c r="K671" s="12"/>
      <c r="L671" s="12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4"/>
      <c r="BK671" s="14"/>
      <c r="BL671" s="14"/>
      <c r="BM671" s="14"/>
      <c r="BN671" s="14"/>
    </row>
    <row r="672" spans="4:66" x14ac:dyDescent="0.25">
      <c r="D672"/>
      <c r="E672" s="10"/>
      <c r="F672" s="10"/>
      <c r="G672" s="10"/>
      <c r="H672" s="10"/>
      <c r="I672" s="10"/>
      <c r="J672" s="10"/>
      <c r="K672" s="12"/>
      <c r="L672" s="12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4"/>
      <c r="BK672" s="14"/>
      <c r="BL672" s="14"/>
      <c r="BM672" s="14"/>
      <c r="BN672" s="14"/>
    </row>
    <row r="673" spans="4:66" x14ac:dyDescent="0.25">
      <c r="D673"/>
      <c r="E673" s="10"/>
      <c r="F673" s="10"/>
      <c r="G673" s="10"/>
      <c r="H673" s="10"/>
      <c r="I673" s="10"/>
      <c r="J673" s="10"/>
      <c r="K673" s="12"/>
      <c r="L673" s="12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4"/>
      <c r="BK673" s="14"/>
      <c r="BL673" s="14"/>
      <c r="BM673" s="14"/>
      <c r="BN673" s="14"/>
    </row>
    <row r="674" spans="4:66" x14ac:dyDescent="0.25">
      <c r="D674"/>
      <c r="E674" s="10"/>
      <c r="F674" s="10"/>
      <c r="G674" s="10"/>
      <c r="H674" s="10"/>
      <c r="I674" s="10"/>
      <c r="J674" s="10"/>
      <c r="K674" s="12"/>
      <c r="L674" s="12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4"/>
      <c r="BK674" s="14"/>
      <c r="BL674" s="14"/>
      <c r="BM674" s="14"/>
      <c r="BN674" s="14"/>
    </row>
    <row r="675" spans="4:66" x14ac:dyDescent="0.25">
      <c r="D675"/>
      <c r="E675" s="10"/>
      <c r="F675" s="10"/>
      <c r="G675" s="10"/>
      <c r="H675" s="10"/>
      <c r="I675" s="10"/>
      <c r="J675" s="10"/>
      <c r="K675" s="12"/>
      <c r="L675" s="12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4"/>
      <c r="BK675" s="14"/>
      <c r="BL675" s="14"/>
      <c r="BM675" s="14"/>
      <c r="BN675" s="14"/>
    </row>
    <row r="676" spans="4:66" x14ac:dyDescent="0.25">
      <c r="D676"/>
      <c r="E676" s="10"/>
      <c r="F676" s="10"/>
      <c r="G676" s="10"/>
      <c r="H676" s="10"/>
      <c r="I676" s="10"/>
      <c r="J676" s="10"/>
      <c r="K676" s="12"/>
      <c r="L676" s="12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4"/>
      <c r="BK676" s="14"/>
      <c r="BL676" s="14"/>
      <c r="BM676" s="14"/>
      <c r="BN676" s="14"/>
    </row>
    <row r="677" spans="4:66" x14ac:dyDescent="0.25">
      <c r="D677"/>
      <c r="E677" s="10"/>
      <c r="F677" s="10"/>
      <c r="G677" s="10"/>
      <c r="H677" s="10"/>
      <c r="I677" s="10"/>
      <c r="J677" s="10"/>
      <c r="K677" s="12"/>
      <c r="L677" s="12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4"/>
      <c r="BK677" s="14"/>
      <c r="BL677" s="14"/>
      <c r="BM677" s="14"/>
      <c r="BN677" s="14"/>
    </row>
    <row r="678" spans="4:66" x14ac:dyDescent="0.25">
      <c r="D678"/>
      <c r="E678" s="10"/>
      <c r="F678" s="10"/>
      <c r="G678" s="10"/>
      <c r="H678" s="10"/>
      <c r="I678" s="10"/>
      <c r="J678" s="10"/>
      <c r="K678" s="12"/>
      <c r="L678" s="12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4"/>
      <c r="BK678" s="14"/>
      <c r="BL678" s="14"/>
      <c r="BM678" s="14"/>
      <c r="BN678" s="14"/>
    </row>
    <row r="679" spans="4:66" x14ac:dyDescent="0.25">
      <c r="D679"/>
      <c r="E679" s="10"/>
      <c r="F679" s="10"/>
      <c r="G679" s="10"/>
      <c r="H679" s="10"/>
      <c r="I679" s="10"/>
      <c r="J679" s="10"/>
      <c r="K679" s="12"/>
      <c r="L679" s="12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4"/>
      <c r="BK679" s="14"/>
      <c r="BL679" s="14"/>
      <c r="BM679" s="14"/>
      <c r="BN679" s="14"/>
    </row>
    <row r="680" spans="4:66" x14ac:dyDescent="0.25">
      <c r="D680"/>
      <c r="E680" s="10"/>
      <c r="F680" s="10"/>
      <c r="G680" s="10"/>
      <c r="H680" s="10"/>
      <c r="I680" s="10"/>
      <c r="J680" s="10"/>
      <c r="K680" s="12"/>
      <c r="L680" s="12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4"/>
      <c r="BK680" s="14"/>
      <c r="BL680" s="14"/>
      <c r="BM680" s="14"/>
      <c r="BN680" s="14"/>
    </row>
    <row r="681" spans="4:66" x14ac:dyDescent="0.25">
      <c r="D681"/>
      <c r="E681" s="10"/>
      <c r="F681" s="10"/>
      <c r="G681" s="10"/>
      <c r="H681" s="10"/>
      <c r="I681" s="10"/>
      <c r="J681" s="10"/>
      <c r="K681" s="12"/>
      <c r="L681" s="12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4"/>
      <c r="BK681" s="14"/>
      <c r="BL681" s="14"/>
      <c r="BM681" s="14"/>
      <c r="BN681" s="14"/>
    </row>
    <row r="682" spans="4:66" s="10" customFormat="1" x14ac:dyDescent="0.25">
      <c r="K682" s="12"/>
      <c r="L682" s="12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4"/>
      <c r="BK682" s="14"/>
      <c r="BL682" s="14"/>
      <c r="BM682" s="14"/>
      <c r="BN682" s="14"/>
    </row>
    <row r="683" spans="4:66" x14ac:dyDescent="0.25">
      <c r="D683"/>
      <c r="E683" s="10"/>
      <c r="F683" s="10"/>
      <c r="G683" s="10"/>
      <c r="H683" s="10"/>
      <c r="I683" s="10"/>
      <c r="J683" s="10"/>
      <c r="K683" s="12"/>
      <c r="L683" s="12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4"/>
      <c r="BK683" s="14"/>
      <c r="BL683" s="14"/>
      <c r="BM683" s="14"/>
      <c r="BN683" s="14"/>
    </row>
    <row r="684" spans="4:66" x14ac:dyDescent="0.25">
      <c r="D684"/>
      <c r="E684" s="10"/>
      <c r="F684" s="10"/>
      <c r="G684" s="10"/>
      <c r="H684" s="10"/>
      <c r="I684" s="10"/>
      <c r="J684" s="10"/>
      <c r="K684" s="12"/>
      <c r="L684" s="12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4"/>
      <c r="BK684" s="14"/>
      <c r="BL684" s="14"/>
      <c r="BM684" s="14"/>
      <c r="BN684" s="14"/>
    </row>
    <row r="685" spans="4:66" x14ac:dyDescent="0.25">
      <c r="D685"/>
      <c r="E685" s="10"/>
      <c r="F685" s="10"/>
      <c r="G685" s="10"/>
      <c r="H685" s="10"/>
      <c r="I685" s="10"/>
      <c r="J685" s="10"/>
      <c r="K685" s="12"/>
      <c r="L685" s="12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4"/>
      <c r="BK685" s="14"/>
      <c r="BL685" s="14"/>
      <c r="BM685" s="14"/>
      <c r="BN685" s="14"/>
    </row>
    <row r="686" spans="4:66" x14ac:dyDescent="0.25">
      <c r="D686"/>
      <c r="E686" s="10"/>
      <c r="F686" s="10"/>
      <c r="G686" s="10"/>
      <c r="H686" s="10"/>
      <c r="I686" s="10"/>
      <c r="J686" s="10"/>
      <c r="K686" s="12"/>
      <c r="L686" s="12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4"/>
      <c r="BK686" s="14"/>
      <c r="BL686" s="14"/>
      <c r="BM686" s="14"/>
      <c r="BN686" s="14"/>
    </row>
    <row r="687" spans="4:66" x14ac:dyDescent="0.25">
      <c r="D687"/>
      <c r="E687" s="10"/>
      <c r="F687" s="10"/>
      <c r="G687" s="10"/>
      <c r="H687" s="10"/>
      <c r="I687" s="10"/>
      <c r="J687" s="10"/>
      <c r="K687" s="12"/>
      <c r="L687" s="12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4"/>
      <c r="BK687" s="14"/>
      <c r="BL687" s="14"/>
      <c r="BM687" s="14"/>
      <c r="BN687" s="14"/>
    </row>
    <row r="688" spans="4:66" x14ac:dyDescent="0.25">
      <c r="D688"/>
      <c r="E688" s="10"/>
      <c r="F688" s="10"/>
      <c r="G688" s="10"/>
      <c r="H688" s="10"/>
      <c r="I688" s="10"/>
      <c r="J688" s="10"/>
      <c r="K688" s="12"/>
      <c r="L688" s="12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4"/>
      <c r="BK688" s="14"/>
      <c r="BL688" s="14"/>
      <c r="BM688" s="14"/>
      <c r="BN688" s="14"/>
    </row>
    <row r="689" spans="4:66" x14ac:dyDescent="0.25">
      <c r="D689"/>
      <c r="E689" s="10"/>
      <c r="F689" s="10"/>
      <c r="G689" s="10"/>
      <c r="H689" s="10"/>
      <c r="I689" s="10"/>
      <c r="J689" s="10"/>
      <c r="K689" s="12"/>
      <c r="L689" s="12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4"/>
      <c r="BK689" s="14"/>
      <c r="BL689" s="14"/>
      <c r="BM689" s="14"/>
      <c r="BN689" s="14"/>
    </row>
    <row r="690" spans="4:66" x14ac:dyDescent="0.25">
      <c r="D690"/>
      <c r="E690" s="10"/>
      <c r="F690" s="10"/>
      <c r="G690" s="10"/>
      <c r="H690" s="10"/>
      <c r="I690" s="10"/>
      <c r="J690" s="10"/>
      <c r="K690" s="12"/>
      <c r="L690" s="12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4"/>
      <c r="BK690" s="14"/>
      <c r="BL690" s="14"/>
      <c r="BM690" s="14"/>
      <c r="BN690" s="14"/>
    </row>
    <row r="691" spans="4:66" x14ac:dyDescent="0.25">
      <c r="D691"/>
      <c r="E691" s="10"/>
      <c r="F691" s="10"/>
      <c r="G691" s="10"/>
      <c r="H691" s="10"/>
      <c r="I691" s="10"/>
      <c r="J691" s="10"/>
      <c r="K691" s="12"/>
      <c r="L691" s="12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4"/>
      <c r="BK691" s="14"/>
      <c r="BL691" s="14"/>
      <c r="BM691" s="14"/>
      <c r="BN691" s="14"/>
    </row>
    <row r="692" spans="4:66" x14ac:dyDescent="0.25">
      <c r="D692"/>
      <c r="E692" s="10"/>
      <c r="F692" s="10"/>
      <c r="G692" s="10"/>
      <c r="H692" s="10"/>
      <c r="I692" s="10"/>
      <c r="J692" s="10"/>
      <c r="K692" s="12"/>
      <c r="L692" s="12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4"/>
      <c r="BK692" s="14"/>
      <c r="BL692" s="14"/>
      <c r="BM692" s="14"/>
      <c r="BN692" s="14"/>
    </row>
    <row r="693" spans="4:66" x14ac:dyDescent="0.25">
      <c r="D693"/>
      <c r="E693" s="10"/>
      <c r="F693" s="10"/>
      <c r="G693" s="10"/>
      <c r="H693" s="10"/>
      <c r="I693" s="10"/>
      <c r="J693" s="10"/>
      <c r="K693" s="12"/>
      <c r="L693" s="12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4"/>
      <c r="BK693" s="14"/>
      <c r="BL693" s="14"/>
      <c r="BM693" s="14"/>
      <c r="BN693" s="14"/>
    </row>
    <row r="694" spans="4:66" x14ac:dyDescent="0.25">
      <c r="D694"/>
      <c r="E694" s="10"/>
      <c r="F694" s="10"/>
      <c r="G694" s="10"/>
      <c r="H694" s="10"/>
      <c r="I694" s="10"/>
      <c r="J694" s="10"/>
      <c r="K694" s="12"/>
      <c r="L694" s="12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4"/>
      <c r="BK694" s="14"/>
      <c r="BL694" s="14"/>
      <c r="BM694" s="14"/>
      <c r="BN694" s="14"/>
    </row>
    <row r="695" spans="4:66" x14ac:dyDescent="0.25">
      <c r="D695"/>
      <c r="E695" s="10"/>
      <c r="F695" s="10"/>
      <c r="G695" s="10"/>
      <c r="H695" s="10"/>
      <c r="I695" s="10"/>
      <c r="J695" s="10"/>
      <c r="K695" s="12"/>
      <c r="L695" s="12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4"/>
      <c r="BK695" s="14"/>
      <c r="BL695" s="14"/>
      <c r="BM695" s="14"/>
      <c r="BN695" s="14"/>
    </row>
    <row r="696" spans="4:66" x14ac:dyDescent="0.25">
      <c r="D696"/>
      <c r="E696" s="10"/>
      <c r="F696" s="10"/>
      <c r="G696" s="10"/>
      <c r="H696" s="10"/>
      <c r="I696" s="10"/>
      <c r="J696" s="10"/>
      <c r="K696" s="12"/>
      <c r="L696" s="12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4"/>
      <c r="BK696" s="14"/>
      <c r="BL696" s="14"/>
      <c r="BM696" s="14"/>
      <c r="BN696" s="14"/>
    </row>
    <row r="697" spans="4:66" x14ac:dyDescent="0.25">
      <c r="D697"/>
      <c r="E697" s="10"/>
      <c r="F697" s="10"/>
      <c r="G697" s="10"/>
      <c r="H697" s="10"/>
      <c r="I697" s="10"/>
      <c r="J697" s="10"/>
      <c r="K697" s="12"/>
      <c r="L697" s="12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4"/>
      <c r="BK697" s="14"/>
      <c r="BL697" s="14"/>
      <c r="BM697" s="14"/>
      <c r="BN697" s="14"/>
    </row>
    <row r="698" spans="4:66" x14ac:dyDescent="0.25">
      <c r="D698"/>
      <c r="E698" s="10"/>
      <c r="F698" s="10"/>
      <c r="G698" s="10"/>
      <c r="H698" s="10"/>
      <c r="I698" s="10"/>
      <c r="J698" s="10"/>
      <c r="K698" s="12"/>
      <c r="L698" s="12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4"/>
      <c r="BK698" s="14"/>
      <c r="BL698" s="14"/>
      <c r="BM698" s="14"/>
      <c r="BN698" s="14"/>
    </row>
    <row r="699" spans="4:66" x14ac:dyDescent="0.25">
      <c r="D699"/>
      <c r="E699" s="10"/>
      <c r="F699" s="10"/>
      <c r="G699" s="10"/>
      <c r="H699" s="10"/>
      <c r="I699" s="10"/>
      <c r="J699" s="10"/>
      <c r="K699" s="12"/>
      <c r="L699" s="12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4"/>
      <c r="BK699" s="14"/>
      <c r="BL699" s="14"/>
      <c r="BM699" s="14"/>
      <c r="BN699" s="14"/>
    </row>
    <row r="700" spans="4:66" x14ac:dyDescent="0.25">
      <c r="D700"/>
      <c r="E700" s="10"/>
      <c r="F700" s="10"/>
      <c r="G700" s="10"/>
      <c r="H700" s="10"/>
      <c r="I700" s="10"/>
      <c r="J700" s="10"/>
      <c r="K700" s="12"/>
      <c r="L700" s="12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4"/>
      <c r="BK700" s="14"/>
      <c r="BL700" s="14"/>
      <c r="BM700" s="14"/>
      <c r="BN700" s="14"/>
    </row>
    <row r="701" spans="4:66" x14ac:dyDescent="0.25">
      <c r="D701"/>
      <c r="E701" s="10"/>
      <c r="F701" s="10"/>
      <c r="G701" s="10"/>
      <c r="H701" s="10"/>
      <c r="I701" s="10"/>
      <c r="J701" s="10"/>
      <c r="K701" s="12"/>
      <c r="L701" s="12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4"/>
      <c r="BK701" s="14"/>
      <c r="BL701" s="14"/>
      <c r="BM701" s="14"/>
      <c r="BN701" s="14"/>
    </row>
    <row r="702" spans="4:66" x14ac:dyDescent="0.25">
      <c r="D702"/>
      <c r="E702" s="10"/>
      <c r="F702" s="10"/>
      <c r="G702" s="10"/>
      <c r="H702" s="10"/>
      <c r="I702" s="10"/>
      <c r="J702" s="10"/>
      <c r="K702" s="12"/>
      <c r="L702" s="12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4"/>
      <c r="BK702" s="14"/>
      <c r="BL702" s="14"/>
      <c r="BM702" s="14"/>
      <c r="BN702" s="14"/>
    </row>
    <row r="703" spans="4:66" x14ac:dyDescent="0.25">
      <c r="D703"/>
      <c r="E703" s="10"/>
      <c r="F703" s="10"/>
      <c r="G703" s="10"/>
      <c r="H703" s="10"/>
      <c r="I703" s="10"/>
      <c r="J703" s="10"/>
      <c r="K703" s="12"/>
      <c r="L703" s="12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4"/>
      <c r="BK703" s="14"/>
      <c r="BL703" s="14"/>
      <c r="BM703" s="14"/>
      <c r="BN703" s="14"/>
    </row>
    <row r="704" spans="4:66" x14ac:dyDescent="0.25">
      <c r="D704"/>
      <c r="E704" s="10"/>
      <c r="F704" s="10"/>
      <c r="G704" s="10"/>
      <c r="H704" s="10"/>
      <c r="I704" s="10"/>
      <c r="J704" s="10"/>
      <c r="K704" s="12"/>
      <c r="L704" s="12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4"/>
      <c r="BK704" s="14"/>
      <c r="BL704" s="14"/>
      <c r="BM704" s="14"/>
      <c r="BN704" s="14"/>
    </row>
    <row r="705" spans="4:66" x14ac:dyDescent="0.25">
      <c r="D705"/>
      <c r="E705" s="10"/>
      <c r="F705" s="10"/>
      <c r="G705" s="10"/>
      <c r="H705" s="10"/>
      <c r="I705" s="10"/>
      <c r="J705" s="10"/>
      <c r="K705" s="12"/>
      <c r="L705" s="12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4"/>
      <c r="BK705" s="14"/>
      <c r="BL705" s="14"/>
      <c r="BM705" s="14"/>
      <c r="BN705" s="14"/>
    </row>
    <row r="706" spans="4:66" x14ac:dyDescent="0.25">
      <c r="D706"/>
      <c r="E706" s="10"/>
      <c r="F706" s="10"/>
      <c r="G706" s="10"/>
      <c r="H706" s="10"/>
      <c r="I706" s="10"/>
      <c r="J706" s="10"/>
      <c r="K706" s="12"/>
      <c r="L706" s="12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4"/>
      <c r="BK706" s="14"/>
      <c r="BL706" s="14"/>
      <c r="BM706" s="14"/>
      <c r="BN706" s="14"/>
    </row>
    <row r="707" spans="4:66" x14ac:dyDescent="0.25">
      <c r="D707"/>
      <c r="E707" s="10"/>
      <c r="F707" s="10"/>
      <c r="G707" s="10"/>
      <c r="H707" s="10"/>
      <c r="I707" s="10"/>
      <c r="J707" s="10"/>
      <c r="K707" s="12"/>
      <c r="L707" s="12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4"/>
      <c r="BK707" s="14"/>
      <c r="BL707" s="14"/>
      <c r="BM707" s="14"/>
      <c r="BN707" s="14"/>
    </row>
    <row r="708" spans="4:66" x14ac:dyDescent="0.25">
      <c r="D708"/>
      <c r="E708" s="10"/>
      <c r="F708" s="10"/>
      <c r="G708" s="10"/>
      <c r="H708" s="10"/>
      <c r="I708" s="10"/>
      <c r="J708" s="10"/>
      <c r="K708" s="12"/>
      <c r="L708" s="12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4"/>
      <c r="BK708" s="14"/>
      <c r="BL708" s="14"/>
      <c r="BM708" s="14"/>
      <c r="BN708" s="14"/>
    </row>
    <row r="709" spans="4:66" x14ac:dyDescent="0.25">
      <c r="D709"/>
      <c r="E709" s="10"/>
      <c r="F709" s="10"/>
      <c r="G709" s="10"/>
      <c r="H709" s="10"/>
      <c r="I709" s="10"/>
      <c r="J709" s="10"/>
      <c r="K709" s="12"/>
      <c r="L709" s="12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4"/>
      <c r="BK709" s="14"/>
      <c r="BL709" s="14"/>
      <c r="BM709" s="14"/>
      <c r="BN709" s="14"/>
    </row>
    <row r="710" spans="4:66" x14ac:dyDescent="0.25">
      <c r="D710"/>
      <c r="E710" s="10"/>
      <c r="F710" s="10"/>
      <c r="G710" s="10"/>
      <c r="H710" s="10"/>
      <c r="I710" s="10"/>
      <c r="J710" s="10"/>
      <c r="K710" s="12"/>
      <c r="L710" s="12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4"/>
      <c r="BK710" s="14"/>
      <c r="BL710" s="14"/>
      <c r="BM710" s="14"/>
      <c r="BN710" s="14"/>
    </row>
    <row r="711" spans="4:66" x14ac:dyDescent="0.25">
      <c r="D711"/>
      <c r="E711" s="10"/>
      <c r="F711" s="10"/>
      <c r="G711" s="10"/>
      <c r="H711" s="10"/>
      <c r="I711" s="10"/>
      <c r="J711" s="10"/>
      <c r="K711" s="12"/>
      <c r="L711" s="12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4"/>
      <c r="BK711" s="14"/>
      <c r="BL711" s="14"/>
      <c r="BM711" s="14"/>
      <c r="BN711" s="14"/>
    </row>
    <row r="712" spans="4:66" x14ac:dyDescent="0.25">
      <c r="D712"/>
      <c r="E712" s="10"/>
      <c r="F712" s="10"/>
      <c r="G712" s="10"/>
      <c r="H712" s="10"/>
      <c r="I712" s="10"/>
      <c r="J712" s="10"/>
      <c r="K712" s="12"/>
      <c r="L712" s="12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4"/>
      <c r="BK712" s="14"/>
      <c r="BL712" s="14"/>
      <c r="BM712" s="14"/>
      <c r="BN712" s="14"/>
    </row>
    <row r="713" spans="4:66" x14ac:dyDescent="0.25">
      <c r="D713"/>
      <c r="E713" s="10"/>
      <c r="F713" s="10"/>
      <c r="G713" s="10"/>
      <c r="H713" s="10"/>
      <c r="I713" s="10"/>
      <c r="J713" s="10"/>
      <c r="K713" s="12"/>
      <c r="L713" s="12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4"/>
      <c r="BK713" s="14"/>
      <c r="BL713" s="14"/>
      <c r="BM713" s="14"/>
      <c r="BN713" s="14"/>
    </row>
    <row r="714" spans="4:66" x14ac:dyDescent="0.25">
      <c r="D714"/>
      <c r="E714" s="10"/>
      <c r="F714" s="10"/>
      <c r="G714" s="10"/>
      <c r="H714" s="10"/>
      <c r="I714" s="10"/>
      <c r="J714" s="10"/>
      <c r="K714" s="12"/>
      <c r="L714" s="12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4"/>
      <c r="BK714" s="14"/>
      <c r="BL714" s="14"/>
      <c r="BM714" s="14"/>
      <c r="BN714" s="14"/>
    </row>
    <row r="715" spans="4:66" x14ac:dyDescent="0.25">
      <c r="D715"/>
      <c r="E715" s="10"/>
      <c r="F715" s="10"/>
      <c r="G715" s="10"/>
      <c r="H715" s="10"/>
      <c r="I715" s="10"/>
      <c r="J715" s="10"/>
      <c r="K715" s="12"/>
      <c r="L715" s="12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4"/>
      <c r="BK715" s="14"/>
      <c r="BL715" s="14"/>
      <c r="BM715" s="14"/>
      <c r="BN715" s="14"/>
    </row>
    <row r="716" spans="4:66" x14ac:dyDescent="0.25">
      <c r="D716"/>
      <c r="E716" s="10"/>
      <c r="F716" s="10"/>
      <c r="G716" s="10"/>
      <c r="H716" s="10"/>
      <c r="I716" s="10"/>
      <c r="J716" s="10"/>
      <c r="K716" s="12"/>
      <c r="L716" s="12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4"/>
      <c r="BK716" s="14"/>
      <c r="BL716" s="14"/>
      <c r="BM716" s="14"/>
      <c r="BN716" s="14"/>
    </row>
    <row r="717" spans="4:66" x14ac:dyDescent="0.25">
      <c r="D717"/>
      <c r="E717" s="10"/>
      <c r="F717" s="10"/>
      <c r="G717" s="10"/>
      <c r="H717" s="10"/>
      <c r="I717" s="10"/>
      <c r="J717" s="10"/>
      <c r="K717" s="12"/>
      <c r="L717" s="12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4"/>
      <c r="BK717" s="14"/>
      <c r="BL717" s="14"/>
      <c r="BM717" s="14"/>
      <c r="BN717" s="14"/>
    </row>
    <row r="718" spans="4:66" x14ac:dyDescent="0.25">
      <c r="D718"/>
      <c r="E718" s="10"/>
      <c r="F718" s="10"/>
      <c r="G718" s="10"/>
      <c r="H718" s="10"/>
      <c r="I718" s="10"/>
      <c r="J718" s="10"/>
      <c r="K718" s="12"/>
      <c r="L718" s="12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4"/>
      <c r="BK718" s="14"/>
      <c r="BL718" s="14"/>
      <c r="BM718" s="14"/>
      <c r="BN718" s="14"/>
    </row>
    <row r="719" spans="4:66" x14ac:dyDescent="0.25">
      <c r="D719"/>
      <c r="E719" s="10"/>
      <c r="F719" s="10"/>
      <c r="G719" s="10"/>
      <c r="H719" s="10"/>
      <c r="I719" s="10"/>
      <c r="J719" s="10"/>
      <c r="K719" s="12"/>
      <c r="L719" s="12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4"/>
      <c r="BK719" s="14"/>
      <c r="BL719" s="14"/>
      <c r="BM719" s="14"/>
      <c r="BN719" s="14"/>
    </row>
    <row r="720" spans="4:66" x14ac:dyDescent="0.25">
      <c r="D720"/>
      <c r="E720" s="10"/>
      <c r="F720" s="10"/>
      <c r="G720" s="10"/>
      <c r="H720" s="10"/>
      <c r="I720" s="10"/>
      <c r="J720" s="10"/>
      <c r="K720" s="12"/>
      <c r="L720" s="12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4"/>
      <c r="BK720" s="14"/>
      <c r="BL720" s="14"/>
      <c r="BM720" s="14"/>
      <c r="BN720" s="14"/>
    </row>
    <row r="721" spans="4:66" x14ac:dyDescent="0.25">
      <c r="D721"/>
      <c r="E721" s="10"/>
      <c r="F721" s="10"/>
      <c r="G721" s="10"/>
      <c r="H721" s="10"/>
      <c r="I721" s="10"/>
      <c r="J721" s="10"/>
      <c r="K721" s="12"/>
      <c r="L721" s="12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4"/>
      <c r="BK721" s="14"/>
      <c r="BL721" s="14"/>
      <c r="BM721" s="14"/>
      <c r="BN721" s="14"/>
    </row>
    <row r="722" spans="4:66" x14ac:dyDescent="0.25">
      <c r="D722"/>
      <c r="E722" s="10"/>
      <c r="F722" s="10"/>
      <c r="G722" s="10"/>
      <c r="H722" s="10"/>
      <c r="I722" s="10"/>
      <c r="J722" s="10"/>
      <c r="K722" s="12"/>
      <c r="L722" s="12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4"/>
      <c r="BK722" s="14"/>
      <c r="BL722" s="14"/>
      <c r="BM722" s="14"/>
      <c r="BN722" s="14"/>
    </row>
    <row r="723" spans="4:66" x14ac:dyDescent="0.25">
      <c r="D723"/>
      <c r="E723" s="10"/>
      <c r="F723" s="10"/>
      <c r="G723" s="10"/>
      <c r="H723" s="10"/>
      <c r="I723" s="10"/>
      <c r="J723" s="10"/>
      <c r="K723" s="12"/>
      <c r="L723" s="12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4"/>
      <c r="BK723" s="14"/>
      <c r="BL723" s="14"/>
      <c r="BM723" s="14"/>
      <c r="BN723" s="14"/>
    </row>
    <row r="724" spans="4:66" x14ac:dyDescent="0.25">
      <c r="D724"/>
      <c r="E724" s="10"/>
      <c r="F724" s="10"/>
      <c r="G724" s="10"/>
      <c r="H724" s="10"/>
      <c r="I724" s="10"/>
      <c r="J724" s="10"/>
      <c r="K724" s="12"/>
      <c r="L724" s="12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4"/>
      <c r="BK724" s="14"/>
      <c r="BL724" s="14"/>
      <c r="BM724" s="14"/>
      <c r="BN724" s="14"/>
    </row>
    <row r="725" spans="4:66" x14ac:dyDescent="0.25">
      <c r="D725"/>
      <c r="E725" s="10"/>
      <c r="F725" s="10"/>
      <c r="G725" s="10"/>
      <c r="H725" s="10"/>
      <c r="I725" s="10"/>
      <c r="J725" s="10"/>
      <c r="K725" s="12"/>
      <c r="L725" s="12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4"/>
      <c r="BK725" s="14"/>
      <c r="BL725" s="14"/>
      <c r="BM725" s="14"/>
      <c r="BN725" s="14"/>
    </row>
    <row r="726" spans="4:66" x14ac:dyDescent="0.25">
      <c r="D726"/>
      <c r="E726" s="10"/>
      <c r="F726" s="10"/>
      <c r="G726" s="10"/>
      <c r="H726" s="10"/>
      <c r="I726" s="10"/>
      <c r="J726" s="10"/>
      <c r="K726" s="12"/>
      <c r="L726" s="12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4"/>
      <c r="BK726" s="14"/>
      <c r="BL726" s="14"/>
      <c r="BM726" s="14"/>
      <c r="BN726" s="14"/>
    </row>
    <row r="727" spans="4:66" x14ac:dyDescent="0.25">
      <c r="D727"/>
      <c r="E727" s="10"/>
      <c r="F727" s="10"/>
      <c r="G727" s="10"/>
      <c r="H727" s="10"/>
      <c r="I727" s="10"/>
      <c r="J727" s="10"/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4"/>
      <c r="BK727" s="14"/>
      <c r="BL727" s="14"/>
      <c r="BM727" s="14"/>
      <c r="BN727" s="14"/>
    </row>
    <row r="728" spans="4:66" x14ac:dyDescent="0.25">
      <c r="D728"/>
      <c r="E728" s="10"/>
      <c r="F728" s="10"/>
      <c r="G728" s="10"/>
      <c r="H728" s="10"/>
      <c r="I728" s="10"/>
      <c r="J728" s="10"/>
      <c r="K728" s="12"/>
      <c r="L728" s="12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4"/>
      <c r="BK728" s="14"/>
      <c r="BL728" s="14"/>
      <c r="BM728" s="14"/>
      <c r="BN728" s="14"/>
    </row>
    <row r="729" spans="4:66" x14ac:dyDescent="0.25">
      <c r="D729"/>
      <c r="E729" s="10"/>
      <c r="F729" s="10"/>
      <c r="G729" s="10"/>
      <c r="H729" s="10"/>
      <c r="I729" s="10"/>
      <c r="J729" s="10"/>
      <c r="K729" s="12"/>
      <c r="L729" s="12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4"/>
      <c r="BK729" s="14"/>
      <c r="BL729" s="14"/>
      <c r="BM729" s="14"/>
      <c r="BN729" s="14"/>
    </row>
    <row r="730" spans="4:66" x14ac:dyDescent="0.25">
      <c r="D730"/>
      <c r="E730" s="10"/>
      <c r="F730" s="10"/>
      <c r="G730" s="10"/>
      <c r="H730" s="10"/>
      <c r="I730" s="10"/>
      <c r="J730" s="10"/>
      <c r="K730" s="12"/>
      <c r="L730" s="12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4"/>
      <c r="BK730" s="14"/>
      <c r="BL730" s="14"/>
      <c r="BM730" s="14"/>
      <c r="BN730" s="14"/>
    </row>
    <row r="731" spans="4:66" x14ac:dyDescent="0.25">
      <c r="D731"/>
      <c r="E731" s="10"/>
      <c r="F731" s="10"/>
      <c r="G731" s="10"/>
      <c r="H731" s="10"/>
      <c r="I731" s="10"/>
      <c r="J731" s="10"/>
      <c r="K731" s="12"/>
      <c r="L731" s="12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4"/>
      <c r="BK731" s="14"/>
      <c r="BL731" s="14"/>
      <c r="BM731" s="14"/>
      <c r="BN731" s="14"/>
    </row>
    <row r="732" spans="4:66" x14ac:dyDescent="0.25">
      <c r="D732"/>
      <c r="E732" s="10"/>
      <c r="F732" s="10"/>
      <c r="G732" s="10"/>
      <c r="H732" s="10"/>
      <c r="I732" s="10"/>
      <c r="J732" s="10"/>
      <c r="K732" s="12"/>
      <c r="L732" s="12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4"/>
      <c r="BK732" s="14"/>
      <c r="BL732" s="14"/>
      <c r="BM732" s="14"/>
      <c r="BN732" s="14"/>
    </row>
    <row r="733" spans="4:66" x14ac:dyDescent="0.25">
      <c r="D733"/>
      <c r="E733" s="10"/>
      <c r="F733" s="10"/>
      <c r="G733" s="10"/>
      <c r="H733" s="10"/>
      <c r="I733" s="10"/>
      <c r="J733" s="10"/>
      <c r="K733" s="12"/>
      <c r="L733" s="12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4"/>
      <c r="BK733" s="14"/>
      <c r="BL733" s="14"/>
      <c r="BM733" s="14"/>
      <c r="BN733" s="14"/>
    </row>
    <row r="734" spans="4:66" x14ac:dyDescent="0.25">
      <c r="D734"/>
      <c r="E734" s="10"/>
      <c r="F734" s="10"/>
      <c r="G734" s="10"/>
      <c r="H734" s="10"/>
      <c r="I734" s="10"/>
      <c r="J734" s="10"/>
      <c r="K734" s="12"/>
      <c r="L734" s="12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4"/>
      <c r="BK734" s="14"/>
      <c r="BL734" s="14"/>
      <c r="BM734" s="14"/>
      <c r="BN734" s="14"/>
    </row>
    <row r="735" spans="4:66" x14ac:dyDescent="0.25">
      <c r="D735"/>
      <c r="E735" s="10"/>
      <c r="F735" s="10"/>
      <c r="G735" s="10"/>
      <c r="H735" s="10"/>
      <c r="I735" s="10"/>
      <c r="J735" s="10"/>
      <c r="K735" s="12"/>
      <c r="L735" s="12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4"/>
      <c r="BK735" s="14"/>
      <c r="BL735" s="14"/>
      <c r="BM735" s="14"/>
      <c r="BN735" s="14"/>
    </row>
    <row r="736" spans="4:66" x14ac:dyDescent="0.25">
      <c r="D736"/>
      <c r="E736" s="10"/>
      <c r="F736" s="10"/>
      <c r="G736" s="10"/>
      <c r="H736" s="10"/>
      <c r="I736" s="10"/>
      <c r="J736" s="10"/>
      <c r="K736" s="12"/>
      <c r="L736" s="12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4"/>
      <c r="BK736" s="14"/>
      <c r="BL736" s="14"/>
      <c r="BM736" s="14"/>
      <c r="BN736" s="14"/>
    </row>
    <row r="737" spans="4:66" x14ac:dyDescent="0.25">
      <c r="D737"/>
      <c r="E737" s="10"/>
      <c r="F737" s="10"/>
      <c r="G737" s="10"/>
      <c r="H737" s="10"/>
      <c r="I737" s="10"/>
      <c r="J737" s="10"/>
      <c r="K737" s="12"/>
      <c r="L737" s="12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4"/>
      <c r="BK737" s="14"/>
      <c r="BL737" s="14"/>
      <c r="BM737" s="14"/>
      <c r="BN737" s="14"/>
    </row>
    <row r="738" spans="4:66" x14ac:dyDescent="0.25">
      <c r="D738"/>
      <c r="E738" s="10"/>
      <c r="F738" s="10"/>
      <c r="G738" s="10"/>
      <c r="H738" s="10"/>
      <c r="I738" s="10"/>
      <c r="J738" s="10"/>
      <c r="K738" s="12"/>
      <c r="L738" s="12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4"/>
      <c r="BK738" s="14"/>
      <c r="BL738" s="14"/>
      <c r="BM738" s="14"/>
      <c r="BN738" s="14"/>
    </row>
    <row r="739" spans="4:66" x14ac:dyDescent="0.25">
      <c r="D739"/>
      <c r="E739" s="10"/>
      <c r="F739" s="10"/>
      <c r="G739" s="10"/>
      <c r="H739" s="10"/>
      <c r="I739" s="10"/>
      <c r="J739" s="10"/>
      <c r="K739" s="12"/>
      <c r="L739" s="12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4"/>
      <c r="BK739" s="14"/>
      <c r="BL739" s="14"/>
      <c r="BM739" s="14"/>
      <c r="BN739" s="14"/>
    </row>
    <row r="740" spans="4:66" x14ac:dyDescent="0.25">
      <c r="D740"/>
      <c r="E740" s="10"/>
      <c r="F740" s="10"/>
      <c r="G740" s="10"/>
      <c r="H740" s="10"/>
      <c r="I740" s="10"/>
      <c r="J740" s="10"/>
      <c r="K740" s="12"/>
      <c r="L740" s="12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4"/>
      <c r="BK740" s="14"/>
      <c r="BL740" s="14"/>
      <c r="BM740" s="14"/>
      <c r="BN740" s="14"/>
    </row>
    <row r="741" spans="4:66" x14ac:dyDescent="0.25">
      <c r="D741"/>
      <c r="E741" s="10"/>
      <c r="F741" s="10"/>
      <c r="G741" s="10"/>
      <c r="H741" s="10"/>
      <c r="I741" s="10"/>
      <c r="J741" s="10"/>
      <c r="K741" s="12"/>
      <c r="L741" s="12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4"/>
      <c r="BK741" s="14"/>
      <c r="BL741" s="14"/>
      <c r="BM741" s="14"/>
      <c r="BN741" s="14"/>
    </row>
    <row r="742" spans="4:66" x14ac:dyDescent="0.25">
      <c r="D742"/>
      <c r="E742" s="10"/>
      <c r="F742" s="10"/>
      <c r="G742" s="10"/>
      <c r="H742" s="10"/>
      <c r="I742" s="10"/>
      <c r="J742" s="10"/>
      <c r="K742" s="12"/>
      <c r="L742" s="12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4"/>
      <c r="BK742" s="14"/>
      <c r="BL742" s="14"/>
      <c r="BM742" s="14"/>
      <c r="BN742" s="14"/>
    </row>
    <row r="743" spans="4:66" x14ac:dyDescent="0.25">
      <c r="D743"/>
      <c r="E743" s="10"/>
      <c r="F743" s="10"/>
      <c r="G743" s="10"/>
      <c r="H743" s="10"/>
      <c r="I743" s="10"/>
      <c r="J743" s="10"/>
      <c r="K743" s="12"/>
      <c r="L743" s="12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4"/>
      <c r="BK743" s="14"/>
      <c r="BL743" s="14"/>
      <c r="BM743" s="14"/>
      <c r="BN743" s="14"/>
    </row>
    <row r="744" spans="4:66" x14ac:dyDescent="0.25">
      <c r="D744"/>
      <c r="E744" s="10"/>
      <c r="F744" s="10"/>
      <c r="G744" s="10"/>
      <c r="H744" s="10"/>
      <c r="I744" s="10"/>
      <c r="J744" s="10"/>
      <c r="K744" s="12"/>
      <c r="L744" s="12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4"/>
      <c r="BK744" s="14"/>
      <c r="BL744" s="14"/>
      <c r="BM744" s="14"/>
      <c r="BN744" s="14"/>
    </row>
    <row r="745" spans="4:66" x14ac:dyDescent="0.25">
      <c r="D745"/>
      <c r="E745" s="10"/>
      <c r="F745" s="10"/>
      <c r="G745" s="10"/>
      <c r="H745" s="10"/>
      <c r="I745" s="10"/>
      <c r="J745" s="10"/>
      <c r="K745" s="12"/>
      <c r="L745" s="12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4"/>
      <c r="BK745" s="14"/>
      <c r="BL745" s="14"/>
      <c r="BM745" s="14"/>
      <c r="BN745" s="14"/>
    </row>
    <row r="746" spans="4:66" x14ac:dyDescent="0.25">
      <c r="D746"/>
      <c r="E746" s="10"/>
      <c r="F746" s="10"/>
      <c r="G746" s="10"/>
      <c r="H746" s="10"/>
      <c r="I746" s="10"/>
      <c r="J746" s="10"/>
      <c r="K746" s="12"/>
      <c r="L746" s="12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4"/>
      <c r="BK746" s="14"/>
      <c r="BL746" s="14"/>
      <c r="BM746" s="14"/>
      <c r="BN746" s="14"/>
    </row>
    <row r="747" spans="4:66" x14ac:dyDescent="0.25">
      <c r="D747"/>
      <c r="E747" s="10"/>
      <c r="F747" s="10"/>
      <c r="G747" s="10"/>
      <c r="H747" s="10"/>
      <c r="I747" s="10"/>
      <c r="J747" s="10"/>
      <c r="K747" s="12"/>
      <c r="L747" s="12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4"/>
      <c r="BK747" s="14"/>
      <c r="BL747" s="14"/>
      <c r="BM747" s="14"/>
      <c r="BN747" s="14"/>
    </row>
    <row r="748" spans="4:66" x14ac:dyDescent="0.25">
      <c r="D748"/>
      <c r="E748" s="10"/>
      <c r="F748" s="10"/>
      <c r="G748" s="10"/>
      <c r="H748" s="10"/>
      <c r="I748" s="10"/>
      <c r="J748" s="10"/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4:66" x14ac:dyDescent="0.25">
      <c r="D749"/>
      <c r="E749" s="10"/>
      <c r="F749" s="10"/>
      <c r="G749" s="10"/>
      <c r="H749" s="10"/>
      <c r="I749" s="10"/>
      <c r="J749" s="10"/>
      <c r="K749" s="12"/>
      <c r="L749" s="12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4"/>
      <c r="BK749" s="14"/>
      <c r="BL749" s="14"/>
      <c r="BM749" s="14"/>
      <c r="BN749" s="14"/>
    </row>
    <row r="750" spans="4:66" x14ac:dyDescent="0.25">
      <c r="D750"/>
      <c r="E750" s="10"/>
      <c r="F750" s="10"/>
      <c r="G750" s="10"/>
      <c r="H750" s="10"/>
      <c r="I750" s="10"/>
      <c r="J750" s="10"/>
      <c r="K750" s="12"/>
      <c r="L750" s="12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4"/>
      <c r="BK750" s="14"/>
      <c r="BL750" s="14"/>
      <c r="BM750" s="14"/>
      <c r="BN750" s="14"/>
    </row>
    <row r="751" spans="4:66" x14ac:dyDescent="0.25">
      <c r="D751"/>
      <c r="E751" s="10"/>
      <c r="F751" s="10"/>
      <c r="G751" s="10"/>
      <c r="H751" s="10"/>
      <c r="I751" s="10"/>
      <c r="J751" s="10"/>
      <c r="K751" s="12"/>
      <c r="L751" s="12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4"/>
      <c r="BK751" s="14"/>
      <c r="BL751" s="14"/>
      <c r="BM751" s="14"/>
      <c r="BN751" s="14"/>
    </row>
    <row r="752" spans="4:66" x14ac:dyDescent="0.25">
      <c r="D752"/>
      <c r="E752" s="10"/>
      <c r="F752" s="10"/>
      <c r="G752" s="10"/>
      <c r="H752" s="10"/>
      <c r="I752" s="10"/>
      <c r="J752" s="10"/>
      <c r="K752" s="12"/>
      <c r="L752" s="12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4"/>
      <c r="BK752" s="14"/>
      <c r="BL752" s="14"/>
      <c r="BM752" s="14"/>
      <c r="BN752" s="14"/>
    </row>
    <row r="753" spans="4:66" x14ac:dyDescent="0.25">
      <c r="D753"/>
      <c r="E753" s="10"/>
      <c r="F753" s="10"/>
      <c r="G753" s="10"/>
      <c r="H753" s="10"/>
      <c r="I753" s="10"/>
      <c r="J753" s="10"/>
      <c r="K753" s="12"/>
      <c r="L753" s="12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4"/>
      <c r="BK753" s="14"/>
      <c r="BL753" s="14"/>
      <c r="BM753" s="14"/>
      <c r="BN753" s="14"/>
    </row>
    <row r="754" spans="4:66" x14ac:dyDescent="0.25">
      <c r="D754"/>
      <c r="E754" s="10"/>
      <c r="F754" s="10"/>
      <c r="G754" s="10"/>
      <c r="H754" s="10"/>
      <c r="I754" s="10"/>
      <c r="J754" s="10"/>
      <c r="K754" s="12"/>
      <c r="L754" s="12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4"/>
      <c r="BK754" s="14"/>
      <c r="BL754" s="14"/>
      <c r="BM754" s="14"/>
      <c r="BN754" s="14"/>
    </row>
    <row r="755" spans="4:66" x14ac:dyDescent="0.25">
      <c r="D755"/>
      <c r="E755" s="10"/>
      <c r="F755" s="10"/>
      <c r="G755" s="10"/>
      <c r="H755" s="10"/>
      <c r="I755" s="10"/>
      <c r="J755" s="10"/>
      <c r="K755" s="12"/>
      <c r="L755" s="12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4"/>
      <c r="BK755" s="14"/>
      <c r="BL755" s="14"/>
      <c r="BM755" s="14"/>
      <c r="BN755" s="14"/>
    </row>
    <row r="756" spans="4:66" x14ac:dyDescent="0.25">
      <c r="D756"/>
      <c r="E756" s="10"/>
      <c r="F756" s="10"/>
      <c r="G756" s="10"/>
      <c r="H756" s="10"/>
      <c r="I756" s="10"/>
      <c r="J756" s="10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4"/>
      <c r="BK756" s="14"/>
      <c r="BL756" s="14"/>
      <c r="BM756" s="14"/>
      <c r="BN756" s="14"/>
    </row>
    <row r="757" spans="4:66" x14ac:dyDescent="0.25">
      <c r="D757"/>
      <c r="E757" s="10"/>
      <c r="F757" s="10"/>
      <c r="G757" s="10"/>
      <c r="H757" s="10"/>
      <c r="I757" s="10"/>
      <c r="J757" s="10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4"/>
      <c r="BK757" s="14"/>
      <c r="BL757" s="14"/>
      <c r="BM757" s="14"/>
      <c r="BN757" s="14"/>
    </row>
    <row r="758" spans="4:66" x14ac:dyDescent="0.25">
      <c r="D758"/>
      <c r="E758" s="10"/>
      <c r="F758" s="10"/>
      <c r="G758" s="10"/>
      <c r="H758" s="10"/>
      <c r="I758" s="10"/>
      <c r="J758" s="10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4"/>
      <c r="BK758" s="14"/>
      <c r="BL758" s="14"/>
      <c r="BM758" s="14"/>
      <c r="BN758" s="14"/>
    </row>
    <row r="759" spans="4:66" x14ac:dyDescent="0.25">
      <c r="D759"/>
      <c r="E759" s="10"/>
      <c r="F759" s="10"/>
      <c r="G759" s="10"/>
      <c r="H759" s="10"/>
      <c r="I759" s="10"/>
      <c r="J759" s="10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4"/>
      <c r="BK759" s="14"/>
      <c r="BL759" s="14"/>
      <c r="BM759" s="14"/>
      <c r="BN759" s="14"/>
    </row>
    <row r="760" spans="4:66" x14ac:dyDescent="0.25">
      <c r="D760"/>
      <c r="E760" s="10"/>
      <c r="F760" s="10"/>
      <c r="G760" s="10"/>
      <c r="H760" s="10"/>
      <c r="I760" s="10"/>
      <c r="J760" s="10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4"/>
      <c r="BK760" s="14"/>
      <c r="BL760" s="14"/>
      <c r="BM760" s="14"/>
      <c r="BN760" s="14"/>
    </row>
    <row r="761" spans="4:66" x14ac:dyDescent="0.25">
      <c r="D761"/>
      <c r="E761" s="10"/>
      <c r="F761" s="10"/>
      <c r="G761" s="10"/>
      <c r="H761" s="10"/>
      <c r="I761" s="10"/>
      <c r="J761" s="10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4"/>
      <c r="BK761" s="14"/>
      <c r="BL761" s="14"/>
      <c r="BM761" s="14"/>
      <c r="BN761" s="14"/>
    </row>
    <row r="762" spans="4:66" x14ac:dyDescent="0.25">
      <c r="D762"/>
      <c r="E762" s="10"/>
      <c r="F762" s="10"/>
      <c r="G762" s="10"/>
      <c r="H762" s="10"/>
      <c r="I762" s="10"/>
      <c r="J762" s="10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4"/>
      <c r="BK762" s="14"/>
      <c r="BL762" s="14"/>
      <c r="BM762" s="14"/>
      <c r="BN762" s="14"/>
    </row>
    <row r="763" spans="4:66" x14ac:dyDescent="0.25">
      <c r="D763"/>
      <c r="E763" s="10"/>
      <c r="F763" s="10"/>
      <c r="G763" s="10"/>
      <c r="H763" s="10"/>
      <c r="I763" s="10"/>
      <c r="J763" s="10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4"/>
      <c r="BK763" s="14"/>
      <c r="BL763" s="14"/>
      <c r="BM763" s="14"/>
      <c r="BN763" s="14"/>
    </row>
    <row r="764" spans="4:66" x14ac:dyDescent="0.25">
      <c r="D764"/>
      <c r="E764" s="10"/>
      <c r="F764" s="10"/>
      <c r="G764" s="10"/>
      <c r="H764" s="10"/>
      <c r="I764" s="10"/>
      <c r="J764" s="10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4"/>
      <c r="BK764" s="14"/>
      <c r="BL764" s="14"/>
      <c r="BM764" s="14"/>
      <c r="BN764" s="14"/>
    </row>
    <row r="765" spans="4:66" x14ac:dyDescent="0.25">
      <c r="D765"/>
      <c r="E765" s="10"/>
      <c r="F765" s="10"/>
      <c r="G765" s="10"/>
      <c r="H765" s="10"/>
      <c r="I765" s="10"/>
      <c r="J765" s="10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4"/>
      <c r="BK765" s="14"/>
      <c r="BL765" s="14"/>
      <c r="BM765" s="14"/>
      <c r="BN765" s="14"/>
    </row>
    <row r="766" spans="4:66" x14ac:dyDescent="0.25">
      <c r="D766"/>
      <c r="E766" s="10"/>
      <c r="F766" s="10"/>
      <c r="G766" s="10"/>
      <c r="H766" s="10"/>
      <c r="I766" s="10"/>
      <c r="J766" s="10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4"/>
      <c r="BK766" s="14"/>
      <c r="BL766" s="14"/>
      <c r="BM766" s="14"/>
      <c r="BN766" s="14"/>
    </row>
    <row r="767" spans="4:66" x14ac:dyDescent="0.25">
      <c r="D767"/>
      <c r="E767" s="10"/>
      <c r="F767" s="10"/>
      <c r="G767" s="10"/>
      <c r="H767" s="10"/>
      <c r="I767" s="10"/>
      <c r="J767" s="10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4"/>
      <c r="BK767" s="14"/>
      <c r="BL767" s="14"/>
      <c r="BM767" s="14"/>
      <c r="BN767" s="14"/>
    </row>
    <row r="768" spans="4:66" x14ac:dyDescent="0.25">
      <c r="D768"/>
      <c r="E768" s="10"/>
      <c r="F768" s="10"/>
      <c r="G768" s="10"/>
      <c r="H768" s="10"/>
      <c r="I768" s="10"/>
      <c r="J768" s="10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4"/>
      <c r="BK768" s="14"/>
      <c r="BL768" s="14"/>
      <c r="BM768" s="14"/>
      <c r="BN768" s="14"/>
    </row>
    <row r="769" spans="4:66" x14ac:dyDescent="0.25">
      <c r="D769"/>
      <c r="E769" s="10"/>
      <c r="F769" s="10"/>
      <c r="G769" s="10"/>
      <c r="H769" s="10"/>
      <c r="I769" s="10"/>
      <c r="J769" s="10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4"/>
      <c r="BK769" s="14"/>
      <c r="BL769" s="14"/>
      <c r="BM769" s="14"/>
      <c r="BN769" s="14"/>
    </row>
    <row r="770" spans="4:66" x14ac:dyDescent="0.25">
      <c r="D770"/>
      <c r="E770" s="10"/>
      <c r="F770" s="10"/>
      <c r="G770" s="10"/>
      <c r="H770" s="10"/>
      <c r="I770" s="10"/>
      <c r="J770" s="10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4"/>
      <c r="BK770" s="14"/>
      <c r="BL770" s="14"/>
      <c r="BM770" s="14"/>
      <c r="BN770" s="14"/>
    </row>
    <row r="771" spans="4:66" x14ac:dyDescent="0.25">
      <c r="D771"/>
      <c r="E771" s="10"/>
      <c r="F771" s="10"/>
      <c r="G771" s="10"/>
      <c r="H771" s="10"/>
      <c r="I771" s="10"/>
      <c r="J771" s="10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4"/>
      <c r="BK771" s="14"/>
      <c r="BL771" s="14"/>
      <c r="BM771" s="14"/>
      <c r="BN771" s="14"/>
    </row>
    <row r="772" spans="4:66" x14ac:dyDescent="0.25">
      <c r="D772"/>
      <c r="E772" s="10"/>
      <c r="F772" s="10"/>
      <c r="G772" s="10"/>
      <c r="H772" s="10"/>
      <c r="I772" s="10"/>
      <c r="J772" s="10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4"/>
      <c r="BK772" s="14"/>
      <c r="BL772" s="14"/>
      <c r="BM772" s="14"/>
      <c r="BN772" s="14"/>
    </row>
    <row r="773" spans="4:66" x14ac:dyDescent="0.25">
      <c r="D773"/>
      <c r="E773" s="10"/>
      <c r="F773" s="10"/>
      <c r="G773" s="10"/>
      <c r="H773" s="10"/>
      <c r="I773" s="10"/>
      <c r="J773" s="10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4"/>
      <c r="BK773" s="14"/>
      <c r="BL773" s="14"/>
      <c r="BM773" s="14"/>
      <c r="BN773" s="14"/>
    </row>
    <row r="774" spans="4:66" x14ac:dyDescent="0.25">
      <c r="D774"/>
      <c r="E774" s="10"/>
      <c r="F774" s="10"/>
      <c r="G774" s="10"/>
      <c r="H774" s="10"/>
      <c r="I774" s="10"/>
      <c r="J774" s="10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4"/>
      <c r="BK774" s="14"/>
      <c r="BL774" s="14"/>
      <c r="BM774" s="14"/>
      <c r="BN774" s="14"/>
    </row>
    <row r="775" spans="4:66" x14ac:dyDescent="0.25">
      <c r="D775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4:66" x14ac:dyDescent="0.25">
      <c r="D776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4:66" x14ac:dyDescent="0.25">
      <c r="D777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4:66" x14ac:dyDescent="0.25">
      <c r="D778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4:66" x14ac:dyDescent="0.25">
      <c r="D779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4:66" x14ac:dyDescent="0.25">
      <c r="D78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4:66" x14ac:dyDescent="0.25">
      <c r="D78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4:66" x14ac:dyDescent="0.25">
      <c r="D782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4:66" x14ac:dyDescent="0.25">
      <c r="D783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4:66" x14ac:dyDescent="0.25">
      <c r="D784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4:66" x14ac:dyDescent="0.25">
      <c r="D80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4:66" x14ac:dyDescent="0.25">
      <c r="D802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4:66" x14ac:dyDescent="0.25">
      <c r="D803"/>
      <c r="E803" s="10"/>
      <c r="F803" s="10"/>
      <c r="G803" s="10"/>
      <c r="H803" s="10"/>
      <c r="I803" s="10"/>
      <c r="J803" s="10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4:66" x14ac:dyDescent="0.25">
      <c r="D804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4:66" x14ac:dyDescent="0.25">
      <c r="D805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4:66" x14ac:dyDescent="0.25">
      <c r="D806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4:66" x14ac:dyDescent="0.25">
      <c r="D807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4:66" x14ac:dyDescent="0.25">
      <c r="D808"/>
      <c r="E808" s="10"/>
      <c r="F808" s="10"/>
      <c r="G808" s="10"/>
      <c r="H808" s="10"/>
      <c r="I808" s="10"/>
      <c r="J808" s="10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4:66" x14ac:dyDescent="0.25">
      <c r="D809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4:66" x14ac:dyDescent="0.25">
      <c r="D810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4:66" x14ac:dyDescent="0.25">
      <c r="D8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4:66" x14ac:dyDescent="0.25">
      <c r="D812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4:66" x14ac:dyDescent="0.25">
      <c r="D813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4:66" x14ac:dyDescent="0.25">
      <c r="D814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4:66" x14ac:dyDescent="0.25">
      <c r="D815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4:66" x14ac:dyDescent="0.25">
      <c r="D816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4:66" x14ac:dyDescent="0.25">
      <c r="D817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4:66" x14ac:dyDescent="0.25">
      <c r="D818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4:66" x14ac:dyDescent="0.25">
      <c r="D819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4:66" x14ac:dyDescent="0.25">
      <c r="D820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4:66" x14ac:dyDescent="0.25">
      <c r="D82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4:66" x14ac:dyDescent="0.25">
      <c r="D822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4:66" x14ac:dyDescent="0.25">
      <c r="D823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4:66" x14ac:dyDescent="0.25">
      <c r="D824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4:66" x14ac:dyDescent="0.25">
      <c r="D825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4:66" x14ac:dyDescent="0.25">
      <c r="D826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4:66" x14ac:dyDescent="0.25">
      <c r="D827"/>
      <c r="E827" s="10"/>
      <c r="F827" s="10"/>
      <c r="G827" s="10"/>
      <c r="H827" s="10"/>
      <c r="I827" s="10"/>
      <c r="J827" s="10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4:66" x14ac:dyDescent="0.25">
      <c r="D828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4:66" x14ac:dyDescent="0.25">
      <c r="D829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4:66" x14ac:dyDescent="0.25">
      <c r="D830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4:66" x14ac:dyDescent="0.25">
      <c r="D83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4:66" x14ac:dyDescent="0.25">
      <c r="D832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4:66" x14ac:dyDescent="0.25">
      <c r="D865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4:66" x14ac:dyDescent="0.25">
      <c r="D866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4:66" x14ac:dyDescent="0.25">
      <c r="D867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4:66" x14ac:dyDescent="0.25">
      <c r="D868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4:66" x14ac:dyDescent="0.25">
      <c r="D869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4:66" x14ac:dyDescent="0.25">
      <c r="D870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4:66" s="10" customFormat="1" x14ac:dyDescent="0.25"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4:66" s="10" customFormat="1" x14ac:dyDescent="0.25"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4:66" x14ac:dyDescent="0.25">
      <c r="D873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4:66" x14ac:dyDescent="0.25">
      <c r="D874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4:66" x14ac:dyDescent="0.25">
      <c r="D875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4:66" x14ac:dyDescent="0.25">
      <c r="D876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4:66" x14ac:dyDescent="0.25">
      <c r="D877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4:66" x14ac:dyDescent="0.25">
      <c r="D878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4:66" x14ac:dyDescent="0.25">
      <c r="D879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4:66" x14ac:dyDescent="0.25">
      <c r="D880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4:66" x14ac:dyDescent="0.25">
      <c r="D913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4:66" x14ac:dyDescent="0.25">
      <c r="D914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4:66" x14ac:dyDescent="0.25">
      <c r="D915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4:66" x14ac:dyDescent="0.25">
      <c r="D916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4:66" x14ac:dyDescent="0.25">
      <c r="D917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4:66" x14ac:dyDescent="0.25">
      <c r="D918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4:66" x14ac:dyDescent="0.25">
      <c r="D919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4:66" x14ac:dyDescent="0.25">
      <c r="D920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4:66" x14ac:dyDescent="0.25">
      <c r="D92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4:66" x14ac:dyDescent="0.25">
      <c r="D922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4:66" x14ac:dyDescent="0.25">
      <c r="D923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4:66" x14ac:dyDescent="0.25">
      <c r="D924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4:66" x14ac:dyDescent="0.25">
      <c r="D925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4:66" x14ac:dyDescent="0.25">
      <c r="D926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4:66" x14ac:dyDescent="0.25">
      <c r="D927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4:66" s="10" customFormat="1" x14ac:dyDescent="0.25"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/>
      <c r="E973" s="10"/>
      <c r="F973" s="10"/>
      <c r="G973" s="10"/>
      <c r="H973" s="10"/>
      <c r="I973" s="10"/>
      <c r="J973" s="10"/>
      <c r="K973" s="12"/>
      <c r="L973" s="12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4"/>
      <c r="BK973" s="14"/>
      <c r="BL973" s="14"/>
      <c r="BM973" s="14"/>
      <c r="BN973" s="14"/>
    </row>
    <row r="974" spans="4:66" x14ac:dyDescent="0.25">
      <c r="D974"/>
      <c r="E974" s="10"/>
      <c r="F974" s="10"/>
      <c r="G974" s="10"/>
      <c r="H974" s="10"/>
      <c r="I974" s="10"/>
      <c r="J974" s="10"/>
      <c r="K974" s="12"/>
      <c r="L974" s="12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4"/>
      <c r="BK974" s="14"/>
      <c r="BL974" s="14"/>
      <c r="BM974" s="14"/>
      <c r="BN974" s="14"/>
    </row>
    <row r="975" spans="4:66" x14ac:dyDescent="0.25">
      <c r="D975"/>
      <c r="E975" s="10"/>
      <c r="F975" s="10"/>
      <c r="G975" s="10"/>
      <c r="H975" s="10"/>
      <c r="I975" s="10"/>
      <c r="J975" s="10"/>
      <c r="K975" s="12"/>
      <c r="L975" s="12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4"/>
      <c r="BK975" s="14"/>
      <c r="BL975" s="14"/>
      <c r="BM975" s="14"/>
      <c r="BN975" s="14"/>
    </row>
    <row r="976" spans="4:66" x14ac:dyDescent="0.25">
      <c r="D976"/>
      <c r="E976" s="10"/>
      <c r="F976" s="10"/>
      <c r="G976" s="10"/>
      <c r="H976" s="10"/>
      <c r="I976" s="10"/>
      <c r="J976" s="10"/>
      <c r="K976" s="12"/>
      <c r="L976" s="12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4"/>
      <c r="BK976" s="14"/>
      <c r="BL976" s="14"/>
      <c r="BM976" s="14"/>
      <c r="BN976" s="14"/>
    </row>
    <row r="977" spans="4:66" x14ac:dyDescent="0.25">
      <c r="D977"/>
      <c r="E977" s="10"/>
      <c r="F977" s="10"/>
      <c r="G977" s="10"/>
      <c r="H977" s="10"/>
      <c r="I977" s="10"/>
      <c r="J977" s="10"/>
      <c r="K977" s="12"/>
      <c r="L977" s="12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4"/>
      <c r="BK977" s="14"/>
      <c r="BL977" s="14"/>
      <c r="BM977" s="14"/>
      <c r="BN977" s="14"/>
    </row>
    <row r="978" spans="4:66" x14ac:dyDescent="0.25">
      <c r="D978"/>
      <c r="E978" s="10"/>
      <c r="F978" s="10"/>
      <c r="G978" s="10"/>
      <c r="H978" s="10"/>
      <c r="I978" s="10"/>
      <c r="J978" s="10"/>
      <c r="K978" s="12"/>
      <c r="L978" s="12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4"/>
      <c r="BK978" s="14"/>
      <c r="BL978" s="14"/>
      <c r="BM978" s="14"/>
      <c r="BN978" s="14"/>
    </row>
    <row r="979" spans="4:66" x14ac:dyDescent="0.25">
      <c r="D979"/>
      <c r="E979" s="10"/>
      <c r="F979" s="10"/>
      <c r="G979" s="10"/>
      <c r="H979" s="10"/>
      <c r="I979" s="10"/>
      <c r="J979" s="10"/>
      <c r="K979" s="12"/>
      <c r="L979" s="12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4"/>
      <c r="BK979" s="14"/>
      <c r="BL979" s="14"/>
      <c r="BM979" s="14"/>
      <c r="BN979" s="14"/>
    </row>
    <row r="980" spans="4:66" x14ac:dyDescent="0.25">
      <c r="D980"/>
      <c r="E980" s="10"/>
      <c r="F980" s="10"/>
      <c r="G980" s="10"/>
      <c r="H980" s="10"/>
      <c r="I980" s="10"/>
      <c r="J980" s="10"/>
      <c r="K980" s="12"/>
      <c r="L980" s="12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4"/>
      <c r="BK980" s="14"/>
      <c r="BL980" s="14"/>
      <c r="BM980" s="14"/>
      <c r="BN980" s="14"/>
    </row>
    <row r="981" spans="4:66" x14ac:dyDescent="0.25">
      <c r="D981"/>
      <c r="E981" s="10"/>
      <c r="F981" s="10"/>
      <c r="G981" s="10"/>
      <c r="H981" s="10"/>
      <c r="I981" s="10"/>
      <c r="J981" s="10"/>
      <c r="K981" s="12"/>
      <c r="L981" s="12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4"/>
      <c r="BK981" s="14"/>
      <c r="BL981" s="14"/>
      <c r="BM981" s="14"/>
      <c r="BN981" s="14"/>
    </row>
    <row r="982" spans="4:66" x14ac:dyDescent="0.25">
      <c r="D982"/>
      <c r="E982" s="10"/>
      <c r="F982" s="10"/>
      <c r="G982" s="10"/>
      <c r="H982" s="10"/>
      <c r="I982" s="10"/>
      <c r="J982" s="10"/>
      <c r="K982" s="12"/>
      <c r="L982" s="12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4"/>
      <c r="BK982" s="14"/>
      <c r="BL982" s="14"/>
      <c r="BM982" s="14"/>
      <c r="BN982" s="14"/>
    </row>
    <row r="983" spans="4:66" x14ac:dyDescent="0.25">
      <c r="D983"/>
      <c r="E983" s="10"/>
      <c r="F983" s="10"/>
      <c r="G983" s="10"/>
      <c r="H983" s="10"/>
      <c r="I983" s="10"/>
      <c r="J983" s="10"/>
      <c r="K983" s="12"/>
      <c r="L983" s="12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4"/>
      <c r="BK983" s="14"/>
      <c r="BL983" s="14"/>
      <c r="BM983" s="14"/>
      <c r="BN983" s="14"/>
    </row>
    <row r="984" spans="4:66" x14ac:dyDescent="0.25">
      <c r="D984"/>
      <c r="E984" s="10"/>
      <c r="F984" s="10"/>
      <c r="G984" s="10"/>
      <c r="H984" s="10"/>
      <c r="I984" s="10"/>
      <c r="J984" s="10"/>
      <c r="K984" s="12"/>
      <c r="L984" s="12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4"/>
      <c r="BK984" s="14"/>
      <c r="BL984" s="14"/>
      <c r="BM984" s="14"/>
      <c r="BN984" s="14"/>
    </row>
    <row r="985" spans="4:66" x14ac:dyDescent="0.25">
      <c r="D985"/>
      <c r="E985" s="10"/>
      <c r="F985" s="10"/>
      <c r="G985" s="10"/>
      <c r="H985" s="10"/>
      <c r="I985" s="10"/>
      <c r="J985" s="10"/>
      <c r="K985" s="12"/>
      <c r="L985" s="12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4"/>
      <c r="BK985" s="14"/>
      <c r="BL985" s="14"/>
      <c r="BM985" s="14"/>
      <c r="BN985" s="14"/>
    </row>
    <row r="986" spans="4:66" x14ac:dyDescent="0.25">
      <c r="D986"/>
      <c r="E986" s="10"/>
      <c r="F986" s="10"/>
      <c r="G986" s="10"/>
      <c r="H986" s="10"/>
      <c r="I986" s="10"/>
      <c r="J986" s="10"/>
      <c r="K986" s="12"/>
      <c r="L986" s="12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4"/>
      <c r="BK986" s="14"/>
      <c r="BL986" s="14"/>
      <c r="BM986" s="14"/>
      <c r="BN986" s="14"/>
    </row>
    <row r="987" spans="4:66" x14ac:dyDescent="0.25">
      <c r="D987"/>
      <c r="E987" s="10"/>
      <c r="F987" s="10"/>
      <c r="G987" s="10"/>
      <c r="H987" s="10"/>
      <c r="I987" s="10"/>
      <c r="J987" s="10"/>
      <c r="K987" s="12"/>
      <c r="L987" s="12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4"/>
      <c r="BK987" s="14"/>
      <c r="BL987" s="14"/>
      <c r="BM987" s="14"/>
      <c r="BN987" s="14"/>
    </row>
    <row r="988" spans="4:66" x14ac:dyDescent="0.25">
      <c r="D988"/>
      <c r="E988" s="10"/>
      <c r="F988" s="10"/>
      <c r="G988" s="10"/>
      <c r="H988" s="10"/>
      <c r="I988" s="10"/>
      <c r="J988" s="10"/>
      <c r="K988" s="12"/>
      <c r="L988" s="12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4"/>
      <c r="BK988" s="14"/>
      <c r="BL988" s="14"/>
      <c r="BM988" s="14"/>
      <c r="BN988" s="14"/>
    </row>
    <row r="989" spans="4:66" x14ac:dyDescent="0.25">
      <c r="D989"/>
      <c r="E989" s="10"/>
      <c r="F989" s="10"/>
      <c r="G989" s="10"/>
      <c r="H989" s="10"/>
      <c r="I989" s="10"/>
      <c r="J989" s="10"/>
      <c r="K989" s="12"/>
      <c r="L989" s="12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4"/>
      <c r="BK989" s="14"/>
      <c r="BL989" s="14"/>
      <c r="BM989" s="14"/>
      <c r="BN989" s="14"/>
    </row>
    <row r="990" spans="4:66" x14ac:dyDescent="0.25">
      <c r="D990"/>
      <c r="E990" s="10"/>
      <c r="F990" s="10"/>
      <c r="G990" s="10"/>
      <c r="H990" s="10"/>
      <c r="I990" s="10"/>
      <c r="J990" s="10"/>
      <c r="K990" s="12"/>
      <c r="L990" s="12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4"/>
      <c r="BK990" s="14"/>
      <c r="BL990" s="14"/>
      <c r="BM990" s="14"/>
      <c r="BN990" s="14"/>
    </row>
    <row r="991" spans="4:66" x14ac:dyDescent="0.25">
      <c r="D991"/>
      <c r="E991" s="10"/>
      <c r="F991" s="10"/>
      <c r="G991" s="10"/>
      <c r="H991" s="10"/>
      <c r="I991" s="10"/>
      <c r="J991" s="10"/>
      <c r="K991" s="12"/>
      <c r="L991" s="12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4"/>
      <c r="BK991" s="14"/>
      <c r="BL991" s="14"/>
      <c r="BM991" s="14"/>
      <c r="BN991" s="14"/>
    </row>
    <row r="992" spans="4:66" x14ac:dyDescent="0.25">
      <c r="D992"/>
      <c r="E992" s="10"/>
      <c r="F992" s="10"/>
      <c r="G992" s="10"/>
      <c r="H992" s="10"/>
      <c r="I992" s="10"/>
      <c r="J992" s="1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/>
      <c r="E993" s="10"/>
      <c r="F993" s="10"/>
      <c r="G993" s="10"/>
      <c r="H993" s="10"/>
      <c r="I993" s="10"/>
      <c r="J993" s="10"/>
      <c r="K993" s="12"/>
      <c r="L993" s="12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4"/>
      <c r="BK993" s="14"/>
      <c r="BL993" s="14"/>
      <c r="BM993" s="14"/>
      <c r="BN993" s="14"/>
    </row>
    <row r="994" spans="4:66" x14ac:dyDescent="0.25">
      <c r="D994"/>
      <c r="E994" s="10"/>
      <c r="F994" s="10"/>
      <c r="G994" s="10"/>
      <c r="H994" s="10"/>
      <c r="I994" s="10"/>
      <c r="J994" s="10"/>
      <c r="K994" s="12"/>
      <c r="L994" s="12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4"/>
      <c r="BK994" s="14"/>
      <c r="BL994" s="14"/>
      <c r="BM994" s="14"/>
      <c r="BN994" s="14"/>
    </row>
    <row r="995" spans="4:66" x14ac:dyDescent="0.25">
      <c r="D995"/>
      <c r="E995" s="10"/>
      <c r="F995" s="10"/>
      <c r="G995" s="10"/>
      <c r="H995" s="10"/>
      <c r="I995" s="10"/>
      <c r="J995" s="10"/>
      <c r="K995" s="12"/>
      <c r="L995" s="12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4"/>
      <c r="BK995" s="14"/>
      <c r="BL995" s="14"/>
      <c r="BM995" s="14"/>
      <c r="BN995" s="14"/>
    </row>
    <row r="996" spans="4:66" x14ac:dyDescent="0.25">
      <c r="D996"/>
      <c r="E996" s="10"/>
      <c r="F996" s="10"/>
      <c r="G996" s="10"/>
      <c r="H996" s="10"/>
      <c r="I996" s="10"/>
      <c r="J996" s="10"/>
      <c r="K996" s="12"/>
      <c r="L996" s="12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4"/>
      <c r="BK996" s="14"/>
      <c r="BL996" s="14"/>
      <c r="BM996" s="14"/>
      <c r="BN996" s="14"/>
    </row>
    <row r="997" spans="4:66" x14ac:dyDescent="0.25">
      <c r="D997"/>
      <c r="E997" s="10"/>
      <c r="F997" s="10"/>
      <c r="G997" s="10"/>
      <c r="H997" s="10"/>
      <c r="I997" s="10"/>
      <c r="J997" s="10"/>
      <c r="K997" s="12"/>
      <c r="L997" s="12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4"/>
      <c r="BK997" s="14"/>
      <c r="BL997" s="14"/>
      <c r="BM997" s="14"/>
      <c r="BN997" s="14"/>
    </row>
    <row r="998" spans="4:66" x14ac:dyDescent="0.25">
      <c r="D998"/>
      <c r="E998" s="10"/>
      <c r="F998" s="10"/>
      <c r="G998" s="10"/>
      <c r="H998" s="10"/>
      <c r="I998" s="10"/>
      <c r="J998" s="10"/>
      <c r="K998" s="12"/>
      <c r="L998" s="12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4"/>
      <c r="BK998" s="14"/>
      <c r="BL998" s="14"/>
      <c r="BM998" s="14"/>
      <c r="BN998" s="14"/>
    </row>
    <row r="999" spans="4:66" x14ac:dyDescent="0.25">
      <c r="D999"/>
      <c r="E999" s="10"/>
      <c r="F999" s="10"/>
      <c r="G999" s="10"/>
      <c r="H999" s="10"/>
      <c r="I999" s="10"/>
      <c r="J999" s="10"/>
      <c r="K999" s="12"/>
      <c r="L999" s="12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4"/>
      <c r="BK999" s="14"/>
      <c r="BL999" s="14"/>
      <c r="BM999" s="14"/>
      <c r="BN999" s="14"/>
    </row>
    <row r="1000" spans="4:66" x14ac:dyDescent="0.25">
      <c r="D1000"/>
      <c r="E1000" s="10"/>
      <c r="F1000" s="10"/>
      <c r="G1000" s="10"/>
      <c r="H1000" s="10"/>
      <c r="I1000" s="10"/>
      <c r="J1000" s="10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4"/>
      <c r="BK1000" s="14"/>
      <c r="BL1000" s="14"/>
      <c r="BM1000" s="14"/>
      <c r="BN1000" s="14"/>
    </row>
    <row r="1001" spans="4:66" x14ac:dyDescent="0.25">
      <c r="D1001"/>
      <c r="E1001" s="10"/>
      <c r="F1001" s="10"/>
      <c r="G1001" s="10"/>
      <c r="H1001" s="10"/>
      <c r="I1001" s="10"/>
      <c r="J1001" s="10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  <c r="BI1001" s="13"/>
      <c r="BJ1001" s="14"/>
      <c r="BK1001" s="14"/>
      <c r="BL1001" s="14"/>
      <c r="BM1001" s="14"/>
      <c r="BN1001" s="14"/>
    </row>
    <row r="1002" spans="4:66" x14ac:dyDescent="0.25">
      <c r="D1002"/>
      <c r="E1002" s="10"/>
      <c r="F1002" s="10"/>
      <c r="G1002" s="10"/>
      <c r="H1002" s="10"/>
      <c r="I1002" s="10"/>
      <c r="J1002" s="10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  <c r="BI1002" s="13"/>
      <c r="BJ1002" s="14"/>
      <c r="BK1002" s="14"/>
      <c r="BL1002" s="14"/>
      <c r="BM1002" s="14"/>
      <c r="BN1002" s="14"/>
    </row>
    <row r="1003" spans="4:66" x14ac:dyDescent="0.25">
      <c r="D1003"/>
      <c r="E1003" s="10"/>
      <c r="F1003" s="10"/>
      <c r="G1003" s="10"/>
      <c r="H1003" s="10"/>
      <c r="I1003" s="10"/>
      <c r="J1003" s="10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  <c r="BI1003" s="13"/>
      <c r="BJ1003" s="14"/>
      <c r="BK1003" s="14"/>
      <c r="BL1003" s="14"/>
      <c r="BM1003" s="14"/>
      <c r="BN1003" s="14"/>
    </row>
    <row r="1004" spans="4:66" x14ac:dyDescent="0.25">
      <c r="D1004"/>
      <c r="E1004" s="10"/>
      <c r="F1004" s="10"/>
      <c r="G1004" s="10"/>
      <c r="H1004" s="10"/>
      <c r="I1004" s="10"/>
      <c r="J1004" s="10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  <c r="BI1004" s="13"/>
      <c r="BJ1004" s="14"/>
      <c r="BK1004" s="14"/>
      <c r="BL1004" s="14"/>
      <c r="BM1004" s="14"/>
      <c r="BN1004" s="14"/>
    </row>
    <row r="1005" spans="4:66" x14ac:dyDescent="0.25">
      <c r="D1005"/>
      <c r="E1005" s="10"/>
      <c r="F1005" s="10"/>
      <c r="G1005" s="10"/>
      <c r="H1005" s="10"/>
      <c r="I1005" s="10"/>
      <c r="J1005" s="10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  <c r="BI1005" s="13"/>
      <c r="BJ1005" s="14"/>
      <c r="BK1005" s="14"/>
      <c r="BL1005" s="14"/>
      <c r="BM1005" s="14"/>
      <c r="BN1005" s="14"/>
    </row>
    <row r="1006" spans="4:66" x14ac:dyDescent="0.25">
      <c r="D1006"/>
      <c r="E1006" s="10"/>
      <c r="F1006" s="10"/>
      <c r="G1006" s="10"/>
      <c r="H1006" s="10"/>
      <c r="I1006" s="10"/>
      <c r="J1006" s="10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  <c r="BI1006" s="13"/>
      <c r="BJ1006" s="14"/>
      <c r="BK1006" s="14"/>
      <c r="BL1006" s="14"/>
      <c r="BM1006" s="14"/>
      <c r="BN1006" s="14"/>
    </row>
    <row r="1007" spans="4:66" x14ac:dyDescent="0.25">
      <c r="D1007"/>
      <c r="E1007" s="10"/>
      <c r="F1007" s="10"/>
      <c r="G1007" s="10"/>
      <c r="H1007" s="10"/>
      <c r="I1007" s="10"/>
      <c r="J1007" s="10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  <c r="BI1007" s="13"/>
      <c r="BJ1007" s="14"/>
      <c r="BK1007" s="14"/>
      <c r="BL1007" s="14"/>
      <c r="BM1007" s="14"/>
      <c r="BN1007" s="14"/>
    </row>
    <row r="1008" spans="4:66" x14ac:dyDescent="0.25">
      <c r="D1008"/>
      <c r="E1008" s="10"/>
      <c r="F1008" s="10"/>
      <c r="G1008" s="10"/>
      <c r="H1008" s="10"/>
      <c r="I1008" s="10"/>
      <c r="J1008" s="10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  <c r="BI1008" s="13"/>
      <c r="BJ1008" s="14"/>
      <c r="BK1008" s="14"/>
      <c r="BL1008" s="14"/>
      <c r="BM1008" s="14"/>
      <c r="BN1008" s="14"/>
    </row>
    <row r="1009" spans="4:66" x14ac:dyDescent="0.25">
      <c r="D1009"/>
      <c r="E1009" s="10"/>
      <c r="F1009" s="10"/>
      <c r="G1009" s="10"/>
      <c r="H1009" s="10"/>
      <c r="I1009" s="10"/>
      <c r="J1009" s="10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  <c r="BI1009" s="13"/>
      <c r="BJ1009" s="14"/>
      <c r="BK1009" s="14"/>
      <c r="BL1009" s="14"/>
      <c r="BM1009" s="14"/>
      <c r="BN1009" s="14"/>
    </row>
    <row r="1010" spans="4:66" x14ac:dyDescent="0.25">
      <c r="D1010"/>
      <c r="E1010" s="10"/>
      <c r="F1010" s="10"/>
      <c r="G1010" s="10"/>
      <c r="H1010" s="10"/>
      <c r="I1010" s="10"/>
      <c r="J1010" s="10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  <c r="BI1010" s="13"/>
      <c r="BJ1010" s="14"/>
      <c r="BK1010" s="14"/>
      <c r="BL1010" s="14"/>
      <c r="BM1010" s="14"/>
      <c r="BN1010" s="14"/>
    </row>
    <row r="1011" spans="4:66" x14ac:dyDescent="0.25">
      <c r="D1011"/>
      <c r="E1011" s="10"/>
      <c r="F1011" s="10"/>
      <c r="G1011" s="10"/>
      <c r="H1011" s="10"/>
      <c r="I1011" s="10"/>
      <c r="J1011" s="10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  <c r="BI1011" s="13"/>
      <c r="BJ1011" s="14"/>
      <c r="BK1011" s="14"/>
      <c r="BL1011" s="14"/>
      <c r="BM1011" s="14"/>
      <c r="BN1011" s="14"/>
    </row>
    <row r="1012" spans="4:66" x14ac:dyDescent="0.25">
      <c r="D1012"/>
      <c r="E1012" s="10"/>
      <c r="F1012" s="10"/>
      <c r="G1012" s="10"/>
      <c r="H1012" s="10"/>
      <c r="I1012" s="10"/>
      <c r="J1012" s="10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  <c r="BI1012" s="13"/>
      <c r="BJ1012" s="14"/>
      <c r="BK1012" s="14"/>
      <c r="BL1012" s="14"/>
      <c r="BM1012" s="14"/>
      <c r="BN1012" s="14"/>
    </row>
    <row r="1013" spans="4:66" x14ac:dyDescent="0.25">
      <c r="D1013"/>
      <c r="E1013" s="10"/>
      <c r="F1013" s="10"/>
      <c r="G1013" s="10"/>
      <c r="H1013" s="10"/>
      <c r="I1013" s="10"/>
      <c r="J1013" s="10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  <c r="BI1013" s="13"/>
      <c r="BJ1013" s="14"/>
      <c r="BK1013" s="14"/>
      <c r="BL1013" s="14"/>
      <c r="BM1013" s="14"/>
      <c r="BN1013" s="14"/>
    </row>
    <row r="1014" spans="4:66" x14ac:dyDescent="0.25">
      <c r="D1014"/>
      <c r="E1014" s="10"/>
      <c r="F1014" s="10"/>
      <c r="G1014" s="10"/>
      <c r="H1014" s="10"/>
      <c r="I1014" s="10"/>
      <c r="J1014" s="10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  <c r="BI1014" s="13"/>
      <c r="BJ1014" s="14"/>
      <c r="BK1014" s="14"/>
      <c r="BL1014" s="14"/>
      <c r="BM1014" s="14"/>
      <c r="BN1014" s="14"/>
    </row>
    <row r="1015" spans="4:66" x14ac:dyDescent="0.25">
      <c r="D1015"/>
      <c r="E1015" s="10"/>
      <c r="F1015" s="10"/>
      <c r="G1015" s="10"/>
      <c r="H1015" s="10"/>
      <c r="I1015" s="10"/>
      <c r="J1015" s="10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  <c r="BI1015" s="13"/>
      <c r="BJ1015" s="14"/>
      <c r="BK1015" s="14"/>
      <c r="BL1015" s="14"/>
      <c r="BM1015" s="14"/>
      <c r="BN1015" s="14"/>
    </row>
    <row r="1016" spans="4:66" x14ac:dyDescent="0.25">
      <c r="D1016"/>
      <c r="E1016" s="10"/>
      <c r="F1016" s="10"/>
      <c r="G1016" s="10"/>
      <c r="H1016" s="10"/>
      <c r="I1016" s="10"/>
      <c r="J1016" s="10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  <c r="BI1016" s="13"/>
      <c r="BJ1016" s="14"/>
      <c r="BK1016" s="14"/>
      <c r="BL1016" s="14"/>
      <c r="BM1016" s="14"/>
      <c r="BN1016" s="14"/>
    </row>
    <row r="1017" spans="4:66" x14ac:dyDescent="0.25">
      <c r="D1017"/>
      <c r="E1017" s="10"/>
      <c r="F1017" s="10"/>
      <c r="G1017" s="10"/>
      <c r="H1017" s="10"/>
      <c r="I1017" s="10"/>
      <c r="J1017" s="10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  <c r="BI1017" s="13"/>
      <c r="BJ1017" s="14"/>
      <c r="BK1017" s="14"/>
      <c r="BL1017" s="14"/>
      <c r="BM1017" s="14"/>
      <c r="BN1017" s="14"/>
    </row>
    <row r="1018" spans="4:66" x14ac:dyDescent="0.25">
      <c r="D1018"/>
      <c r="E1018" s="10"/>
      <c r="F1018" s="10"/>
      <c r="G1018" s="10"/>
      <c r="H1018" s="10"/>
      <c r="I1018" s="10"/>
      <c r="J1018" s="10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  <c r="BI1018" s="13"/>
      <c r="BJ1018" s="14"/>
      <c r="BK1018" s="14"/>
      <c r="BL1018" s="14"/>
      <c r="BM1018" s="14"/>
      <c r="BN1018" s="14"/>
    </row>
    <row r="1019" spans="4:66" x14ac:dyDescent="0.25">
      <c r="D1019"/>
      <c r="E1019" s="10"/>
      <c r="F1019" s="10"/>
      <c r="G1019" s="10"/>
      <c r="H1019" s="10"/>
      <c r="I1019" s="10"/>
      <c r="J1019" s="10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  <c r="BI1019" s="13"/>
      <c r="BJ1019" s="14"/>
      <c r="BK1019" s="14"/>
      <c r="BL1019" s="14"/>
      <c r="BM1019" s="14"/>
      <c r="BN1019" s="14"/>
    </row>
    <row r="1020" spans="4:66" x14ac:dyDescent="0.25">
      <c r="D1020"/>
      <c r="E1020" s="10"/>
      <c r="F1020" s="10"/>
      <c r="G1020" s="10"/>
      <c r="H1020" s="10"/>
      <c r="I1020" s="10"/>
      <c r="J1020" s="10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  <c r="BI1020" s="13"/>
      <c r="BJ1020" s="14"/>
      <c r="BK1020" s="14"/>
      <c r="BL1020" s="14"/>
      <c r="BM1020" s="14"/>
      <c r="BN1020" s="14"/>
    </row>
    <row r="1021" spans="4:66" x14ac:dyDescent="0.25">
      <c r="D1021"/>
      <c r="E1021" s="10"/>
      <c r="F1021" s="10"/>
      <c r="G1021" s="10"/>
      <c r="H1021" s="10"/>
      <c r="I1021" s="10"/>
      <c r="J1021" s="10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  <c r="BI1021" s="13"/>
      <c r="BJ1021" s="14"/>
      <c r="BK1021" s="14"/>
      <c r="BL1021" s="14"/>
      <c r="BM1021" s="14"/>
      <c r="BN1021" s="14"/>
    </row>
    <row r="1022" spans="4:66" x14ac:dyDescent="0.25">
      <c r="D1022"/>
      <c r="E1022" s="10"/>
      <c r="F1022" s="10"/>
      <c r="G1022" s="10"/>
      <c r="H1022" s="10"/>
      <c r="I1022" s="10"/>
      <c r="J1022" s="10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  <c r="BI1022" s="13"/>
      <c r="BJ1022" s="14"/>
      <c r="BK1022" s="14"/>
      <c r="BL1022" s="14"/>
      <c r="BM1022" s="14"/>
      <c r="BN1022" s="14"/>
    </row>
    <row r="1023" spans="4:66" x14ac:dyDescent="0.25">
      <c r="D1023"/>
      <c r="E1023" s="10"/>
      <c r="F1023" s="10"/>
      <c r="G1023" s="10"/>
      <c r="H1023" s="10"/>
      <c r="I1023" s="10"/>
      <c r="J1023" s="10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  <c r="BI1023" s="13"/>
      <c r="BJ1023" s="14"/>
      <c r="BK1023" s="14"/>
      <c r="BL1023" s="14"/>
      <c r="BM1023" s="14"/>
      <c r="BN1023" s="14"/>
    </row>
    <row r="1024" spans="4:66" x14ac:dyDescent="0.25">
      <c r="D1024"/>
      <c r="E1024" s="10"/>
      <c r="F1024" s="10"/>
      <c r="G1024" s="10"/>
      <c r="H1024" s="10"/>
      <c r="I1024" s="10"/>
      <c r="J1024" s="10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  <c r="BI1024" s="13"/>
      <c r="BJ1024" s="14"/>
      <c r="BK1024" s="14"/>
      <c r="BL1024" s="14"/>
      <c r="BM1024" s="14"/>
      <c r="BN1024" s="14"/>
    </row>
    <row r="1025" spans="4:66" x14ac:dyDescent="0.25">
      <c r="D1025"/>
      <c r="E1025" s="10"/>
      <c r="F1025" s="10"/>
      <c r="G1025" s="10"/>
      <c r="H1025" s="10"/>
      <c r="I1025" s="10"/>
      <c r="J1025" s="10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  <c r="BI1025" s="13"/>
      <c r="BJ1025" s="14"/>
      <c r="BK1025" s="14"/>
      <c r="BL1025" s="14"/>
      <c r="BM1025" s="14"/>
      <c r="BN1025" s="14"/>
    </row>
    <row r="1026" spans="4:66" x14ac:dyDescent="0.25">
      <c r="D1026"/>
      <c r="E1026" s="10"/>
      <c r="F1026" s="10"/>
      <c r="G1026" s="10"/>
      <c r="H1026" s="10"/>
      <c r="I1026" s="10"/>
      <c r="J1026" s="10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  <c r="BI1026" s="13"/>
      <c r="BJ1026" s="14"/>
      <c r="BK1026" s="14"/>
      <c r="BL1026" s="14"/>
      <c r="BM1026" s="14"/>
      <c r="BN1026" s="14"/>
    </row>
    <row r="1027" spans="4:66" x14ac:dyDescent="0.25">
      <c r="D1027"/>
      <c r="E1027" s="10"/>
      <c r="F1027" s="10"/>
      <c r="G1027" s="10"/>
      <c r="H1027" s="10"/>
      <c r="I1027" s="10"/>
      <c r="J1027" s="10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  <c r="BI1027" s="13"/>
      <c r="BJ1027" s="14"/>
      <c r="BK1027" s="14"/>
      <c r="BL1027" s="14"/>
      <c r="BM1027" s="14"/>
      <c r="BN1027" s="14"/>
    </row>
    <row r="1028" spans="4:66" x14ac:dyDescent="0.25">
      <c r="D1028"/>
      <c r="E1028" s="10"/>
      <c r="F1028" s="10"/>
      <c r="G1028" s="10"/>
      <c r="H1028" s="10"/>
      <c r="I1028" s="10"/>
      <c r="J1028" s="10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  <c r="BI1028" s="13"/>
      <c r="BJ1028" s="14"/>
      <c r="BK1028" s="14"/>
      <c r="BL1028" s="14"/>
      <c r="BM1028" s="14"/>
      <c r="BN1028" s="14"/>
    </row>
    <row r="1029" spans="4:66" x14ac:dyDescent="0.25">
      <c r="D1029"/>
      <c r="E1029" s="10"/>
      <c r="F1029" s="10"/>
      <c r="G1029" s="10"/>
      <c r="H1029" s="10"/>
      <c r="I1029" s="10"/>
      <c r="J1029" s="10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  <c r="BI1029" s="13"/>
      <c r="BJ1029" s="14"/>
      <c r="BK1029" s="14"/>
      <c r="BL1029" s="14"/>
      <c r="BM1029" s="14"/>
      <c r="BN1029" s="14"/>
    </row>
    <row r="1030" spans="4:66" x14ac:dyDescent="0.25">
      <c r="D1030"/>
      <c r="E1030" s="10"/>
      <c r="F1030" s="10"/>
      <c r="G1030" s="10"/>
      <c r="H1030" s="10"/>
      <c r="I1030" s="10"/>
      <c r="J1030" s="10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  <c r="BI1030" s="13"/>
      <c r="BJ1030" s="14"/>
      <c r="BK1030" s="14"/>
      <c r="BL1030" s="14"/>
      <c r="BM1030" s="14"/>
      <c r="BN1030" s="14"/>
    </row>
    <row r="1031" spans="4:66" x14ac:dyDescent="0.25">
      <c r="D1031"/>
      <c r="E1031" s="10"/>
      <c r="F1031" s="10"/>
      <c r="G1031" s="10"/>
      <c r="H1031" s="10"/>
      <c r="I1031" s="10"/>
      <c r="J1031" s="10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  <c r="BI1031" s="13"/>
      <c r="BJ1031" s="14"/>
      <c r="BK1031" s="14"/>
      <c r="BL1031" s="14"/>
      <c r="BM1031" s="14"/>
      <c r="BN1031" s="14"/>
    </row>
    <row r="1032" spans="4:66" x14ac:dyDescent="0.25">
      <c r="D1032"/>
      <c r="E1032" s="10"/>
      <c r="F1032" s="10"/>
      <c r="G1032" s="10"/>
      <c r="H1032" s="10"/>
      <c r="I1032" s="10"/>
      <c r="J1032" s="10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  <c r="BI1032" s="13"/>
      <c r="BJ1032" s="14"/>
      <c r="BK1032" s="14"/>
      <c r="BL1032" s="14"/>
      <c r="BM1032" s="14"/>
      <c r="BN1032" s="14"/>
    </row>
    <row r="1033" spans="4:66" x14ac:dyDescent="0.25">
      <c r="D1033"/>
      <c r="E1033" s="10"/>
      <c r="F1033" s="10"/>
      <c r="G1033" s="10"/>
      <c r="H1033" s="10"/>
      <c r="I1033" s="10"/>
      <c r="J1033" s="10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  <c r="BI1033" s="13"/>
      <c r="BJ1033" s="14"/>
      <c r="BK1033" s="14"/>
      <c r="BL1033" s="14"/>
      <c r="BM1033" s="14"/>
      <c r="BN1033" s="14"/>
    </row>
    <row r="1034" spans="4:66" x14ac:dyDescent="0.25">
      <c r="D1034"/>
      <c r="E1034" s="10"/>
      <c r="F1034" s="10"/>
      <c r="G1034" s="10"/>
      <c r="H1034" s="10"/>
      <c r="I1034" s="10"/>
      <c r="J1034" s="10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  <c r="BI1034" s="13"/>
      <c r="BJ1034" s="14"/>
      <c r="BK1034" s="14"/>
      <c r="BL1034" s="14"/>
      <c r="BM1034" s="14"/>
      <c r="BN1034" s="14"/>
    </row>
    <row r="1035" spans="4:66" x14ac:dyDescent="0.25">
      <c r="D1035"/>
      <c r="E1035" s="10"/>
      <c r="F1035" s="10"/>
      <c r="G1035" s="10"/>
      <c r="H1035" s="10"/>
      <c r="I1035" s="10"/>
      <c r="J1035" s="10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  <c r="BI1035" s="13"/>
      <c r="BJ1035" s="14"/>
      <c r="BK1035" s="14"/>
      <c r="BL1035" s="14"/>
      <c r="BM1035" s="14"/>
      <c r="BN1035" s="14"/>
    </row>
    <row r="1036" spans="4:66" x14ac:dyDescent="0.25">
      <c r="D1036"/>
      <c r="E1036" s="10"/>
      <c r="F1036" s="10"/>
      <c r="G1036" s="10"/>
      <c r="H1036" s="10"/>
      <c r="I1036" s="10"/>
      <c r="J1036" s="10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  <c r="BI1036" s="13"/>
      <c r="BJ1036" s="14"/>
      <c r="BK1036" s="14"/>
      <c r="BL1036" s="14"/>
      <c r="BM1036" s="14"/>
      <c r="BN1036" s="14"/>
    </row>
    <row r="1037" spans="4:66" x14ac:dyDescent="0.25">
      <c r="D1037"/>
      <c r="E1037" s="10"/>
      <c r="F1037" s="10"/>
      <c r="G1037" s="10"/>
      <c r="H1037" s="10"/>
      <c r="I1037" s="10"/>
      <c r="J1037" s="10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  <c r="BI1037" s="13"/>
      <c r="BJ1037" s="14"/>
      <c r="BK1037" s="14"/>
      <c r="BL1037" s="14"/>
      <c r="BM1037" s="14"/>
      <c r="BN1037" s="14"/>
    </row>
    <row r="1038" spans="4:66" x14ac:dyDescent="0.25">
      <c r="D1038"/>
      <c r="E1038" s="10"/>
      <c r="F1038" s="10"/>
      <c r="G1038" s="10"/>
      <c r="H1038" s="10"/>
      <c r="I1038" s="10"/>
      <c r="J1038" s="10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  <c r="BI1038" s="13"/>
      <c r="BJ1038" s="14"/>
      <c r="BK1038" s="14"/>
      <c r="BL1038" s="14"/>
      <c r="BM1038" s="14"/>
      <c r="BN1038" s="14"/>
    </row>
    <row r="1039" spans="4:66" x14ac:dyDescent="0.25">
      <c r="D1039"/>
      <c r="E1039" s="10"/>
      <c r="F1039" s="10"/>
      <c r="G1039" s="10"/>
      <c r="H1039" s="10"/>
      <c r="I1039" s="10"/>
      <c r="J1039" s="10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  <c r="BI1039" s="13"/>
      <c r="BJ1039" s="14"/>
      <c r="BK1039" s="14"/>
      <c r="BL1039" s="14"/>
      <c r="BM1039" s="14"/>
      <c r="BN1039" s="14"/>
    </row>
    <row r="1040" spans="4:66" x14ac:dyDescent="0.25">
      <c r="D1040"/>
      <c r="E1040" s="10"/>
      <c r="F1040" s="10"/>
      <c r="G1040" s="10"/>
      <c r="H1040" s="10"/>
      <c r="I1040" s="10"/>
      <c r="J1040" s="10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  <c r="BI1040" s="13"/>
      <c r="BJ1040" s="14"/>
      <c r="BK1040" s="14"/>
      <c r="BL1040" s="14"/>
      <c r="BM1040" s="14"/>
      <c r="BN1040" s="14"/>
    </row>
    <row r="1041" spans="4:66" x14ac:dyDescent="0.25">
      <c r="D1041"/>
      <c r="E1041" s="10"/>
      <c r="F1041" s="10"/>
      <c r="G1041" s="10"/>
      <c r="H1041" s="10"/>
      <c r="I1041" s="10"/>
      <c r="J1041" s="10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  <c r="BI1041" s="13"/>
      <c r="BJ1041" s="14"/>
      <c r="BK1041" s="14"/>
      <c r="BL1041" s="14"/>
      <c r="BM1041" s="14"/>
      <c r="BN1041" s="14"/>
    </row>
    <row r="1042" spans="4:66" x14ac:dyDescent="0.25">
      <c r="D1042"/>
      <c r="E1042" s="10"/>
      <c r="F1042" s="10"/>
      <c r="G1042" s="10"/>
      <c r="H1042" s="10"/>
      <c r="I1042" s="10"/>
      <c r="J1042" s="10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  <c r="BI1042" s="13"/>
      <c r="BJ1042" s="14"/>
      <c r="BK1042" s="14"/>
      <c r="BL1042" s="14"/>
      <c r="BM1042" s="14"/>
      <c r="BN1042" s="14"/>
    </row>
    <row r="1043" spans="4:66" x14ac:dyDescent="0.25">
      <c r="D1043"/>
      <c r="E1043" s="10"/>
      <c r="F1043" s="10"/>
      <c r="G1043" s="10"/>
      <c r="H1043" s="10"/>
      <c r="I1043" s="10"/>
      <c r="J1043" s="10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  <c r="BI1043" s="13"/>
      <c r="BJ1043" s="14"/>
      <c r="BK1043" s="14"/>
      <c r="BL1043" s="14"/>
      <c r="BM1043" s="14"/>
      <c r="BN1043" s="14"/>
    </row>
    <row r="1044" spans="4:66" x14ac:dyDescent="0.25">
      <c r="D1044"/>
      <c r="E1044" s="10"/>
      <c r="F1044" s="10"/>
      <c r="G1044" s="10"/>
      <c r="H1044" s="10"/>
      <c r="I1044" s="10"/>
      <c r="J1044" s="10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  <c r="BI1044" s="13"/>
      <c r="BJ1044" s="14"/>
      <c r="BK1044" s="14"/>
      <c r="BL1044" s="14"/>
      <c r="BM1044" s="14"/>
      <c r="BN1044" s="14"/>
    </row>
    <row r="1045" spans="4:66" x14ac:dyDescent="0.25">
      <c r="D1045"/>
      <c r="E1045" s="10"/>
      <c r="F1045" s="10"/>
      <c r="G1045" s="10"/>
      <c r="H1045" s="10"/>
      <c r="I1045" s="10"/>
      <c r="J1045" s="10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  <c r="BI1045" s="13"/>
      <c r="BJ1045" s="14"/>
      <c r="BK1045" s="14"/>
      <c r="BL1045" s="14"/>
      <c r="BM1045" s="14"/>
      <c r="BN1045" s="14"/>
    </row>
    <row r="1046" spans="4:66" x14ac:dyDescent="0.25">
      <c r="D1046"/>
      <c r="E1046" s="10"/>
      <c r="F1046" s="10"/>
      <c r="G1046" s="10"/>
      <c r="H1046" s="10"/>
      <c r="I1046" s="10"/>
      <c r="J1046" s="10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  <c r="BI1046" s="13"/>
      <c r="BJ1046" s="14"/>
      <c r="BK1046" s="14"/>
      <c r="BL1046" s="14"/>
      <c r="BM1046" s="14"/>
      <c r="BN1046" s="14"/>
    </row>
    <row r="1047" spans="4:66" x14ac:dyDescent="0.25">
      <c r="D1047"/>
      <c r="E1047" s="10"/>
      <c r="F1047" s="10"/>
      <c r="G1047" s="10"/>
      <c r="H1047" s="10"/>
      <c r="I1047" s="10"/>
      <c r="J1047" s="10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  <c r="BI1047" s="13"/>
      <c r="BJ1047" s="14"/>
      <c r="BK1047" s="14"/>
      <c r="BL1047" s="14"/>
      <c r="BM1047" s="14"/>
      <c r="BN1047" s="14"/>
    </row>
    <row r="1048" spans="4:66" x14ac:dyDescent="0.25">
      <c r="D1048"/>
      <c r="E1048" s="10"/>
      <c r="F1048" s="10"/>
      <c r="G1048" s="10"/>
      <c r="H1048" s="10"/>
      <c r="I1048" s="10"/>
      <c r="J1048" s="10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  <c r="BI1048" s="13"/>
      <c r="BJ1048" s="14"/>
      <c r="BK1048" s="14"/>
      <c r="BL1048" s="14"/>
      <c r="BM1048" s="14"/>
      <c r="BN1048" s="14"/>
    </row>
    <row r="1049" spans="4:66" x14ac:dyDescent="0.25">
      <c r="D1049"/>
      <c r="E1049" s="10"/>
      <c r="F1049" s="10"/>
      <c r="G1049" s="10"/>
      <c r="H1049" s="10"/>
      <c r="I1049" s="10"/>
      <c r="J1049" s="10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  <c r="BI1049" s="13"/>
      <c r="BJ1049" s="14"/>
      <c r="BK1049" s="14"/>
      <c r="BL1049" s="14"/>
      <c r="BM1049" s="14"/>
      <c r="BN1049" s="14"/>
    </row>
    <row r="1050" spans="4:66" x14ac:dyDescent="0.25">
      <c r="D1050"/>
      <c r="E1050" s="10"/>
      <c r="F1050" s="10"/>
      <c r="G1050" s="10"/>
      <c r="H1050" s="10"/>
      <c r="I1050" s="10"/>
      <c r="J1050" s="10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  <c r="BI1050" s="13"/>
      <c r="BJ1050" s="14"/>
      <c r="BK1050" s="14"/>
      <c r="BL1050" s="14"/>
      <c r="BM1050" s="14"/>
      <c r="BN1050" s="14"/>
    </row>
    <row r="1051" spans="4:66" x14ac:dyDescent="0.25">
      <c r="D1051"/>
      <c r="E1051" s="10"/>
      <c r="F1051" s="10"/>
      <c r="G1051" s="10"/>
      <c r="H1051" s="10"/>
      <c r="I1051" s="10"/>
      <c r="J1051" s="10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  <c r="BI1051" s="13"/>
      <c r="BJ1051" s="14"/>
      <c r="BK1051" s="14"/>
      <c r="BL1051" s="14"/>
      <c r="BM1051" s="14"/>
      <c r="BN1051" s="14"/>
    </row>
    <row r="1052" spans="4:66" x14ac:dyDescent="0.25">
      <c r="D1052"/>
      <c r="E1052" s="10"/>
      <c r="F1052" s="10"/>
      <c r="G1052" s="10"/>
      <c r="H1052" s="10"/>
      <c r="I1052" s="10"/>
      <c r="J1052" s="10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  <c r="BI1052" s="13"/>
      <c r="BJ1052" s="14"/>
      <c r="BK1052" s="14"/>
      <c r="BL1052" s="14"/>
      <c r="BM1052" s="14"/>
      <c r="BN1052" s="14"/>
    </row>
    <row r="1053" spans="4:66" x14ac:dyDescent="0.25">
      <c r="D1053"/>
      <c r="E1053" s="10"/>
      <c r="F1053" s="10"/>
      <c r="G1053" s="10"/>
      <c r="H1053" s="10"/>
      <c r="I1053" s="10"/>
      <c r="J1053" s="10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  <c r="BI1053" s="13"/>
      <c r="BJ1053" s="14"/>
      <c r="BK1053" s="14"/>
      <c r="BL1053" s="14"/>
      <c r="BM1053" s="14"/>
      <c r="BN1053" s="14"/>
    </row>
    <row r="1054" spans="4:66" x14ac:dyDescent="0.25">
      <c r="D1054"/>
      <c r="E1054" s="10"/>
      <c r="F1054" s="10"/>
      <c r="G1054" s="10"/>
      <c r="H1054" s="10"/>
      <c r="I1054" s="10"/>
      <c r="J1054" s="10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  <c r="BI1054" s="13"/>
      <c r="BJ1054" s="14"/>
      <c r="BK1054" s="14"/>
      <c r="BL1054" s="14"/>
      <c r="BM1054" s="14"/>
      <c r="BN1054" s="14"/>
    </row>
    <row r="1055" spans="4:66" x14ac:dyDescent="0.25">
      <c r="D1055"/>
      <c r="E1055" s="10"/>
      <c r="F1055" s="10"/>
      <c r="G1055" s="10"/>
      <c r="H1055" s="10"/>
      <c r="I1055" s="10"/>
      <c r="J1055" s="10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  <c r="BI1055" s="13"/>
      <c r="BJ1055" s="14"/>
      <c r="BK1055" s="14"/>
      <c r="BL1055" s="14"/>
      <c r="BM1055" s="14"/>
      <c r="BN1055" s="14"/>
    </row>
    <row r="1056" spans="4:66" x14ac:dyDescent="0.25">
      <c r="D1056"/>
      <c r="E1056" s="10"/>
      <c r="F1056" s="10"/>
      <c r="G1056" s="10"/>
      <c r="H1056" s="10"/>
      <c r="I1056" s="10"/>
      <c r="J1056" s="10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  <c r="BI1056" s="13"/>
      <c r="BJ1056" s="14"/>
      <c r="BK1056" s="14"/>
      <c r="BL1056" s="14"/>
      <c r="BM1056" s="14"/>
      <c r="BN1056" s="14"/>
    </row>
    <row r="1057" spans="4:66" x14ac:dyDescent="0.25">
      <c r="D1057"/>
      <c r="E1057" s="10"/>
      <c r="F1057" s="10"/>
      <c r="G1057" s="10"/>
      <c r="H1057" s="10"/>
      <c r="I1057" s="10"/>
      <c r="J1057" s="10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  <c r="BI1057" s="13"/>
      <c r="BJ1057" s="14"/>
      <c r="BK1057" s="14"/>
      <c r="BL1057" s="14"/>
      <c r="BM1057" s="14"/>
      <c r="BN1057" s="14"/>
    </row>
    <row r="1058" spans="4:66" x14ac:dyDescent="0.25">
      <c r="D1058"/>
      <c r="E1058" s="10"/>
      <c r="F1058" s="10"/>
      <c r="G1058" s="10"/>
      <c r="H1058" s="10"/>
      <c r="I1058" s="10"/>
      <c r="J1058" s="10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  <c r="BI1058" s="13"/>
      <c r="BJ1058" s="14"/>
      <c r="BK1058" s="14"/>
      <c r="BL1058" s="14"/>
      <c r="BM1058" s="14"/>
      <c r="BN1058" s="14"/>
    </row>
    <row r="1059" spans="4:66" x14ac:dyDescent="0.25">
      <c r="D1059"/>
      <c r="E1059" s="10"/>
      <c r="F1059" s="10"/>
      <c r="G1059" s="10"/>
      <c r="H1059" s="10"/>
      <c r="I1059" s="10"/>
      <c r="J1059" s="10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  <c r="BI1059" s="13"/>
      <c r="BJ1059" s="14"/>
      <c r="BK1059" s="14"/>
      <c r="BL1059" s="14"/>
      <c r="BM1059" s="14"/>
      <c r="BN1059" s="14"/>
    </row>
    <row r="1060" spans="4:66" x14ac:dyDescent="0.25">
      <c r="D1060"/>
      <c r="E1060" s="10"/>
      <c r="F1060" s="10"/>
      <c r="G1060" s="10"/>
      <c r="H1060" s="10"/>
      <c r="I1060" s="10"/>
      <c r="J1060" s="1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/>
      <c r="E1061" s="10"/>
      <c r="F1061" s="10"/>
      <c r="G1061" s="10"/>
      <c r="H1061" s="10"/>
      <c r="I1061" s="10"/>
      <c r="J1061" s="10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  <c r="BI1061" s="13"/>
      <c r="BJ1061" s="14"/>
      <c r="BK1061" s="14"/>
      <c r="BL1061" s="14"/>
      <c r="BM1061" s="14"/>
      <c r="BN1061" s="14"/>
    </row>
    <row r="1062" spans="4:66" x14ac:dyDescent="0.25">
      <c r="D1062"/>
      <c r="E1062" s="10"/>
      <c r="F1062" s="10"/>
      <c r="G1062" s="10"/>
      <c r="H1062" s="10"/>
      <c r="I1062" s="10"/>
      <c r="J1062" s="10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  <c r="BI1062" s="13"/>
      <c r="BJ1062" s="14"/>
      <c r="BK1062" s="14"/>
      <c r="BL1062" s="14"/>
      <c r="BM1062" s="14"/>
      <c r="BN1062" s="14"/>
    </row>
    <row r="1063" spans="4:66" x14ac:dyDescent="0.25">
      <c r="D1063"/>
      <c r="E1063" s="10"/>
      <c r="F1063" s="10"/>
      <c r="G1063" s="10"/>
      <c r="H1063" s="10"/>
      <c r="I1063" s="10"/>
      <c r="J1063" s="10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  <c r="BI1063" s="13"/>
      <c r="BJ1063" s="14"/>
      <c r="BK1063" s="14"/>
      <c r="BL1063" s="14"/>
      <c r="BM1063" s="14"/>
      <c r="BN1063" s="14"/>
    </row>
    <row r="1064" spans="4:66" x14ac:dyDescent="0.25">
      <c r="D1064"/>
      <c r="E1064" s="10"/>
      <c r="F1064" s="10"/>
      <c r="G1064" s="10"/>
      <c r="H1064" s="10"/>
      <c r="I1064" s="10"/>
      <c r="J1064" s="10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  <c r="BI1064" s="13"/>
      <c r="BJ1064" s="14"/>
      <c r="BK1064" s="14"/>
      <c r="BL1064" s="14"/>
      <c r="BM1064" s="14"/>
      <c r="BN1064" s="14"/>
    </row>
    <row r="1065" spans="4:66" x14ac:dyDescent="0.25">
      <c r="D1065"/>
      <c r="E1065" s="10"/>
      <c r="F1065" s="10"/>
      <c r="G1065" s="10"/>
      <c r="H1065" s="10"/>
      <c r="I1065" s="10"/>
      <c r="J1065" s="10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  <c r="BI1065" s="13"/>
      <c r="BJ1065" s="14"/>
      <c r="BK1065" s="14"/>
      <c r="BL1065" s="14"/>
      <c r="BM1065" s="14"/>
      <c r="BN1065" s="14"/>
    </row>
    <row r="1066" spans="4:66" x14ac:dyDescent="0.25">
      <c r="D1066"/>
      <c r="E1066" s="10"/>
      <c r="F1066" s="10"/>
      <c r="G1066" s="10"/>
      <c r="H1066" s="10"/>
      <c r="I1066" s="10"/>
      <c r="J1066" s="10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/>
      <c r="AJ1066" s="13"/>
      <c r="AK1066" s="13"/>
      <c r="AL1066" s="13"/>
      <c r="AM1066" s="13"/>
      <c r="AN1066" s="13"/>
      <c r="AO1066" s="13"/>
      <c r="AP1066" s="13"/>
      <c r="AQ1066" s="13"/>
      <c r="AR1066" s="13"/>
      <c r="AS1066" s="13"/>
      <c r="AT1066" s="13"/>
      <c r="AU1066" s="13"/>
      <c r="AV1066" s="13"/>
      <c r="AW1066" s="13"/>
      <c r="AX1066" s="13"/>
      <c r="AY1066" s="13"/>
      <c r="AZ1066" s="13"/>
      <c r="BA1066" s="13"/>
      <c r="BB1066" s="13"/>
      <c r="BC1066" s="13"/>
      <c r="BD1066" s="13"/>
      <c r="BE1066" s="13"/>
      <c r="BF1066" s="13"/>
      <c r="BG1066" s="13"/>
      <c r="BH1066" s="13"/>
      <c r="BI1066" s="13"/>
      <c r="BJ1066" s="14"/>
      <c r="BK1066" s="14"/>
      <c r="BL1066" s="14"/>
      <c r="BM1066" s="14"/>
      <c r="BN1066" s="14"/>
    </row>
    <row r="1067" spans="4:66" x14ac:dyDescent="0.25">
      <c r="D1067"/>
      <c r="E1067" s="10"/>
      <c r="F1067" s="10"/>
      <c r="G1067" s="10"/>
      <c r="H1067" s="10"/>
      <c r="I1067" s="10"/>
      <c r="J1067" s="10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/>
      <c r="AJ1067" s="13"/>
      <c r="AK1067" s="13"/>
      <c r="AL1067" s="13"/>
      <c r="AM1067" s="13"/>
      <c r="AN1067" s="13"/>
      <c r="AO1067" s="13"/>
      <c r="AP1067" s="13"/>
      <c r="AQ1067" s="13"/>
      <c r="AR1067" s="13"/>
      <c r="AS1067" s="13"/>
      <c r="AT1067" s="13"/>
      <c r="AU1067" s="13"/>
      <c r="AV1067" s="13"/>
      <c r="AW1067" s="13"/>
      <c r="AX1067" s="13"/>
      <c r="AY1067" s="13"/>
      <c r="AZ1067" s="13"/>
      <c r="BA1067" s="13"/>
      <c r="BB1067" s="13"/>
      <c r="BC1067" s="13"/>
      <c r="BD1067" s="13"/>
      <c r="BE1067" s="13"/>
      <c r="BF1067" s="13"/>
      <c r="BG1067" s="13"/>
      <c r="BH1067" s="13"/>
      <c r="BI1067" s="13"/>
      <c r="BJ1067" s="14"/>
      <c r="BK1067" s="14"/>
      <c r="BL1067" s="14"/>
      <c r="BM1067" s="14"/>
      <c r="BN1067" s="14"/>
    </row>
    <row r="1068" spans="4:66" x14ac:dyDescent="0.25">
      <c r="D1068"/>
      <c r="E1068" s="10"/>
      <c r="F1068" s="10"/>
      <c r="G1068" s="10"/>
      <c r="H1068" s="10"/>
      <c r="I1068" s="10"/>
      <c r="J1068" s="10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/>
      <c r="AJ1068" s="13"/>
      <c r="AK1068" s="13"/>
      <c r="AL1068" s="13"/>
      <c r="AM1068" s="13"/>
      <c r="AN1068" s="13"/>
      <c r="AO1068" s="13"/>
      <c r="AP1068" s="13"/>
      <c r="AQ1068" s="13"/>
      <c r="AR1068" s="13"/>
      <c r="AS1068" s="13"/>
      <c r="AT1068" s="13"/>
      <c r="AU1068" s="13"/>
      <c r="AV1068" s="13"/>
      <c r="AW1068" s="13"/>
      <c r="AX1068" s="13"/>
      <c r="AY1068" s="13"/>
      <c r="AZ1068" s="13"/>
      <c r="BA1068" s="13"/>
      <c r="BB1068" s="13"/>
      <c r="BC1068" s="13"/>
      <c r="BD1068" s="13"/>
      <c r="BE1068" s="13"/>
      <c r="BF1068" s="13"/>
      <c r="BG1068" s="13"/>
      <c r="BH1068" s="13"/>
      <c r="BI1068" s="13"/>
      <c r="BJ1068" s="14"/>
      <c r="BK1068" s="14"/>
      <c r="BL1068" s="14"/>
      <c r="BM1068" s="14"/>
      <c r="BN1068" s="14"/>
    </row>
    <row r="1069" spans="4:66" x14ac:dyDescent="0.25">
      <c r="D1069"/>
      <c r="E1069" s="10"/>
      <c r="F1069" s="10"/>
      <c r="G1069" s="10"/>
      <c r="H1069" s="10"/>
      <c r="I1069" s="10"/>
      <c r="J1069" s="10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/>
      <c r="AJ1069" s="13"/>
      <c r="AK1069" s="13"/>
      <c r="AL1069" s="13"/>
      <c r="AM1069" s="13"/>
      <c r="AN1069" s="13"/>
      <c r="AO1069" s="13"/>
      <c r="AP1069" s="13"/>
      <c r="AQ1069" s="13"/>
      <c r="AR1069" s="13"/>
      <c r="AS1069" s="13"/>
      <c r="AT1069" s="13"/>
      <c r="AU1069" s="13"/>
      <c r="AV1069" s="13"/>
      <c r="AW1069" s="13"/>
      <c r="AX1069" s="13"/>
      <c r="AY1069" s="13"/>
      <c r="AZ1069" s="13"/>
      <c r="BA1069" s="13"/>
      <c r="BB1069" s="13"/>
      <c r="BC1069" s="13"/>
      <c r="BD1069" s="13"/>
      <c r="BE1069" s="13"/>
      <c r="BF1069" s="13"/>
      <c r="BG1069" s="13"/>
      <c r="BH1069" s="13"/>
      <c r="BI1069" s="13"/>
      <c r="BJ1069" s="14"/>
      <c r="BK1069" s="14"/>
      <c r="BL1069" s="14"/>
      <c r="BM1069" s="14"/>
      <c r="BN1069" s="14"/>
    </row>
    <row r="1070" spans="4:66" x14ac:dyDescent="0.25">
      <c r="D1070"/>
      <c r="E1070" s="10"/>
      <c r="F1070" s="10"/>
      <c r="G1070" s="10"/>
      <c r="H1070" s="10"/>
      <c r="I1070" s="10"/>
      <c r="J1070" s="10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  <c r="AO1070" s="13"/>
      <c r="AP1070" s="13"/>
      <c r="AQ1070" s="13"/>
      <c r="AR1070" s="13"/>
      <c r="AS1070" s="13"/>
      <c r="AT1070" s="13"/>
      <c r="AU1070" s="13"/>
      <c r="AV1070" s="13"/>
      <c r="AW1070" s="13"/>
      <c r="AX1070" s="13"/>
      <c r="AY1070" s="13"/>
      <c r="AZ1070" s="13"/>
      <c r="BA1070" s="13"/>
      <c r="BB1070" s="13"/>
      <c r="BC1070" s="13"/>
      <c r="BD1070" s="13"/>
      <c r="BE1070" s="13"/>
      <c r="BF1070" s="13"/>
      <c r="BG1070" s="13"/>
      <c r="BH1070" s="13"/>
      <c r="BI1070" s="13"/>
      <c r="BJ1070" s="14"/>
      <c r="BK1070" s="14"/>
      <c r="BL1070" s="14"/>
      <c r="BM1070" s="14"/>
      <c r="BN1070" s="14"/>
    </row>
    <row r="1071" spans="4:66" x14ac:dyDescent="0.25">
      <c r="D1071"/>
      <c r="E1071" s="10"/>
      <c r="F1071" s="10"/>
      <c r="G1071" s="10"/>
      <c r="H1071" s="10"/>
      <c r="I1071" s="10"/>
      <c r="J1071" s="10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  <c r="AO1071" s="13"/>
      <c r="AP1071" s="13"/>
      <c r="AQ1071" s="13"/>
      <c r="AR1071" s="13"/>
      <c r="AS1071" s="13"/>
      <c r="AT1071" s="13"/>
      <c r="AU1071" s="13"/>
      <c r="AV1071" s="13"/>
      <c r="AW1071" s="13"/>
      <c r="AX1071" s="13"/>
      <c r="AY1071" s="13"/>
      <c r="AZ1071" s="13"/>
      <c r="BA1071" s="13"/>
      <c r="BB1071" s="13"/>
      <c r="BC1071" s="13"/>
      <c r="BD1071" s="13"/>
      <c r="BE1071" s="13"/>
      <c r="BF1071" s="13"/>
      <c r="BG1071" s="13"/>
      <c r="BH1071" s="13"/>
      <c r="BI1071" s="13"/>
      <c r="BJ1071" s="14"/>
      <c r="BK1071" s="14"/>
      <c r="BL1071" s="14"/>
      <c r="BM1071" s="14"/>
      <c r="BN1071" s="14"/>
    </row>
    <row r="1072" spans="4:66" x14ac:dyDescent="0.25">
      <c r="D1072"/>
      <c r="E1072" s="10"/>
      <c r="F1072" s="10"/>
      <c r="G1072" s="10"/>
      <c r="H1072" s="10"/>
      <c r="I1072" s="10"/>
      <c r="J1072" s="10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3"/>
      <c r="AQ1072" s="13"/>
      <c r="AR1072" s="13"/>
      <c r="AS1072" s="13"/>
      <c r="AT1072" s="13"/>
      <c r="AU1072" s="13"/>
      <c r="AV1072" s="13"/>
      <c r="AW1072" s="13"/>
      <c r="AX1072" s="13"/>
      <c r="AY1072" s="13"/>
      <c r="AZ1072" s="13"/>
      <c r="BA1072" s="13"/>
      <c r="BB1072" s="13"/>
      <c r="BC1072" s="13"/>
      <c r="BD1072" s="13"/>
      <c r="BE1072" s="13"/>
      <c r="BF1072" s="13"/>
      <c r="BG1072" s="13"/>
      <c r="BH1072" s="13"/>
      <c r="BI1072" s="13"/>
      <c r="BJ1072" s="14"/>
      <c r="BK1072" s="14"/>
      <c r="BL1072" s="14"/>
      <c r="BM1072" s="14"/>
      <c r="BN1072" s="14"/>
    </row>
    <row r="1073" spans="4:66" x14ac:dyDescent="0.25">
      <c r="D1073"/>
      <c r="E1073" s="10"/>
      <c r="F1073" s="10"/>
      <c r="G1073" s="10"/>
      <c r="H1073" s="10"/>
      <c r="I1073" s="10"/>
      <c r="J1073" s="10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/>
      <c r="AJ1073" s="13"/>
      <c r="AK1073" s="13"/>
      <c r="AL1073" s="13"/>
      <c r="AM1073" s="13"/>
      <c r="AN1073" s="13"/>
      <c r="AO1073" s="13"/>
      <c r="AP1073" s="13"/>
      <c r="AQ1073" s="13"/>
      <c r="AR1073" s="13"/>
      <c r="AS1073" s="13"/>
      <c r="AT1073" s="13"/>
      <c r="AU1073" s="13"/>
      <c r="AV1073" s="13"/>
      <c r="AW1073" s="13"/>
      <c r="AX1073" s="13"/>
      <c r="AY1073" s="13"/>
      <c r="AZ1073" s="13"/>
      <c r="BA1073" s="13"/>
      <c r="BB1073" s="13"/>
      <c r="BC1073" s="13"/>
      <c r="BD1073" s="13"/>
      <c r="BE1073" s="13"/>
      <c r="BF1073" s="13"/>
      <c r="BG1073" s="13"/>
      <c r="BH1073" s="13"/>
      <c r="BI1073" s="13"/>
      <c r="BJ1073" s="14"/>
      <c r="BK1073" s="14"/>
      <c r="BL1073" s="14"/>
      <c r="BM1073" s="14"/>
      <c r="BN1073" s="14"/>
    </row>
    <row r="1074" spans="4:66" x14ac:dyDescent="0.25">
      <c r="D1074"/>
      <c r="E1074" s="10"/>
      <c r="F1074" s="10"/>
      <c r="G1074" s="10"/>
      <c r="H1074" s="10"/>
      <c r="I1074" s="10"/>
      <c r="J1074" s="10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/>
      <c r="AJ1074" s="13"/>
      <c r="AK1074" s="13"/>
      <c r="AL1074" s="13"/>
      <c r="AM1074" s="13"/>
      <c r="AN1074" s="13"/>
      <c r="AO1074" s="13"/>
      <c r="AP1074" s="13"/>
      <c r="AQ1074" s="13"/>
      <c r="AR1074" s="13"/>
      <c r="AS1074" s="13"/>
      <c r="AT1074" s="13"/>
      <c r="AU1074" s="13"/>
      <c r="AV1074" s="13"/>
      <c r="AW1074" s="13"/>
      <c r="AX1074" s="13"/>
      <c r="AY1074" s="13"/>
      <c r="AZ1074" s="13"/>
      <c r="BA1074" s="13"/>
      <c r="BB1074" s="13"/>
      <c r="BC1074" s="13"/>
      <c r="BD1074" s="13"/>
      <c r="BE1074" s="13"/>
      <c r="BF1074" s="13"/>
      <c r="BG1074" s="13"/>
      <c r="BH1074" s="13"/>
      <c r="BI1074" s="13"/>
      <c r="BJ1074" s="14"/>
      <c r="BK1074" s="14"/>
      <c r="BL1074" s="14"/>
      <c r="BM1074" s="14"/>
      <c r="BN1074" s="14"/>
    </row>
    <row r="1075" spans="4:66" x14ac:dyDescent="0.25">
      <c r="D1075"/>
      <c r="E1075" s="10"/>
      <c r="F1075" s="10"/>
      <c r="G1075" s="10"/>
      <c r="H1075" s="10"/>
      <c r="I1075" s="10"/>
      <c r="J1075" s="10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/>
      <c r="AJ1075" s="13"/>
      <c r="AK1075" s="13"/>
      <c r="AL1075" s="13"/>
      <c r="AM1075" s="13"/>
      <c r="AN1075" s="13"/>
      <c r="AO1075" s="13"/>
      <c r="AP1075" s="13"/>
      <c r="AQ1075" s="13"/>
      <c r="AR1075" s="13"/>
      <c r="AS1075" s="13"/>
      <c r="AT1075" s="13"/>
      <c r="AU1075" s="13"/>
      <c r="AV1075" s="13"/>
      <c r="AW1075" s="13"/>
      <c r="AX1075" s="13"/>
      <c r="AY1075" s="13"/>
      <c r="AZ1075" s="13"/>
      <c r="BA1075" s="13"/>
      <c r="BB1075" s="13"/>
      <c r="BC1075" s="13"/>
      <c r="BD1075" s="13"/>
      <c r="BE1075" s="13"/>
      <c r="BF1075" s="13"/>
      <c r="BG1075" s="13"/>
      <c r="BH1075" s="13"/>
      <c r="BI1075" s="13"/>
      <c r="BJ1075" s="14"/>
      <c r="BK1075" s="14"/>
      <c r="BL1075" s="14"/>
      <c r="BM1075" s="14"/>
      <c r="BN1075" s="14"/>
    </row>
    <row r="1076" spans="4:66" x14ac:dyDescent="0.25">
      <c r="D1076"/>
      <c r="E1076" s="10"/>
      <c r="F1076" s="10"/>
      <c r="G1076" s="10"/>
      <c r="H1076" s="10"/>
      <c r="I1076" s="10"/>
      <c r="J1076" s="10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  <c r="AO1076" s="13"/>
      <c r="AP1076" s="13"/>
      <c r="AQ1076" s="13"/>
      <c r="AR1076" s="13"/>
      <c r="AS1076" s="13"/>
      <c r="AT1076" s="13"/>
      <c r="AU1076" s="13"/>
      <c r="AV1076" s="13"/>
      <c r="AW1076" s="13"/>
      <c r="AX1076" s="13"/>
      <c r="AY1076" s="13"/>
      <c r="AZ1076" s="13"/>
      <c r="BA1076" s="13"/>
      <c r="BB1076" s="13"/>
      <c r="BC1076" s="13"/>
      <c r="BD1076" s="13"/>
      <c r="BE1076" s="13"/>
      <c r="BF1076" s="13"/>
      <c r="BG1076" s="13"/>
      <c r="BH1076" s="13"/>
      <c r="BI1076" s="13"/>
      <c r="BJ1076" s="14"/>
      <c r="BK1076" s="14"/>
      <c r="BL1076" s="14"/>
      <c r="BM1076" s="14"/>
      <c r="BN1076" s="14"/>
    </row>
    <row r="1077" spans="4:66" x14ac:dyDescent="0.25">
      <c r="D1077"/>
      <c r="E1077" s="10"/>
      <c r="F1077" s="10"/>
      <c r="G1077" s="10"/>
      <c r="H1077" s="10"/>
      <c r="I1077" s="10"/>
      <c r="J1077" s="10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  <c r="AO1077" s="13"/>
      <c r="AP1077" s="13"/>
      <c r="AQ1077" s="13"/>
      <c r="AR1077" s="13"/>
      <c r="AS1077" s="13"/>
      <c r="AT1077" s="13"/>
      <c r="AU1077" s="13"/>
      <c r="AV1077" s="13"/>
      <c r="AW1077" s="13"/>
      <c r="AX1077" s="13"/>
      <c r="AY1077" s="13"/>
      <c r="AZ1077" s="13"/>
      <c r="BA1077" s="13"/>
      <c r="BB1077" s="13"/>
      <c r="BC1077" s="13"/>
      <c r="BD1077" s="13"/>
      <c r="BE1077" s="13"/>
      <c r="BF1077" s="13"/>
      <c r="BG1077" s="13"/>
      <c r="BH1077" s="13"/>
      <c r="BI1077" s="13"/>
      <c r="BJ1077" s="14"/>
      <c r="BK1077" s="14"/>
      <c r="BL1077" s="14"/>
      <c r="BM1077" s="14"/>
      <c r="BN1077" s="14"/>
    </row>
    <row r="1078" spans="4:66" x14ac:dyDescent="0.25">
      <c r="D1078"/>
      <c r="E1078" s="10"/>
      <c r="F1078" s="10"/>
      <c r="G1078" s="10"/>
      <c r="H1078" s="10"/>
      <c r="I1078" s="10"/>
      <c r="J1078" s="10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  <c r="AO1078" s="13"/>
      <c r="AP1078" s="13"/>
      <c r="AQ1078" s="13"/>
      <c r="AR1078" s="13"/>
      <c r="AS1078" s="13"/>
      <c r="AT1078" s="13"/>
      <c r="AU1078" s="13"/>
      <c r="AV1078" s="13"/>
      <c r="AW1078" s="13"/>
      <c r="AX1078" s="13"/>
      <c r="AY1078" s="13"/>
      <c r="AZ1078" s="13"/>
      <c r="BA1078" s="13"/>
      <c r="BB1078" s="13"/>
      <c r="BC1078" s="13"/>
      <c r="BD1078" s="13"/>
      <c r="BE1078" s="13"/>
      <c r="BF1078" s="13"/>
      <c r="BG1078" s="13"/>
      <c r="BH1078" s="13"/>
      <c r="BI1078" s="13"/>
      <c r="BJ1078" s="14"/>
      <c r="BK1078" s="14"/>
      <c r="BL1078" s="14"/>
      <c r="BM1078" s="14"/>
      <c r="BN1078" s="14"/>
    </row>
    <row r="1079" spans="4:66" x14ac:dyDescent="0.25">
      <c r="D1079"/>
      <c r="E1079" s="10"/>
      <c r="F1079" s="10"/>
      <c r="G1079" s="10"/>
      <c r="H1079" s="10"/>
      <c r="I1079" s="10"/>
      <c r="J1079" s="10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  <c r="AO1079" s="13"/>
      <c r="AP1079" s="13"/>
      <c r="AQ1079" s="13"/>
      <c r="AR1079" s="13"/>
      <c r="AS1079" s="13"/>
      <c r="AT1079" s="13"/>
      <c r="AU1079" s="13"/>
      <c r="AV1079" s="13"/>
      <c r="AW1079" s="13"/>
      <c r="AX1079" s="13"/>
      <c r="AY1079" s="13"/>
      <c r="AZ1079" s="13"/>
      <c r="BA1079" s="13"/>
      <c r="BB1079" s="13"/>
      <c r="BC1079" s="13"/>
      <c r="BD1079" s="13"/>
      <c r="BE1079" s="13"/>
      <c r="BF1079" s="13"/>
      <c r="BG1079" s="13"/>
      <c r="BH1079" s="13"/>
      <c r="BI1079" s="13"/>
      <c r="BJ1079" s="14"/>
      <c r="BK1079" s="14"/>
      <c r="BL1079" s="14"/>
      <c r="BM1079" s="14"/>
      <c r="BN1079" s="14"/>
    </row>
    <row r="1080" spans="4:66" x14ac:dyDescent="0.25">
      <c r="D1080"/>
      <c r="E1080" s="10"/>
      <c r="F1080" s="10"/>
      <c r="G1080" s="10"/>
      <c r="H1080" s="10"/>
      <c r="I1080" s="10"/>
      <c r="J1080" s="10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  <c r="AO1080" s="13"/>
      <c r="AP1080" s="13"/>
      <c r="AQ1080" s="13"/>
      <c r="AR1080" s="13"/>
      <c r="AS1080" s="13"/>
      <c r="AT1080" s="13"/>
      <c r="AU1080" s="13"/>
      <c r="AV1080" s="13"/>
      <c r="AW1080" s="13"/>
      <c r="AX1080" s="13"/>
      <c r="AY1080" s="13"/>
      <c r="AZ1080" s="13"/>
      <c r="BA1080" s="13"/>
      <c r="BB1080" s="13"/>
      <c r="BC1080" s="13"/>
      <c r="BD1080" s="13"/>
      <c r="BE1080" s="13"/>
      <c r="BF1080" s="13"/>
      <c r="BG1080" s="13"/>
      <c r="BH1080" s="13"/>
      <c r="BI1080" s="13"/>
      <c r="BJ1080" s="14"/>
      <c r="BK1080" s="14"/>
      <c r="BL1080" s="14"/>
      <c r="BM1080" s="14"/>
      <c r="BN1080" s="14"/>
    </row>
    <row r="1081" spans="4:66" x14ac:dyDescent="0.25">
      <c r="D1081"/>
      <c r="E1081" s="10"/>
      <c r="F1081" s="10"/>
      <c r="G1081" s="10"/>
      <c r="H1081" s="10"/>
      <c r="I1081" s="10"/>
      <c r="J1081" s="10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  <c r="AO1081" s="13"/>
      <c r="AP1081" s="13"/>
      <c r="AQ1081" s="13"/>
      <c r="AR1081" s="13"/>
      <c r="AS1081" s="13"/>
      <c r="AT1081" s="13"/>
      <c r="AU1081" s="13"/>
      <c r="AV1081" s="13"/>
      <c r="AW1081" s="13"/>
      <c r="AX1081" s="13"/>
      <c r="AY1081" s="13"/>
      <c r="AZ1081" s="13"/>
      <c r="BA1081" s="13"/>
      <c r="BB1081" s="13"/>
      <c r="BC1081" s="13"/>
      <c r="BD1081" s="13"/>
      <c r="BE1081" s="13"/>
      <c r="BF1081" s="13"/>
      <c r="BG1081" s="13"/>
      <c r="BH1081" s="13"/>
      <c r="BI1081" s="13"/>
      <c r="BJ1081" s="14"/>
      <c r="BK1081" s="14"/>
      <c r="BL1081" s="14"/>
      <c r="BM1081" s="14"/>
      <c r="BN1081" s="14"/>
    </row>
    <row r="1082" spans="4:66" x14ac:dyDescent="0.25">
      <c r="D1082"/>
      <c r="E1082" s="10"/>
      <c r="F1082" s="10"/>
      <c r="G1082" s="10"/>
      <c r="H1082" s="10"/>
      <c r="I1082" s="10"/>
      <c r="J1082" s="10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  <c r="AS1082" s="13"/>
      <c r="AT1082" s="13"/>
      <c r="AU1082" s="13"/>
      <c r="AV1082" s="13"/>
      <c r="AW1082" s="13"/>
      <c r="AX1082" s="13"/>
      <c r="AY1082" s="13"/>
      <c r="AZ1082" s="13"/>
      <c r="BA1082" s="13"/>
      <c r="BB1082" s="13"/>
      <c r="BC1082" s="13"/>
      <c r="BD1082" s="13"/>
      <c r="BE1082" s="13"/>
      <c r="BF1082" s="13"/>
      <c r="BG1082" s="13"/>
      <c r="BH1082" s="13"/>
      <c r="BI1082" s="13"/>
      <c r="BJ1082" s="14"/>
      <c r="BK1082" s="14"/>
      <c r="BL1082" s="14"/>
      <c r="BM1082" s="14"/>
      <c r="BN1082" s="14"/>
    </row>
    <row r="1083" spans="4:66" x14ac:dyDescent="0.25">
      <c r="D1083"/>
      <c r="E1083" s="10"/>
      <c r="F1083" s="10"/>
      <c r="G1083" s="10"/>
      <c r="H1083" s="10"/>
      <c r="I1083" s="10"/>
      <c r="J1083" s="10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  <c r="AO1083" s="13"/>
      <c r="AP1083" s="13"/>
      <c r="AQ1083" s="13"/>
      <c r="AR1083" s="13"/>
      <c r="AS1083" s="13"/>
      <c r="AT1083" s="13"/>
      <c r="AU1083" s="13"/>
      <c r="AV1083" s="13"/>
      <c r="AW1083" s="13"/>
      <c r="AX1083" s="13"/>
      <c r="AY1083" s="13"/>
      <c r="AZ1083" s="13"/>
      <c r="BA1083" s="13"/>
      <c r="BB1083" s="13"/>
      <c r="BC1083" s="13"/>
      <c r="BD1083" s="13"/>
      <c r="BE1083" s="13"/>
      <c r="BF1083" s="13"/>
      <c r="BG1083" s="13"/>
      <c r="BH1083" s="13"/>
      <c r="BI1083" s="13"/>
      <c r="BJ1083" s="14"/>
      <c r="BK1083" s="14"/>
      <c r="BL1083" s="14"/>
      <c r="BM1083" s="14"/>
      <c r="BN1083" s="14"/>
    </row>
    <row r="1084" spans="4:66" x14ac:dyDescent="0.25">
      <c r="D1084"/>
      <c r="E1084" s="10"/>
      <c r="F1084" s="10"/>
      <c r="G1084" s="10"/>
      <c r="H1084" s="10"/>
      <c r="I1084" s="10"/>
      <c r="J1084" s="10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  <c r="AO1084" s="13"/>
      <c r="AP1084" s="13"/>
      <c r="AQ1084" s="13"/>
      <c r="AR1084" s="13"/>
      <c r="AS1084" s="13"/>
      <c r="AT1084" s="13"/>
      <c r="AU1084" s="13"/>
      <c r="AV1084" s="13"/>
      <c r="AW1084" s="13"/>
      <c r="AX1084" s="13"/>
      <c r="AY1084" s="13"/>
      <c r="AZ1084" s="13"/>
      <c r="BA1084" s="13"/>
      <c r="BB1084" s="13"/>
      <c r="BC1084" s="13"/>
      <c r="BD1084" s="13"/>
      <c r="BE1084" s="13"/>
      <c r="BF1084" s="13"/>
      <c r="BG1084" s="13"/>
      <c r="BH1084" s="13"/>
      <c r="BI1084" s="13"/>
      <c r="BJ1084" s="14"/>
      <c r="BK1084" s="14"/>
      <c r="BL1084" s="14"/>
      <c r="BM1084" s="14"/>
      <c r="BN1084" s="14"/>
    </row>
    <row r="1085" spans="4:66" x14ac:dyDescent="0.25">
      <c r="D1085"/>
      <c r="E1085" s="10"/>
      <c r="F1085" s="10"/>
      <c r="G1085" s="10"/>
      <c r="H1085" s="10"/>
      <c r="I1085" s="10"/>
      <c r="J1085" s="10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  <c r="AO1085" s="13"/>
      <c r="AP1085" s="13"/>
      <c r="AQ1085" s="13"/>
      <c r="AR1085" s="13"/>
      <c r="AS1085" s="13"/>
      <c r="AT1085" s="13"/>
      <c r="AU1085" s="13"/>
      <c r="AV1085" s="13"/>
      <c r="AW1085" s="13"/>
      <c r="AX1085" s="13"/>
      <c r="AY1085" s="13"/>
      <c r="AZ1085" s="13"/>
      <c r="BA1085" s="13"/>
      <c r="BB1085" s="13"/>
      <c r="BC1085" s="13"/>
      <c r="BD1085" s="13"/>
      <c r="BE1085" s="13"/>
      <c r="BF1085" s="13"/>
      <c r="BG1085" s="13"/>
      <c r="BH1085" s="13"/>
      <c r="BI1085" s="13"/>
      <c r="BJ1085" s="14"/>
      <c r="BK1085" s="14"/>
      <c r="BL1085" s="14"/>
      <c r="BM1085" s="14"/>
      <c r="BN1085" s="14"/>
    </row>
    <row r="1086" spans="4:66" x14ac:dyDescent="0.25">
      <c r="D1086"/>
      <c r="E1086" s="10"/>
      <c r="F1086" s="10"/>
      <c r="G1086" s="10"/>
      <c r="H1086" s="10"/>
      <c r="I1086" s="10"/>
      <c r="J1086" s="10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  <c r="AO1086" s="13"/>
      <c r="AP1086" s="13"/>
      <c r="AQ1086" s="13"/>
      <c r="AR1086" s="13"/>
      <c r="AS1086" s="13"/>
      <c r="AT1086" s="13"/>
      <c r="AU1086" s="13"/>
      <c r="AV1086" s="13"/>
      <c r="AW1086" s="13"/>
      <c r="AX1086" s="13"/>
      <c r="AY1086" s="13"/>
      <c r="AZ1086" s="13"/>
      <c r="BA1086" s="13"/>
      <c r="BB1086" s="13"/>
      <c r="BC1086" s="13"/>
      <c r="BD1086" s="13"/>
      <c r="BE1086" s="13"/>
      <c r="BF1086" s="13"/>
      <c r="BG1086" s="13"/>
      <c r="BH1086" s="13"/>
      <c r="BI1086" s="13"/>
      <c r="BJ1086" s="14"/>
      <c r="BK1086" s="14"/>
      <c r="BL1086" s="14"/>
      <c r="BM1086" s="14"/>
      <c r="BN1086" s="14"/>
    </row>
    <row r="1087" spans="4:66" x14ac:dyDescent="0.25">
      <c r="D1087"/>
      <c r="E1087" s="10"/>
      <c r="F1087" s="10"/>
      <c r="G1087" s="10"/>
      <c r="H1087" s="10"/>
      <c r="I1087" s="10"/>
      <c r="J1087" s="10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  <c r="AO1087" s="13"/>
      <c r="AP1087" s="13"/>
      <c r="AQ1087" s="13"/>
      <c r="AR1087" s="13"/>
      <c r="AS1087" s="13"/>
      <c r="AT1087" s="13"/>
      <c r="AU1087" s="13"/>
      <c r="AV1087" s="13"/>
      <c r="AW1087" s="13"/>
      <c r="AX1087" s="13"/>
      <c r="AY1087" s="13"/>
      <c r="AZ1087" s="13"/>
      <c r="BA1087" s="13"/>
      <c r="BB1087" s="13"/>
      <c r="BC1087" s="13"/>
      <c r="BD1087" s="13"/>
      <c r="BE1087" s="13"/>
      <c r="BF1087" s="13"/>
      <c r="BG1087" s="13"/>
      <c r="BH1087" s="13"/>
      <c r="BI1087" s="13"/>
      <c r="BJ1087" s="14"/>
      <c r="BK1087" s="14"/>
      <c r="BL1087" s="14"/>
      <c r="BM1087" s="14"/>
      <c r="BN1087" s="14"/>
    </row>
    <row r="1088" spans="4:66" x14ac:dyDescent="0.25">
      <c r="D1088"/>
      <c r="E1088" s="10"/>
      <c r="F1088" s="10"/>
      <c r="G1088" s="10"/>
      <c r="H1088" s="10"/>
      <c r="I1088" s="10"/>
      <c r="J1088" s="10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  <c r="AO1088" s="13"/>
      <c r="AP1088" s="13"/>
      <c r="AQ1088" s="13"/>
      <c r="AR1088" s="13"/>
      <c r="AS1088" s="13"/>
      <c r="AT1088" s="13"/>
      <c r="AU1088" s="13"/>
      <c r="AV1088" s="13"/>
      <c r="AW1088" s="13"/>
      <c r="AX1088" s="13"/>
      <c r="AY1088" s="13"/>
      <c r="AZ1088" s="13"/>
      <c r="BA1088" s="13"/>
      <c r="BB1088" s="13"/>
      <c r="BC1088" s="13"/>
      <c r="BD1088" s="13"/>
      <c r="BE1088" s="13"/>
      <c r="BF1088" s="13"/>
      <c r="BG1088" s="13"/>
      <c r="BH1088" s="13"/>
      <c r="BI1088" s="13"/>
      <c r="BJ1088" s="14"/>
      <c r="BK1088" s="14"/>
      <c r="BL1088" s="14"/>
      <c r="BM1088" s="14"/>
      <c r="BN1088" s="14"/>
    </row>
    <row r="1089" spans="4:66" x14ac:dyDescent="0.25">
      <c r="D1089"/>
      <c r="E1089" s="10"/>
      <c r="F1089" s="10"/>
      <c r="G1089" s="10"/>
      <c r="H1089" s="10"/>
      <c r="I1089" s="10"/>
      <c r="J1089" s="10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/>
      <c r="AS1089" s="13"/>
      <c r="AT1089" s="13"/>
      <c r="AU1089" s="13"/>
      <c r="AV1089" s="13"/>
      <c r="AW1089" s="13"/>
      <c r="AX1089" s="13"/>
      <c r="AY1089" s="13"/>
      <c r="AZ1089" s="13"/>
      <c r="BA1089" s="13"/>
      <c r="BB1089" s="13"/>
      <c r="BC1089" s="13"/>
      <c r="BD1089" s="13"/>
      <c r="BE1089" s="13"/>
      <c r="BF1089" s="13"/>
      <c r="BG1089" s="13"/>
      <c r="BH1089" s="13"/>
      <c r="BI1089" s="13"/>
      <c r="BJ1089" s="14"/>
      <c r="BK1089" s="14"/>
      <c r="BL1089" s="14"/>
      <c r="BM1089" s="14"/>
      <c r="BN1089" s="14"/>
    </row>
    <row r="1090" spans="4:66" x14ac:dyDescent="0.25">
      <c r="D1090"/>
      <c r="E1090" s="10"/>
      <c r="F1090" s="10"/>
      <c r="G1090" s="10"/>
      <c r="H1090" s="10"/>
      <c r="I1090" s="10"/>
      <c r="J1090" s="10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  <c r="AO1090" s="13"/>
      <c r="AP1090" s="13"/>
      <c r="AQ1090" s="13"/>
      <c r="AR1090" s="13"/>
      <c r="AS1090" s="13"/>
      <c r="AT1090" s="13"/>
      <c r="AU1090" s="13"/>
      <c r="AV1090" s="13"/>
      <c r="AW1090" s="13"/>
      <c r="AX1090" s="13"/>
      <c r="AY1090" s="13"/>
      <c r="AZ1090" s="13"/>
      <c r="BA1090" s="13"/>
      <c r="BB1090" s="13"/>
      <c r="BC1090" s="13"/>
      <c r="BD1090" s="13"/>
      <c r="BE1090" s="13"/>
      <c r="BF1090" s="13"/>
      <c r="BG1090" s="13"/>
      <c r="BH1090" s="13"/>
      <c r="BI1090" s="13"/>
      <c r="BJ1090" s="14"/>
      <c r="BK1090" s="14"/>
      <c r="BL1090" s="14"/>
      <c r="BM1090" s="14"/>
      <c r="BN1090" s="14"/>
    </row>
    <row r="1091" spans="4:66" x14ac:dyDescent="0.25">
      <c r="D1091"/>
      <c r="E1091" s="10"/>
      <c r="F1091" s="10"/>
      <c r="G1091" s="10"/>
      <c r="H1091" s="10"/>
      <c r="I1091" s="10"/>
      <c r="J1091" s="10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/>
      <c r="AS1091" s="13"/>
      <c r="AT1091" s="13"/>
      <c r="AU1091" s="13"/>
      <c r="AV1091" s="13"/>
      <c r="AW1091" s="13"/>
      <c r="AX1091" s="13"/>
      <c r="AY1091" s="13"/>
      <c r="AZ1091" s="13"/>
      <c r="BA1091" s="13"/>
      <c r="BB1091" s="13"/>
      <c r="BC1091" s="13"/>
      <c r="BD1091" s="13"/>
      <c r="BE1091" s="13"/>
      <c r="BF1091" s="13"/>
      <c r="BG1091" s="13"/>
      <c r="BH1091" s="13"/>
      <c r="BI1091" s="13"/>
      <c r="BJ1091" s="14"/>
      <c r="BK1091" s="14"/>
      <c r="BL1091" s="14"/>
      <c r="BM1091" s="14"/>
      <c r="BN1091" s="14"/>
    </row>
    <row r="1092" spans="4:66" x14ac:dyDescent="0.25">
      <c r="D1092"/>
      <c r="E1092" s="10"/>
      <c r="F1092" s="10"/>
      <c r="G1092" s="10"/>
      <c r="H1092" s="10"/>
      <c r="I1092" s="10"/>
      <c r="J1092" s="10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/>
      <c r="AS1092" s="13"/>
      <c r="AT1092" s="13"/>
      <c r="AU1092" s="13"/>
      <c r="AV1092" s="13"/>
      <c r="AW1092" s="13"/>
      <c r="AX1092" s="13"/>
      <c r="AY1092" s="13"/>
      <c r="AZ1092" s="13"/>
      <c r="BA1092" s="13"/>
      <c r="BB1092" s="13"/>
      <c r="BC1092" s="13"/>
      <c r="BD1092" s="13"/>
      <c r="BE1092" s="13"/>
      <c r="BF1092" s="13"/>
      <c r="BG1092" s="13"/>
      <c r="BH1092" s="13"/>
      <c r="BI1092" s="13"/>
      <c r="BJ1092" s="14"/>
      <c r="BK1092" s="14"/>
      <c r="BL1092" s="14"/>
      <c r="BM1092" s="14"/>
      <c r="BN1092" s="14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2021-03-16T14:42:58Z</dcterms:modified>
</cp:coreProperties>
</file>