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W370" i="2"/>
  <c r="X370" i="2"/>
  <c r="Y370" i="2"/>
  <c r="AB370" i="2" s="1"/>
  <c r="Z370" i="2"/>
  <c r="AC370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87" i="2"/>
  <c r="D188" i="2"/>
  <c r="D189" i="2"/>
  <c r="D190" i="2"/>
  <c r="AB302" i="2" l="1"/>
  <c r="C5" i="8" l="1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E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E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H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E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E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E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H440" i="1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H492" i="11"/>
  <c r="H460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88" i="11"/>
  <c r="E480" i="11"/>
  <c r="E477" i="11"/>
  <c r="E448" i="11"/>
  <c r="E440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460" i="11"/>
  <c r="E452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0" i="11"/>
  <c r="F452" i="11"/>
  <c r="F448" i="11"/>
  <c r="F444" i="11"/>
  <c r="F440" i="11"/>
  <c r="J440" i="11" s="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C282" i="9" s="1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B311" i="9"/>
  <c r="A312" i="9"/>
  <c r="C312" i="9" s="1"/>
  <c r="E312" i="9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C345" i="9" s="1"/>
  <c r="E345" i="9" s="1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G423" i="9" s="1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B457" i="9"/>
  <c r="A458" i="9"/>
  <c r="B458" i="9"/>
  <c r="A459" i="9"/>
  <c r="C459" i="9" s="1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B465" i="9"/>
  <c r="A466" i="9"/>
  <c r="B466" i="9"/>
  <c r="A467" i="9"/>
  <c r="C467" i="9" s="1"/>
  <c r="G467" i="9" s="1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C473" i="9" s="1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G480" i="9" s="1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G488" i="9" s="1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G496" i="9" s="1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D537" i="5" s="1"/>
  <c r="F537" i="5" s="1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D568" i="5" s="1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N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N537" i="4" s="1"/>
  <c r="R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Q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I440" i="11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464" i="9"/>
  <c r="C496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C457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12" i="9"/>
  <c r="G475" i="9"/>
  <c r="G483" i="9"/>
  <c r="G491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44" i="4"/>
  <c r="M734" i="4"/>
  <c r="M716" i="4"/>
  <c r="M702" i="4"/>
  <c r="M648" i="4"/>
  <c r="M58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654" i="4"/>
  <c r="L624" i="4"/>
  <c r="L594" i="4"/>
  <c r="L541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41" i="4"/>
  <c r="M737" i="4"/>
  <c r="M715" i="4"/>
  <c r="M713" i="4"/>
  <c r="M707" i="4"/>
  <c r="M691" i="4"/>
  <c r="M615" i="4"/>
  <c r="M595" i="4"/>
  <c r="M585" i="4"/>
  <c r="M583" i="4"/>
  <c r="M581" i="4"/>
  <c r="L547" i="4"/>
  <c r="L519" i="4"/>
  <c r="L148" i="4"/>
  <c r="P148" i="4" s="1"/>
  <c r="L110" i="4"/>
  <c r="L106" i="4"/>
  <c r="N48" i="4"/>
  <c r="R48" i="4" s="1"/>
  <c r="P29" i="4"/>
  <c r="P23" i="4"/>
  <c r="E325" i="9"/>
  <c r="D310" i="9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496" i="10"/>
  <c r="D477" i="10"/>
  <c r="D504" i="10"/>
  <c r="D493" i="10"/>
  <c r="D500" i="10"/>
  <c r="D492" i="10"/>
  <c r="D503" i="10"/>
  <c r="D487" i="10"/>
  <c r="D48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497" i="10"/>
  <c r="D489" i="10"/>
  <c r="D498" i="10"/>
  <c r="D481" i="10"/>
  <c r="D479" i="10"/>
  <c r="D490" i="10"/>
  <c r="D47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494" i="10"/>
  <c r="D499" i="10"/>
  <c r="D484" i="10"/>
  <c r="D491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476" i="10"/>
  <c r="D474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485" i="10"/>
  <c r="D488" i="10"/>
  <c r="D495" i="10"/>
  <c r="D482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483" i="10"/>
  <c r="D475" i="10"/>
  <c r="D502" i="10"/>
  <c r="D486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50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217" i="10"/>
  <c r="D203" i="10"/>
  <c r="D184" i="10"/>
  <c r="D40" i="10"/>
  <c r="D44" i="10"/>
  <c r="D78" i="10"/>
  <c r="D111" i="10"/>
  <c r="D156" i="10"/>
  <c r="D122" i="10"/>
  <c r="D54" i="10"/>
  <c r="D121" i="10"/>
  <c r="D52" i="10"/>
  <c r="D18" i="10"/>
  <c r="D213" i="10"/>
  <c r="D219" i="10"/>
  <c r="D212" i="10"/>
  <c r="D117" i="10"/>
  <c r="D169" i="10"/>
  <c r="D134" i="10"/>
  <c r="D173" i="10"/>
  <c r="D175" i="10"/>
  <c r="D209" i="10"/>
  <c r="D204" i="10"/>
  <c r="D92" i="10"/>
  <c r="D159" i="10"/>
  <c r="D45" i="10"/>
  <c r="D145" i="10"/>
  <c r="D170" i="10"/>
  <c r="D64" i="10"/>
  <c r="D181" i="10"/>
  <c r="D201" i="10"/>
  <c r="D33" i="10"/>
  <c r="D167" i="10"/>
  <c r="D222" i="10"/>
  <c r="D57" i="10"/>
  <c r="D14" i="10"/>
  <c r="D70" i="10"/>
  <c r="D166" i="10"/>
  <c r="D82" i="10"/>
  <c r="D190" i="10"/>
  <c r="D188" i="10"/>
  <c r="D68" i="10"/>
  <c r="D30" i="10"/>
  <c r="D229" i="10"/>
  <c r="D385" i="10"/>
  <c r="D288" i="10"/>
  <c r="D230" i="10"/>
  <c r="D367" i="10"/>
  <c r="D384" i="10"/>
  <c r="D228" i="10"/>
  <c r="D379" i="10"/>
  <c r="D335" i="10"/>
  <c r="D273" i="10"/>
  <c r="D360" i="10"/>
  <c r="D413" i="10"/>
  <c r="D242" i="10"/>
  <c r="D344" i="10"/>
  <c r="D243" i="10"/>
  <c r="D306" i="10"/>
  <c r="D416" i="10"/>
  <c r="D358" i="10"/>
  <c r="D366" i="10"/>
  <c r="D238" i="10"/>
  <c r="D362" i="10"/>
  <c r="D339" i="10"/>
  <c r="D244" i="10"/>
  <c r="D369" i="10"/>
  <c r="D380" i="10"/>
  <c r="D370" i="10"/>
  <c r="D341" i="10"/>
  <c r="D266" i="10"/>
  <c r="D311" i="10"/>
  <c r="D409" i="10"/>
  <c r="D259" i="10"/>
  <c r="D314" i="10"/>
  <c r="D239" i="10"/>
  <c r="D352" i="10"/>
  <c r="D309" i="10"/>
  <c r="D265" i="10"/>
  <c r="D390" i="10"/>
  <c r="D417" i="10"/>
  <c r="D415" i="10"/>
  <c r="D284" i="10"/>
  <c r="D330" i="10"/>
  <c r="D347" i="10"/>
  <c r="D374" i="10"/>
  <c r="D387" i="10"/>
  <c r="D255" i="10"/>
  <c r="D326" i="10"/>
  <c r="D253" i="10"/>
  <c r="D378" i="10"/>
  <c r="D473" i="10"/>
  <c r="D442" i="10"/>
  <c r="D452" i="10"/>
  <c r="D75" i="10"/>
  <c r="D127" i="10"/>
  <c r="D77" i="10"/>
  <c r="D132" i="10"/>
  <c r="D91" i="10"/>
  <c r="D94" i="10"/>
  <c r="D96" i="10"/>
  <c r="D155" i="10"/>
  <c r="D42" i="10"/>
  <c r="D106" i="10"/>
  <c r="D171" i="10"/>
  <c r="D224" i="10"/>
  <c r="D202" i="10"/>
  <c r="D215" i="10"/>
  <c r="D19" i="10"/>
  <c r="D88" i="10"/>
  <c r="D39" i="10"/>
  <c r="D46" i="10"/>
  <c r="D53" i="10"/>
  <c r="D126" i="10"/>
  <c r="D31" i="10"/>
  <c r="D160" i="10"/>
  <c r="D100" i="10"/>
  <c r="D26" i="10"/>
  <c r="D41" i="10"/>
  <c r="D207" i="10"/>
  <c r="D214" i="10"/>
  <c r="D198" i="10"/>
  <c r="D67" i="10"/>
  <c r="D141" i="10"/>
  <c r="D123" i="10"/>
  <c r="D43" i="10"/>
  <c r="D107" i="10"/>
  <c r="D223" i="10"/>
  <c r="D191" i="10"/>
  <c r="D147" i="10"/>
  <c r="D22" i="10"/>
  <c r="D36" i="10"/>
  <c r="D74" i="10"/>
  <c r="D10" i="10"/>
  <c r="D185" i="10"/>
  <c r="D180" i="10"/>
  <c r="D119" i="10"/>
  <c r="D85" i="10"/>
  <c r="D225" i="10"/>
  <c r="D8" i="10"/>
  <c r="D102" i="10"/>
  <c r="D90" i="10"/>
  <c r="D143" i="10"/>
  <c r="D89" i="10"/>
  <c r="D116" i="10"/>
  <c r="D218" i="10"/>
  <c r="D206" i="10"/>
  <c r="D151" i="10"/>
  <c r="D112" i="10"/>
  <c r="D86" i="10"/>
  <c r="D221" i="10"/>
  <c r="D269" i="10"/>
  <c r="D278" i="10"/>
  <c r="D301" i="10"/>
  <c r="D231" i="10"/>
  <c r="D371" i="10"/>
  <c r="D327" i="10"/>
  <c r="D245" i="10"/>
  <c r="D389" i="10"/>
  <c r="D408" i="10"/>
  <c r="D274" i="10"/>
  <c r="D328" i="10"/>
  <c r="D402" i="10"/>
  <c r="D363" i="10"/>
  <c r="D321" i="10"/>
  <c r="D307" i="10"/>
  <c r="D282" i="10"/>
  <c r="D256" i="10"/>
  <c r="D394" i="10"/>
  <c r="D277" i="10"/>
  <c r="D260" i="10"/>
  <c r="D364" i="10"/>
  <c r="D407" i="10"/>
  <c r="D356" i="10"/>
  <c r="D294" i="10"/>
  <c r="D412" i="10"/>
  <c r="D406" i="10"/>
  <c r="D250" i="10"/>
  <c r="D297" i="10"/>
  <c r="D354" i="10"/>
  <c r="D324" i="10"/>
  <c r="D304" i="10"/>
  <c r="D293" i="10"/>
  <c r="D237" i="10"/>
  <c r="D291" i="10"/>
  <c r="D383" i="10"/>
  <c r="D285" i="10"/>
  <c r="D343" i="10"/>
  <c r="D397" i="10"/>
  <c r="D410" i="10"/>
  <c r="D296" i="10"/>
  <c r="D263" i="10"/>
  <c r="D405" i="10"/>
  <c r="D336" i="10"/>
  <c r="D262" i="10"/>
  <c r="D279" i="10"/>
  <c r="D414" i="10"/>
  <c r="D334" i="10"/>
  <c r="D391" i="10"/>
  <c r="D426" i="10"/>
  <c r="D441" i="10"/>
  <c r="D453" i="10"/>
  <c r="D459" i="10"/>
  <c r="D465" i="10"/>
  <c r="D437" i="10"/>
  <c r="D450" i="10"/>
  <c r="D433" i="10"/>
  <c r="D458" i="10"/>
  <c r="D435" i="10"/>
  <c r="D443" i="10"/>
  <c r="D464" i="10"/>
  <c r="D448" i="10"/>
  <c r="D428" i="10"/>
  <c r="D248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99" i="10"/>
  <c r="D226" i="10"/>
  <c r="D158" i="10"/>
  <c r="D98" i="10"/>
  <c r="D129" i="10"/>
  <c r="D84" i="10"/>
  <c r="D9" i="10"/>
  <c r="D76" i="10"/>
  <c r="D135" i="10"/>
  <c r="D103" i="10"/>
  <c r="D27" i="10"/>
  <c r="D150" i="10"/>
  <c r="D95" i="10"/>
  <c r="D208" i="10"/>
  <c r="D186" i="10"/>
  <c r="D29" i="10"/>
  <c r="D153" i="10"/>
  <c r="D142" i="10"/>
  <c r="D130" i="10"/>
  <c r="D131" i="10"/>
  <c r="D66" i="10"/>
  <c r="D227" i="10"/>
  <c r="D58" i="10"/>
  <c r="D34" i="10"/>
  <c r="D37" i="10"/>
  <c r="D63" i="10"/>
  <c r="D164" i="10"/>
  <c r="D176" i="10"/>
  <c r="D195" i="10"/>
  <c r="D6" i="10"/>
  <c r="D101" i="10"/>
  <c r="D133" i="10"/>
  <c r="D47" i="10"/>
  <c r="D128" i="10"/>
  <c r="D80" i="10"/>
  <c r="D79" i="10"/>
  <c r="D144" i="10"/>
  <c r="D114" i="10"/>
  <c r="D211" i="10"/>
  <c r="D177" i="10"/>
  <c r="D136" i="10"/>
  <c r="D168" i="10"/>
  <c r="D189" i="10"/>
  <c r="D272" i="10"/>
  <c r="D386" i="10"/>
  <c r="D350" i="10"/>
  <c r="D139" i="10"/>
  <c r="D93" i="10"/>
  <c r="D11" i="10"/>
  <c r="D210" i="10"/>
  <c r="D55" i="10"/>
  <c r="D65" i="10"/>
  <c r="D59" i="10"/>
  <c r="D154" i="10"/>
  <c r="D99" i="10"/>
  <c r="D49" i="10"/>
  <c r="D125" i="10"/>
  <c r="D200" i="10"/>
  <c r="D56" i="10"/>
  <c r="D172" i="10"/>
  <c r="D236" i="10"/>
  <c r="D323" i="10"/>
  <c r="D318" i="10"/>
  <c r="D392" i="10"/>
  <c r="D375" i="10"/>
  <c r="D271" i="10"/>
  <c r="D349" i="10"/>
  <c r="D289" i="10"/>
  <c r="D298" i="10"/>
  <c r="D232" i="10"/>
  <c r="D388" i="10"/>
  <c r="D329" i="10"/>
  <c r="D351" i="10"/>
  <c r="D268" i="10"/>
  <c r="D361" i="10"/>
  <c r="D382" i="10"/>
  <c r="D355" i="10"/>
  <c r="D393" i="10"/>
  <c r="D247" i="10"/>
  <c r="D290" i="10"/>
  <c r="D316" i="10"/>
  <c r="D398" i="10"/>
  <c r="D420" i="10"/>
  <c r="D471" i="10"/>
  <c r="D451" i="10"/>
  <c r="D429" i="10"/>
  <c r="D431" i="10"/>
  <c r="D462" i="10"/>
  <c r="D425" i="10"/>
  <c r="D445" i="10"/>
  <c r="D447" i="10"/>
  <c r="D446" i="10"/>
  <c r="D60" i="10"/>
  <c r="D178" i="10"/>
  <c r="D220" i="10"/>
  <c r="D24" i="10"/>
  <c r="D105" i="10"/>
  <c r="D118" i="10"/>
  <c r="D332" i="10"/>
  <c r="D292" i="10"/>
  <c r="D241" i="10"/>
  <c r="D342" i="10"/>
  <c r="D320" i="10"/>
  <c r="D270" i="10"/>
  <c r="D286" i="10"/>
  <c r="D295" i="10"/>
  <c r="D467" i="10"/>
  <c r="D472" i="10"/>
  <c r="D461" i="10"/>
  <c r="D110" i="10"/>
  <c r="D25" i="10"/>
  <c r="D196" i="10"/>
  <c r="D5" i="10"/>
  <c r="D183" i="10"/>
  <c r="D23" i="10"/>
  <c r="D71" i="10"/>
  <c r="D359" i="10"/>
  <c r="D246" i="10"/>
  <c r="D235" i="10"/>
  <c r="D261" i="10"/>
  <c r="D333" i="10"/>
  <c r="D403" i="10"/>
  <c r="D276" i="10"/>
  <c r="D331" i="10"/>
  <c r="D302" i="10"/>
  <c r="D264" i="10"/>
  <c r="D346" i="10"/>
  <c r="D463" i="10"/>
  <c r="D419" i="10"/>
  <c r="D422" i="10"/>
  <c r="D454" i="10"/>
  <c r="D427" i="10"/>
  <c r="D165" i="10"/>
  <c r="D120" i="10"/>
  <c r="D113" i="10"/>
  <c r="D205" i="10"/>
  <c r="D15" i="10"/>
  <c r="D83" i="10"/>
  <c r="D51" i="10"/>
  <c r="D197" i="10"/>
  <c r="D109" i="10"/>
  <c r="D21" i="10"/>
  <c r="D115" i="10"/>
  <c r="D48" i="10"/>
  <c r="D13" i="10"/>
  <c r="D192" i="10"/>
  <c r="D108" i="10"/>
  <c r="D187" i="10"/>
  <c r="D305" i="10"/>
  <c r="D233" i="10"/>
  <c r="D373" i="10"/>
  <c r="D280" i="10"/>
  <c r="D372" i="10"/>
  <c r="D258" i="10"/>
  <c r="D337" i="10"/>
  <c r="D357" i="10"/>
  <c r="D317" i="10"/>
  <c r="D254" i="10"/>
  <c r="D338" i="10"/>
  <c r="D310" i="10"/>
  <c r="D283" i="10"/>
  <c r="D249" i="10"/>
  <c r="D348" i="10"/>
  <c r="D381" i="10"/>
  <c r="D315" i="10"/>
  <c r="D401" i="10"/>
  <c r="D303" i="10"/>
  <c r="D281" i="10"/>
  <c r="D340" i="10"/>
  <c r="D404" i="10"/>
  <c r="D423" i="10"/>
  <c r="D438" i="10"/>
  <c r="D468" i="10"/>
  <c r="D440" i="10"/>
  <c r="D436" i="10"/>
  <c r="D439" i="10"/>
  <c r="D455" i="10"/>
  <c r="D470" i="10"/>
  <c r="D432" i="10"/>
  <c r="D444" i="10"/>
  <c r="D148" i="10"/>
  <c r="D179" i="10"/>
  <c r="D38" i="10"/>
  <c r="D308" i="10"/>
  <c r="D376" i="10"/>
  <c r="D313" i="10"/>
  <c r="D400" i="10"/>
  <c r="D275" i="10"/>
  <c r="D312" i="10"/>
  <c r="D319" i="10"/>
  <c r="D469" i="10"/>
  <c r="D418" i="10"/>
  <c r="D421" i="10"/>
  <c r="D430" i="10"/>
  <c r="D146" i="10"/>
  <c r="D216" i="10"/>
  <c r="D138" i="10"/>
  <c r="D193" i="10"/>
  <c r="D163" i="10"/>
  <c r="D395" i="10"/>
  <c r="D257" i="10"/>
  <c r="D368" i="10"/>
  <c r="D287" i="10"/>
  <c r="D299" i="10"/>
  <c r="D267" i="10"/>
  <c r="D353" i="10"/>
  <c r="D345" i="10"/>
  <c r="D466" i="10"/>
  <c r="D424" i="10"/>
  <c r="D449" i="10"/>
  <c r="D73" i="10"/>
  <c r="D87" i="10"/>
  <c r="D140" i="10"/>
  <c r="D157" i="10"/>
  <c r="D161" i="10"/>
  <c r="D194" i="10"/>
  <c r="D16" i="10"/>
  <c r="D325" i="10"/>
  <c r="D300" i="10"/>
  <c r="D399" i="10"/>
  <c r="D322" i="10"/>
  <c r="D411" i="10"/>
  <c r="D377" i="10"/>
  <c r="D240" i="10"/>
  <c r="D365" i="10"/>
  <c r="D234" i="10"/>
  <c r="D251" i="10"/>
  <c r="D396" i="10"/>
  <c r="D252" i="10"/>
  <c r="D434" i="10"/>
  <c r="D460" i="10"/>
  <c r="D456" i="10"/>
  <c r="D457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405" i="3"/>
  <c r="D407" i="3"/>
  <c r="D333" i="3"/>
  <c r="D289" i="3"/>
  <c r="D277" i="3"/>
  <c r="D239" i="3"/>
  <c r="D261" i="3"/>
  <c r="D286" i="3"/>
  <c r="D267" i="3"/>
  <c r="D249" i="3"/>
  <c r="D311" i="3"/>
  <c r="D279" i="3"/>
  <c r="D300" i="3"/>
  <c r="D397" i="3"/>
  <c r="D382" i="3"/>
  <c r="D367" i="3"/>
  <c r="D305" i="3"/>
  <c r="D364" i="3"/>
  <c r="D216" i="3"/>
  <c r="D376" i="3"/>
  <c r="D379" i="3"/>
  <c r="D409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84" i="3"/>
  <c r="D368" i="3"/>
  <c r="D410" i="3"/>
  <c r="D217" i="3"/>
  <c r="D471" i="3"/>
  <c r="D448" i="3"/>
  <c r="D593" i="3"/>
  <c r="D511" i="3"/>
  <c r="D521" i="3"/>
  <c r="D483" i="3"/>
  <c r="D570" i="3"/>
  <c r="D486" i="3"/>
  <c r="D499" i="3"/>
  <c r="D533" i="3"/>
  <c r="D590" i="3"/>
  <c r="D414" i="3"/>
  <c r="D476" i="3"/>
  <c r="D524" i="3"/>
  <c r="D459" i="3"/>
  <c r="D415" i="3"/>
  <c r="D428" i="3"/>
  <c r="D490" i="3"/>
  <c r="D519" i="3"/>
  <c r="D566" i="3"/>
  <c r="D478" i="3"/>
  <c r="D433" i="3"/>
  <c r="D426" i="3"/>
  <c r="D529" i="3"/>
  <c r="D495" i="3"/>
  <c r="D536" i="3"/>
  <c r="D424" i="3"/>
  <c r="D420" i="3"/>
  <c r="D563" i="3"/>
  <c r="D535" i="3"/>
  <c r="D417" i="3"/>
  <c r="D539" i="3"/>
  <c r="D441" i="3"/>
  <c r="D485" i="3"/>
  <c r="D596" i="3"/>
  <c r="D550" i="3"/>
  <c r="D515" i="3"/>
  <c r="D580" i="3"/>
  <c r="D504" i="3"/>
  <c r="D528" i="3"/>
  <c r="D494" i="3"/>
  <c r="D487" i="3"/>
  <c r="D583" i="3"/>
  <c r="D587" i="3"/>
  <c r="D493" i="3"/>
  <c r="D527" i="3"/>
  <c r="D537" i="3"/>
  <c r="D619" i="3"/>
  <c r="D630" i="3"/>
  <c r="D616" i="3"/>
  <c r="D655" i="3"/>
  <c r="D638" i="3"/>
  <c r="D614" i="3"/>
  <c r="D611" i="3"/>
  <c r="D656" i="3"/>
  <c r="D622" i="3"/>
  <c r="D649" i="3"/>
  <c r="D652" i="3"/>
  <c r="D639" i="3"/>
  <c r="D618" i="3"/>
  <c r="D198" i="3"/>
  <c r="D355" i="3"/>
  <c r="D253" i="3"/>
  <c r="D215" i="3"/>
  <c r="D262" i="3"/>
  <c r="D254" i="3"/>
  <c r="D341" i="3"/>
  <c r="D351" i="3"/>
  <c r="D252" i="3"/>
  <c r="D273" i="3"/>
  <c r="D276" i="3"/>
  <c r="D395" i="3"/>
  <c r="D398" i="3"/>
  <c r="D221" i="3"/>
  <c r="D358" i="3"/>
  <c r="D234" i="3"/>
  <c r="D235" i="3"/>
  <c r="D187" i="3"/>
  <c r="D201" i="3"/>
  <c r="D328" i="3"/>
  <c r="D403" i="3"/>
  <c r="D378" i="3"/>
  <c r="D308" i="3"/>
  <c r="D334" i="3"/>
  <c r="D214" i="3"/>
  <c r="D406" i="3"/>
  <c r="D339" i="3"/>
  <c r="D331" i="3"/>
  <c r="D240" i="3"/>
  <c r="D357" i="3"/>
  <c r="D298" i="3"/>
  <c r="D399" i="3"/>
  <c r="D257" i="3"/>
  <c r="D207" i="3"/>
  <c r="D194" i="3"/>
  <c r="D394" i="3"/>
  <c r="D246" i="3"/>
  <c r="D232" i="3"/>
  <c r="D396" i="3"/>
  <c r="D568" i="3"/>
  <c r="D477" i="3"/>
  <c r="D551" i="3"/>
  <c r="D585" i="3"/>
  <c r="D591" i="3"/>
  <c r="D601" i="3"/>
  <c r="D465" i="3"/>
  <c r="D479" i="3"/>
  <c r="D553" i="3"/>
  <c r="D581" i="3"/>
  <c r="D574" i="3"/>
  <c r="D427" i="3"/>
  <c r="D447" i="3"/>
  <c r="D430" i="3"/>
  <c r="D542" i="3"/>
  <c r="D598" i="3"/>
  <c r="D432" i="3"/>
  <c r="D549" i="3"/>
  <c r="D456" i="3"/>
  <c r="D557" i="3"/>
  <c r="D564" i="3"/>
  <c r="D497" i="3"/>
  <c r="D544" i="3"/>
  <c r="D423" i="3"/>
  <c r="D584" i="3"/>
  <c r="D468" i="3"/>
  <c r="D472" i="3"/>
  <c r="D518" i="3"/>
  <c r="D466" i="3"/>
  <c r="D500" i="3"/>
  <c r="D416" i="3"/>
  <c r="D516" i="3"/>
  <c r="D463" i="3"/>
  <c r="D501" i="3"/>
  <c r="D576" i="3"/>
  <c r="D534" i="3"/>
  <c r="D654" i="3"/>
  <c r="D653" i="3"/>
  <c r="D613" i="3"/>
  <c r="D651" i="3"/>
  <c r="D615" i="3"/>
  <c r="D646" i="3"/>
  <c r="D627" i="3"/>
  <c r="D633" i="3"/>
  <c r="D612" i="3"/>
  <c r="D645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555" i="3"/>
  <c r="D525" i="3"/>
  <c r="D473" i="3"/>
  <c r="D429" i="3"/>
  <c r="D488" i="3"/>
  <c r="D578" i="3"/>
  <c r="D443" i="3"/>
  <c r="D517" i="3"/>
  <c r="D582" i="3"/>
  <c r="D632" i="3"/>
  <c r="D603" i="3"/>
  <c r="D647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370" i="3"/>
  <c r="D402" i="3"/>
  <c r="D393" i="3"/>
  <c r="D236" i="3"/>
  <c r="D233" i="3"/>
  <c r="D237" i="3"/>
  <c r="D340" i="3"/>
  <c r="D322" i="3"/>
  <c r="D226" i="3"/>
  <c r="D270" i="3"/>
  <c r="D408" i="3"/>
  <c r="D389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374" i="3"/>
  <c r="D193" i="3"/>
  <c r="D381" i="3"/>
  <c r="D392" i="3"/>
  <c r="D543" i="3"/>
  <c r="D532" i="3"/>
  <c r="D451" i="3"/>
  <c r="D558" i="3"/>
  <c r="D531" i="3"/>
  <c r="D503" i="3"/>
  <c r="D547" i="3"/>
  <c r="D434" i="3"/>
  <c r="D575" i="3"/>
  <c r="D546" i="3"/>
  <c r="D452" i="3"/>
  <c r="D435" i="3"/>
  <c r="D470" i="3"/>
  <c r="D439" i="3"/>
  <c r="D562" i="3"/>
  <c r="D512" i="3"/>
  <c r="D438" i="3"/>
  <c r="D496" i="3"/>
  <c r="D594" i="3"/>
  <c r="D569" i="3"/>
  <c r="D509" i="3"/>
  <c r="D413" i="3"/>
  <c r="D462" i="3"/>
  <c r="D588" i="3"/>
  <c r="D554" i="3"/>
  <c r="D522" i="3"/>
  <c r="D469" i="3"/>
  <c r="D446" i="3"/>
  <c r="D412" i="3"/>
  <c r="D567" i="3"/>
  <c r="D579" i="3"/>
  <c r="D474" i="3"/>
  <c r="D489" i="3"/>
  <c r="D458" i="3"/>
  <c r="D538" i="3"/>
  <c r="D609" i="3"/>
  <c r="D607" i="3"/>
  <c r="D625" i="3"/>
  <c r="D605" i="3"/>
  <c r="D602" i="3"/>
  <c r="D604" i="3"/>
  <c r="D628" i="3"/>
  <c r="D650" i="3"/>
  <c r="D657" i="3"/>
  <c r="D620" i="3"/>
  <c r="D610" i="3"/>
  <c r="D326" i="3"/>
  <c r="D268" i="3"/>
  <c r="D212" i="3"/>
  <c r="D283" i="3"/>
  <c r="D224" i="3"/>
  <c r="D387" i="3"/>
  <c r="D338" i="3"/>
  <c r="D375" i="3"/>
  <c r="D290" i="3"/>
  <c r="D241" i="3"/>
  <c r="D372" i="3"/>
  <c r="D411" i="3"/>
  <c r="D597" i="3"/>
  <c r="D436" i="3"/>
  <c r="D449" i="3"/>
  <c r="D571" i="3"/>
  <c r="D506" i="3"/>
  <c r="D600" i="3"/>
  <c r="D492" i="3"/>
  <c r="D502" i="3"/>
  <c r="D461" i="3"/>
  <c r="D626" i="3"/>
  <c r="D631" i="3"/>
  <c r="D642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80" i="3"/>
  <c r="D366" i="3"/>
  <c r="D306" i="3"/>
  <c r="D310" i="3"/>
  <c r="D330" i="3"/>
  <c r="D317" i="3"/>
  <c r="D245" i="3"/>
  <c r="D271" i="3"/>
  <c r="D386" i="3"/>
  <c r="D401" i="3"/>
  <c r="D323" i="3"/>
  <c r="D295" i="3"/>
  <c r="D269" i="3"/>
  <c r="D354" i="3"/>
  <c r="D363" i="3"/>
  <c r="D369" i="3"/>
  <c r="D388" i="3"/>
  <c r="D251" i="3"/>
  <c r="D242" i="3"/>
  <c r="D281" i="3"/>
  <c r="D200" i="3"/>
  <c r="D274" i="3"/>
  <c r="D285" i="3"/>
  <c r="D404" i="3"/>
  <c r="D266" i="3"/>
  <c r="D206" i="3"/>
  <c r="D335" i="3"/>
  <c r="D204" i="3"/>
  <c r="D260" i="3"/>
  <c r="D342" i="3"/>
  <c r="D390" i="3"/>
  <c r="D520" i="3"/>
  <c r="D464" i="3"/>
  <c r="D454" i="3"/>
  <c r="D491" i="3"/>
  <c r="D507" i="3"/>
  <c r="D475" i="3"/>
  <c r="D437" i="3"/>
  <c r="D421" i="3"/>
  <c r="D599" i="3"/>
  <c r="D572" i="3"/>
  <c r="D484" i="3"/>
  <c r="D565" i="3"/>
  <c r="D505" i="3"/>
  <c r="D540" i="3"/>
  <c r="D556" i="3"/>
  <c r="D444" i="3"/>
  <c r="D431" i="3"/>
  <c r="D513" i="3"/>
  <c r="D455" i="3"/>
  <c r="D425" i="3"/>
  <c r="D453" i="3"/>
  <c r="D498" i="3"/>
  <c r="D545" i="3"/>
  <c r="D586" i="3"/>
  <c r="D577" i="3"/>
  <c r="D445" i="3"/>
  <c r="D548" i="3"/>
  <c r="D559" i="3"/>
  <c r="D442" i="3"/>
  <c r="D419" i="3"/>
  <c r="D526" i="3"/>
  <c r="D523" i="3"/>
  <c r="D508" i="3"/>
  <c r="D457" i="3"/>
  <c r="D541" i="3"/>
  <c r="D510" i="3"/>
  <c r="D623" i="3"/>
  <c r="D641" i="3"/>
  <c r="D608" i="3"/>
  <c r="D624" i="3"/>
  <c r="D643" i="3"/>
  <c r="D648" i="3"/>
  <c r="D644" i="3"/>
  <c r="D640" i="3"/>
  <c r="D634" i="3"/>
  <c r="D621" i="3"/>
  <c r="D637" i="3"/>
  <c r="D280" i="3"/>
  <c r="D231" i="3"/>
  <c r="D332" i="3"/>
  <c r="D371" i="3"/>
  <c r="D225" i="3"/>
  <c r="D391" i="3"/>
  <c r="D348" i="3"/>
  <c r="D383" i="3"/>
  <c r="D195" i="3"/>
  <c r="D344" i="3"/>
  <c r="D296" i="3"/>
  <c r="D362" i="3"/>
  <c r="D400" i="3"/>
  <c r="D552" i="3"/>
  <c r="D450" i="3"/>
  <c r="D514" i="3"/>
  <c r="D560" i="3"/>
  <c r="D418" i="3"/>
  <c r="D592" i="3"/>
  <c r="D440" i="3"/>
  <c r="D482" i="3"/>
  <c r="D460" i="3"/>
  <c r="D635" i="3"/>
  <c r="D617" i="3"/>
  <c r="D302" i="3"/>
  <c r="D282" i="3"/>
  <c r="D385" i="3"/>
  <c r="D208" i="3"/>
  <c r="D186" i="3"/>
  <c r="D373" i="3"/>
  <c r="D349" i="3"/>
  <c r="D336" i="3"/>
  <c r="D377" i="3"/>
  <c r="D347" i="3"/>
  <c r="D352" i="3"/>
  <c r="D294" i="3"/>
  <c r="D573" i="3"/>
  <c r="D530" i="3"/>
  <c r="D589" i="3"/>
  <c r="D422" i="3"/>
  <c r="D480" i="3"/>
  <c r="D561" i="3"/>
  <c r="D595" i="3"/>
  <c r="D481" i="3"/>
  <c r="D467" i="3"/>
  <c r="D606" i="3"/>
  <c r="D636" i="3"/>
  <c r="D629" i="3"/>
  <c r="D660" i="3"/>
  <c r="D836" i="3"/>
  <c r="D770" i="3"/>
  <c r="D838" i="3"/>
  <c r="D713" i="3"/>
  <c r="D719" i="3"/>
  <c r="D837" i="3"/>
  <c r="D665" i="3"/>
  <c r="D796" i="3"/>
  <c r="D776" i="3"/>
  <c r="D787" i="3"/>
  <c r="D842" i="3"/>
  <c r="D793" i="3"/>
  <c r="D834" i="3"/>
  <c r="D840" i="3"/>
  <c r="D797" i="3"/>
  <c r="D749" i="3"/>
  <c r="D671" i="3"/>
  <c r="D825" i="3"/>
  <c r="D762" i="3"/>
  <c r="D697" i="3"/>
  <c r="D699" i="3"/>
  <c r="D714" i="3"/>
  <c r="D741" i="3"/>
  <c r="D821" i="3"/>
  <c r="D811" i="3"/>
  <c r="D754" i="3"/>
  <c r="D809" i="3"/>
  <c r="D784" i="3"/>
  <c r="D753" i="3"/>
  <c r="D710" i="3"/>
  <c r="D720" i="3"/>
  <c r="D725" i="3"/>
  <c r="D732" i="3"/>
  <c r="D672" i="3"/>
  <c r="D663" i="3"/>
  <c r="D808" i="3"/>
  <c r="D766" i="3"/>
  <c r="D818" i="3"/>
  <c r="D781" i="3"/>
  <c r="D717" i="3"/>
  <c r="D772" i="3"/>
  <c r="D806" i="3"/>
  <c r="D696" i="3"/>
  <c r="D757" i="3"/>
  <c r="D683" i="3"/>
  <c r="D666" i="3"/>
  <c r="D771" i="3"/>
  <c r="D769" i="3"/>
  <c r="D844" i="3"/>
  <c r="D742" i="3"/>
  <c r="D752" i="3"/>
  <c r="D819" i="3"/>
  <c r="D795" i="3"/>
  <c r="D678" i="3"/>
  <c r="D746" i="3"/>
  <c r="D805" i="3"/>
  <c r="D779" i="3"/>
  <c r="D737" i="3"/>
  <c r="D810" i="3"/>
  <c r="D788" i="3"/>
  <c r="D688" i="3"/>
  <c r="D783" i="3"/>
  <c r="D778" i="3"/>
  <c r="D761" i="3"/>
  <c r="D791" i="3"/>
  <c r="D843" i="3"/>
  <c r="D756" i="3"/>
  <c r="D727" i="3"/>
  <c r="D782" i="3"/>
  <c r="D728" i="3"/>
  <c r="D661" i="3"/>
  <c r="D667" i="3"/>
  <c r="D695" i="3"/>
  <c r="D692" i="3"/>
  <c r="D763" i="3"/>
  <c r="D707" i="3"/>
  <c r="D828" i="3"/>
  <c r="D724" i="3"/>
  <c r="D760" i="3"/>
  <c r="D807" i="3"/>
  <c r="D729" i="3"/>
  <c r="D745" i="3"/>
  <c r="D800" i="3"/>
  <c r="D739" i="3"/>
  <c r="D774" i="3"/>
  <c r="D664" i="3"/>
  <c r="D801" i="3"/>
  <c r="D747" i="3"/>
  <c r="D759" i="3"/>
  <c r="D716" i="3"/>
  <c r="D833" i="3"/>
  <c r="D799" i="3"/>
  <c r="D703" i="3"/>
  <c r="D680" i="3"/>
  <c r="D702" i="3"/>
  <c r="D691" i="3"/>
  <c r="D730" i="3"/>
  <c r="D718" i="3"/>
  <c r="D777" i="3"/>
  <c r="D841" i="3"/>
  <c r="D820" i="3"/>
  <c r="D817" i="3"/>
  <c r="D700" i="3"/>
  <c r="D824" i="3"/>
  <c r="D764" i="3"/>
  <c r="D798" i="3"/>
  <c r="D722" i="3"/>
  <c r="D802" i="3"/>
  <c r="D670" i="3"/>
  <c r="D827" i="3"/>
  <c r="D668" i="3"/>
  <c r="D711" i="3"/>
  <c r="D804" i="3"/>
  <c r="D690" i="3"/>
  <c r="D682" i="3"/>
  <c r="D814" i="3"/>
  <c r="D686" i="3"/>
  <c r="D751" i="3"/>
  <c r="D839" i="3"/>
  <c r="D674" i="3"/>
  <c r="D750" i="3"/>
  <c r="D803" i="3"/>
  <c r="D689" i="3"/>
  <c r="D684" i="3"/>
  <c r="D748" i="3"/>
  <c r="D709" i="3"/>
  <c r="D658" i="3"/>
  <c r="D790" i="3"/>
  <c r="D835" i="3"/>
  <c r="D676" i="3"/>
  <c r="D694" i="3"/>
  <c r="D679" i="3"/>
  <c r="D823" i="3"/>
  <c r="D830" i="3"/>
  <c r="D789" i="3"/>
  <c r="D744" i="3"/>
  <c r="D832" i="3"/>
  <c r="D662" i="3"/>
  <c r="D705" i="3"/>
  <c r="D659" i="3"/>
  <c r="D734" i="3"/>
  <c r="D743" i="3"/>
  <c r="D794" i="3"/>
  <c r="D675" i="3"/>
  <c r="D712" i="3"/>
  <c r="D723" i="3"/>
  <c r="D826" i="3"/>
  <c r="D721" i="3"/>
  <c r="D698" i="3"/>
  <c r="D822" i="3"/>
  <c r="D792" i="3"/>
  <c r="D775" i="3"/>
  <c r="D726" i="3"/>
  <c r="D715" i="3"/>
  <c r="D669" i="3"/>
  <c r="D673" i="3"/>
  <c r="D738" i="3"/>
  <c r="D755" i="3"/>
  <c r="D740" i="3"/>
  <c r="D733" i="3"/>
  <c r="D831" i="3"/>
  <c r="D693" i="3"/>
  <c r="D765" i="3"/>
  <c r="D813" i="3"/>
  <c r="D731" i="3"/>
  <c r="D758" i="3"/>
  <c r="D780" i="3"/>
  <c r="D677" i="3"/>
  <c r="D704" i="3"/>
  <c r="D773" i="3"/>
  <c r="D735" i="3"/>
  <c r="D736" i="3"/>
  <c r="D786" i="3"/>
  <c r="D708" i="3"/>
  <c r="D785" i="3"/>
  <c r="D768" i="3"/>
  <c r="D701" i="3"/>
  <c r="D687" i="3"/>
  <c r="D685" i="3"/>
  <c r="D681" i="3"/>
  <c r="D767" i="3"/>
  <c r="D829" i="3"/>
  <c r="D706" i="3"/>
  <c r="C125" i="9" l="1"/>
  <c r="G125" i="9" s="1"/>
  <c r="C158" i="9"/>
  <c r="D158" i="9" s="1"/>
  <c r="C130" i="9"/>
  <c r="C105" i="9"/>
  <c r="D105" i="9" s="1"/>
  <c r="C93" i="9"/>
  <c r="C447" i="9"/>
  <c r="G447" i="9"/>
  <c r="C439" i="9"/>
  <c r="G439" i="9"/>
  <c r="C423" i="9"/>
  <c r="E459" i="11"/>
  <c r="H459" i="11"/>
  <c r="C431" i="9"/>
  <c r="G431" i="9"/>
  <c r="J425" i="1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I429" i="11"/>
  <c r="J429" i="11"/>
  <c r="K429" i="11" s="1"/>
  <c r="M429" i="11" s="1"/>
  <c r="G457" i="9"/>
  <c r="G459" i="9"/>
  <c r="G445" i="9"/>
  <c r="G437" i="9"/>
  <c r="G429" i="9"/>
  <c r="C453" i="9"/>
  <c r="G453" i="9" s="1"/>
  <c r="H433" i="11"/>
  <c r="H469" i="11"/>
  <c r="G425" i="9"/>
  <c r="C465" i="9"/>
  <c r="G465" i="9" s="1"/>
  <c r="G472" i="9"/>
  <c r="C470" i="9"/>
  <c r="G470" i="9" s="1"/>
  <c r="G464" i="9"/>
  <c r="C462" i="9"/>
  <c r="G462" i="9" s="1"/>
  <c r="G456" i="9"/>
  <c r="C448" i="9"/>
  <c r="C444" i="9"/>
  <c r="G444" i="9" s="1"/>
  <c r="C434" i="9"/>
  <c r="G434" i="9" s="1"/>
  <c r="G432" i="9"/>
  <c r="C430" i="9"/>
  <c r="G424" i="9"/>
  <c r="H453" i="11"/>
  <c r="J453" i="11" s="1"/>
  <c r="F421" i="11"/>
  <c r="F469" i="11"/>
  <c r="E457" i="11"/>
  <c r="G473" i="9"/>
  <c r="G449" i="9"/>
  <c r="G441" i="9"/>
  <c r="G433" i="9"/>
  <c r="H457" i="11"/>
  <c r="J457" i="11" s="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I432" i="11" s="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448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C456" i="9"/>
  <c r="C424" i="9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I437" i="11" s="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G430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E440" i="9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I460" i="11"/>
  <c r="J460" i="11"/>
  <c r="L460" i="11" s="1"/>
  <c r="N460" i="11" s="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G393" i="9"/>
  <c r="D393" i="9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/>
  <c r="G484" i="9"/>
  <c r="C484" i="9"/>
  <c r="C482" i="9"/>
  <c r="G482" i="9"/>
  <c r="G476" i="9"/>
  <c r="C476" i="9"/>
  <c r="C474" i="9"/>
  <c r="G474" i="9"/>
  <c r="C468" i="9"/>
  <c r="G468" i="9" s="1"/>
  <c r="C466" i="9"/>
  <c r="G466" i="9"/>
  <c r="C460" i="9"/>
  <c r="G460" i="9" s="1"/>
  <c r="C458" i="9"/>
  <c r="G458" i="9"/>
  <c r="C454" i="9"/>
  <c r="G454" i="9" s="1"/>
  <c r="C452" i="9"/>
  <c r="G452" i="9"/>
  <c r="C450" i="9"/>
  <c r="G450" i="9" s="1"/>
  <c r="C446" i="9"/>
  <c r="E446" i="9" s="1"/>
  <c r="C442" i="9"/>
  <c r="G442" i="9" s="1"/>
  <c r="C438" i="9"/>
  <c r="G438" i="9"/>
  <c r="C436" i="9"/>
  <c r="G436" i="9" s="1"/>
  <c r="C428" i="9"/>
  <c r="G428" i="9"/>
  <c r="C426" i="9"/>
  <c r="G426" i="9" s="1"/>
  <c r="C422" i="9"/>
  <c r="E422" i="9" s="1"/>
  <c r="C420" i="9"/>
  <c r="G420" i="9" s="1"/>
  <c r="C418" i="9"/>
  <c r="G418" i="9"/>
  <c r="G416" i="9"/>
  <c r="G348" i="9"/>
  <c r="C346" i="9"/>
  <c r="D346" i="9" s="1"/>
  <c r="C340" i="9"/>
  <c r="E340" i="9" s="1"/>
  <c r="G340" i="9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6" i="9"/>
  <c r="E326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C327" i="9"/>
  <c r="C321" i="9"/>
  <c r="E321" i="9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31" i="9"/>
  <c r="G331" i="9"/>
  <c r="D327" i="9"/>
  <c r="G327" i="9"/>
  <c r="D321" i="9"/>
  <c r="E297" i="9"/>
  <c r="D297" i="9"/>
  <c r="E273" i="9"/>
  <c r="G273" i="9"/>
  <c r="D273" i="9"/>
  <c r="H412" i="11"/>
  <c r="E412" i="11"/>
  <c r="F412" i="11"/>
  <c r="L331" i="11"/>
  <c r="N331" i="11" s="1"/>
  <c r="K331" i="11"/>
  <c r="M331" i="11" s="1"/>
  <c r="D318" i="9"/>
  <c r="G324" i="9"/>
  <c r="E339" i="9"/>
  <c r="C343" i="9"/>
  <c r="E343" i="9" s="1"/>
  <c r="I413" i="11"/>
  <c r="I331" i="11"/>
  <c r="E331" i="9"/>
  <c r="E387" i="9"/>
  <c r="F416" i="11"/>
  <c r="H336" i="11"/>
  <c r="I336" i="11" s="1"/>
  <c r="H286" i="11"/>
  <c r="H250" i="11"/>
  <c r="G325" i="9"/>
  <c r="D329" i="9"/>
  <c r="E347" i="9"/>
  <c r="C323" i="9"/>
  <c r="E323" i="9" s="1"/>
  <c r="C341" i="9"/>
  <c r="J334" i="11"/>
  <c r="K334" i="11" s="1"/>
  <c r="M334" i="11" s="1"/>
  <c r="D395" i="9"/>
  <c r="D387" i="9"/>
  <c r="H417" i="11"/>
  <c r="J417" i="11" s="1"/>
  <c r="E327" i="9"/>
  <c r="G329" i="9"/>
  <c r="G318" i="9"/>
  <c r="E393" i="9"/>
  <c r="H416" i="11"/>
  <c r="E255" i="11"/>
  <c r="F249" i="11"/>
  <c r="E247" i="11"/>
  <c r="P541" i="4"/>
  <c r="D585" i="5"/>
  <c r="E585" i="5" s="1"/>
  <c r="N527" i="4"/>
  <c r="R527" i="4" s="1"/>
  <c r="N517" i="4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D569" i="5"/>
  <c r="D553" i="5"/>
  <c r="D550" i="5"/>
  <c r="D545" i="5"/>
  <c r="G544" i="5"/>
  <c r="D529" i="5"/>
  <c r="F529" i="5" s="1"/>
  <c r="D521" i="5"/>
  <c r="D509" i="5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C377" i="9"/>
  <c r="C371" i="9"/>
  <c r="C369" i="9"/>
  <c r="E369" i="9" s="1"/>
  <c r="C363" i="9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C374" i="9"/>
  <c r="E374" i="9" s="1"/>
  <c r="C358" i="9"/>
  <c r="E346" i="11"/>
  <c r="E334" i="11"/>
  <c r="H287" i="11"/>
  <c r="F405" i="11"/>
  <c r="F279" i="11"/>
  <c r="I279" i="11" s="1"/>
  <c r="C382" i="9"/>
  <c r="C366" i="9"/>
  <c r="E310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S545" i="4" s="1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E255" i="9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P631" i="4"/>
  <c r="S631" i="4" s="1"/>
  <c r="Q601" i="4"/>
  <c r="T601" i="4" s="1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S583" i="4" s="1"/>
  <c r="U583" i="4" s="1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395" i="9"/>
  <c r="E363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90" i="9"/>
  <c r="E382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J372" i="11" s="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I233" i="11" s="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S661" i="4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S497" i="4" s="1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S59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579" i="4"/>
  <c r="T888" i="4"/>
  <c r="R636" i="4"/>
  <c r="T63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F518" i="5"/>
  <c r="F540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V579" i="4"/>
  <c r="W579" i="4" s="1"/>
  <c r="X579" i="4" s="1"/>
  <c r="S952" i="4"/>
  <c r="S604" i="4"/>
  <c r="S650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17" i="4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P547" i="4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F673" i="5"/>
  <c r="G671" i="5"/>
  <c r="E671" i="5"/>
  <c r="I671" i="5"/>
  <c r="D670" i="5"/>
  <c r="E670" i="5" s="1"/>
  <c r="D667" i="5"/>
  <c r="F667" i="5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L549" i="11"/>
  <c r="N549" i="11" s="1"/>
  <c r="K549" i="11"/>
  <c r="M549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545" i="11"/>
  <c r="L545" i="11"/>
  <c r="N545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L544" i="11"/>
  <c r="N544" i="11" s="1"/>
  <c r="K544" i="11"/>
  <c r="M544" i="11" s="1"/>
  <c r="K460" i="11"/>
  <c r="M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13" i="11"/>
  <c r="N413" i="11" s="1"/>
  <c r="K413" i="11"/>
  <c r="M413" i="11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38" i="9"/>
  <c r="D436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4" i="9"/>
  <c r="E442" i="9"/>
  <c r="E438" i="9"/>
  <c r="E436" i="9"/>
  <c r="E434" i="9"/>
  <c r="E432" i="9"/>
  <c r="E430" i="9"/>
  <c r="E428" i="9"/>
  <c r="E426" i="9"/>
  <c r="E424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I409" i="11" s="1"/>
  <c r="H401" i="11"/>
  <c r="I401" i="11" s="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T422" i="4" s="1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T433" i="4" s="1"/>
  <c r="V433" i="4" s="1"/>
  <c r="Q400" i="4"/>
  <c r="P382" i="4"/>
  <c r="F476" i="5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D186" i="9"/>
  <c r="G186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5" i="9" l="1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V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8" i="4"/>
  <c r="U598" i="4"/>
  <c r="V594" i="4"/>
  <c r="U594" i="4"/>
  <c r="V174" i="4"/>
  <c r="U174" i="4"/>
  <c r="X132" i="4"/>
  <c r="Y132" i="4" s="1"/>
  <c r="U592" i="4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V603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Y579" i="4"/>
  <c r="AC579" i="4" s="1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W554" i="4" s="1"/>
  <c r="T436" i="4"/>
  <c r="V436" i="4" s="1"/>
  <c r="T448" i="4"/>
  <c r="V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89" i="11" l="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AA579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AG579" i="4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AI579" i="4"/>
  <c r="AB579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D57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AH579" i="4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B612" i="4"/>
  <c r="AA612" i="4"/>
  <c r="AD612" i="4"/>
  <c r="AK612" i="4"/>
  <c r="AE612" i="4"/>
  <c r="AH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AN579" i="4"/>
  <c r="AT579" i="4" s="1"/>
  <c r="AF579" i="4"/>
  <c r="AK579" i="4"/>
  <c r="W154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M679" i="4"/>
  <c r="AS679" i="4" s="1"/>
  <c r="AN679" i="4"/>
  <c r="AT679" i="4" s="1"/>
  <c r="AP679" i="4"/>
  <c r="AV679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Z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M671" i="4" l="1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L660" i="4" s="1"/>
  <c r="AR660" i="4" s="1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O612" i="4" s="1"/>
  <c r="AU612" i="4" s="1"/>
  <c r="AC612" i="4"/>
  <c r="AG612" i="4"/>
  <c r="Z612" i="4"/>
  <c r="AF612" i="4"/>
  <c r="Y641" i="4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J641" i="4"/>
  <c r="AK641" i="4"/>
  <c r="AI641" i="4"/>
  <c r="Y412" i="4"/>
  <c r="AB412" i="4" s="1"/>
  <c r="AC412" i="4"/>
  <c r="Y578" i="4"/>
  <c r="AD578" i="4" s="1"/>
  <c r="AB578" i="4"/>
  <c r="X664" i="4"/>
  <c r="Y664" i="4" s="1"/>
  <c r="X234" i="4"/>
  <c r="Y234" i="4" s="1"/>
  <c r="Y507" i="4"/>
  <c r="AE507" i="4" s="1"/>
  <c r="AG641" i="4"/>
  <c r="AC260" i="4"/>
  <c r="AA260" i="4"/>
  <c r="AB260" i="4"/>
  <c r="AD412" i="4"/>
  <c r="Y485" i="4"/>
  <c r="AG485" i="4" s="1"/>
  <c r="Y469" i="4"/>
  <c r="AD469" i="4" s="1"/>
  <c r="X491" i="4"/>
  <c r="Y491" i="4"/>
  <c r="AI578" i="4"/>
  <c r="AJ667" i="4"/>
  <c r="AC667" i="4"/>
  <c r="AH641" i="4"/>
  <c r="AL579" i="4"/>
  <c r="AR579" i="4" s="1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U660" i="4" s="1"/>
  <c r="AQ579" i="4"/>
  <c r="AW579" i="4" s="1"/>
  <c r="AQ631" i="4"/>
  <c r="AW631" i="4" s="1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245" i="4" l="1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K578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F411" i="4"/>
  <c r="AA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B609" i="4"/>
  <c r="AE609" i="4"/>
  <c r="AA609" i="4"/>
  <c r="Z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A528" i="4"/>
  <c r="AV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234" i="4" l="1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224" i="4" l="1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233" i="4" l="1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<sst xmlns="http://schemas.openxmlformats.org/spreadsheetml/2006/main" count="1930" uniqueCount="478">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</sst>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6" fillId="0" borderId="0" xfId="0" applyFont="1" applyFill="1"/>
    <xf numFmtId="10" fontId="7" fillId="0" borderId="3" xfId="0" applyNumberFormat="1" applyFont="1" applyFill="1" applyBorder="1" applyAlignment="1">
      <alignment horizontal="center"/>
    </xf>
    <xf numFmtId="166" fontId="7" fillId="0" borderId="2" xfId="0" applyNumberFormat="1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" fontId="7" fillId="0" borderId="2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0" fontId="7" fillId="0" borderId="0" xfId="0" applyFont="1" applyFill="1"/>
    <xf numFmtId="49" fontId="7" fillId="0" borderId="0" xfId="0" applyNumberFormat="1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1.0359678773453578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8.9562255525139776</v>
      </c>
      <c r="I369" s="6">
        <f>IF('Log_working_3-way'!$D369="","",'True_Odds_Calculator_3-way'!O370/'True_Odds_Calculator_3-way'!B370-1)</f>
        <v>7.4792160859451453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3.8447380631529748E-2</v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9">
        <f t="shared" si="78"/>
        <v>0.30905378753341362</v>
      </c>
      <c r="E369" s="9">
        <f t="shared" si="79"/>
        <v>0.2848053748722269</v>
      </c>
      <c r="F369" s="9">
        <f t="shared" si="80"/>
        <v>0.40614083759435937</v>
      </c>
      <c r="G369" s="9">
        <f t="shared" si="81"/>
        <v>1.0595652703378273</v>
      </c>
      <c r="H369" s="9">
        <f t="shared" si="82"/>
        <v>3.2356827204128153</v>
      </c>
      <c r="I369" s="9">
        <f t="shared" si="83"/>
        <v>3.5111696907006515</v>
      </c>
      <c r="J369" s="9">
        <f t="shared" si="84"/>
        <v>2.4622000730662017</v>
      </c>
      <c r="K369" s="11">
        <f t="shared" si="85"/>
        <v>0.32154340836012862</v>
      </c>
      <c r="L369" s="11">
        <f t="shared" si="86"/>
        <v>0.29673590504451036</v>
      </c>
      <c r="M369" s="11">
        <f t="shared" si="87"/>
        <v>0.42016806722689076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-0.27665762269872118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0.23492561316988175</v>
      </c>
      <c r="Q369" s="11">
        <f>2*'OddsRatio_working_3-way'!K369*'OddsRatio_working_3-way'!L369*'OddsRatio_working_3-way'!M369</f>
        <v>8.0179390160369207E-2</v>
      </c>
      <c r="R369" s="11">
        <f t="shared" si="88"/>
        <v>0</v>
      </c>
      <c r="S369" s="11">
        <f t="shared" si="89"/>
        <v>-0.84915648041158298</v>
      </c>
      <c r="T369" s="11">
        <f t="shared" si="90"/>
        <v>-0.28981449843398738</v>
      </c>
      <c r="U369" s="11">
        <f>'OddsRatio_working_3-way'!S369-'OddsRatio_working_3-way'!R369^2/3</f>
        <v>-0.84915648041158298</v>
      </c>
      <c r="V369" s="11">
        <f>'OddsRatio_working_3-way'!S369*'OddsRatio_working_3-way'!R369/3-2*'OddsRatio_working_3-way'!R369^3/27-'OddsRatio_working_3-way'!T369</f>
        <v>0.28981449843398738</v>
      </c>
      <c r="W369" s="11">
        <f>'OddsRatio_working_3-way'!V369^2+4*'OddsRatio_working_3-way'!U369^3/27</f>
        <v>-6.7184431761860286E-3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0.15059124034844265</v>
      </c>
      <c r="Y369" s="11">
        <f>IF('OddsRatio_working_3-way'!W369&gt;=0,IF('OddsRatio_working_3-way'!V369+SQRT('OddsRatio_working_3-way'!W369)&gt;0,0,PI()),ACOS('OddsRatio_working_3-way'!V369/(2*'OddsRatio_working_3-way'!X369)))</f>
        <v>0.27562424022685406</v>
      </c>
      <c r="Z369" s="11">
        <f>'OddsRatio_working_3-way'!X369^(1/3)*COS('OddsRatio_working_3-way'!Y369/3)</f>
        <v>0.52978263516891366</v>
      </c>
      <c r="AA369" s="11">
        <f>'OddsRatio_working_3-way'!X369^(1/3)*COS(('OddsRatio_working_3-way'!Y369+2*PI())/3)</f>
        <v>-0.30716293581710885</v>
      </c>
      <c r="AB369" s="11">
        <f>'OddsRatio_working_3-way'!X369^(1/3)*COS(('OddsRatio_working_3-way'!Y369+4*PI())/3)</f>
        <v>-0.22261969935180489</v>
      </c>
      <c r="AC369" s="11">
        <f>'OddsRatio_working_3-way'!X369^(1/3)*SIN('OddsRatio_working_3-way'!Y369/3)</f>
        <v>4.8811060331405615E-2</v>
      </c>
      <c r="AD369" s="11">
        <f>'OddsRatio_working_3-way'!X369^(1/3)*SIN(('OddsRatio_working_3-way'!Y369+2*PI())/3)</f>
        <v>0.43439969037443965</v>
      </c>
      <c r="AE369" s="11">
        <f>'OddsRatio_working_3-way'!X369^(1/3)*SIN(('OddsRatio_working_3-way'!Y369+4*PI())/3)</f>
        <v>-0.48321075070584507</v>
      </c>
      <c r="AF369" s="11">
        <f>-'OddsRatio_working_3-way'!U369/(3*'OddsRatio_working_3-way'!X369^(1/3))*COS(('OddsRatio_working_3-way'!Y369)/3)</f>
        <v>0.52978263516891366</v>
      </c>
      <c r="AG369" s="11">
        <f>-'OddsRatio_working_3-way'!U369/(3*'OddsRatio_working_3-way'!X369^(1/3))*COS(('OddsRatio_working_3-way'!Y369+2*PI())/3)</f>
        <v>-0.30716293581710885</v>
      </c>
      <c r="AH369" s="11">
        <f>-'OddsRatio_working_3-way'!U369/(3*'OddsRatio_working_3-way'!X369^(1/3))*COS(('OddsRatio_working_3-way'!Y369+4*PI())/3)</f>
        <v>-0.22261969935180489</v>
      </c>
      <c r="AI369" s="11">
        <f>'OddsRatio_working_3-way'!U369/(3*'OddsRatio_working_3-way'!X369^(1/3))*SIN(('OddsRatio_working_3-way'!Y369)/3)</f>
        <v>-4.8811060331405615E-2</v>
      </c>
      <c r="AJ369" s="11">
        <f>'OddsRatio_working_3-way'!U369/(3*'OddsRatio_working_3-way'!X369^(1/3))*SIN(('OddsRatio_working_3-way'!Y369+2*PI())/3)</f>
        <v>-0.43439969037443965</v>
      </c>
      <c r="AK369" s="11">
        <f>'OddsRatio_working_3-way'!U369/(3*'OddsRatio_working_3-way'!X369^(1/3))*SIN(('OddsRatio_working_3-way'!Y369+4*PI())/3)</f>
        <v>0.48321075070584507</v>
      </c>
      <c r="AL369" s="11">
        <f>'OddsRatio_working_3-way'!Z369+'OddsRatio_working_3-way'!AF369</f>
        <v>1.0595652703378273</v>
      </c>
      <c r="AM369" s="11">
        <f>'OddsRatio_working_3-way'!AA369+'OddsRatio_working_3-way'!AG369</f>
        <v>-0.6143258716342177</v>
      </c>
      <c r="AN369" s="11">
        <f>'OddsRatio_working_3-way'!AB369+'OddsRatio_working_3-way'!AH369</f>
        <v>-0.44523939870360979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1.0595652703378273</v>
      </c>
      <c r="AS369" s="11">
        <f>IF(('OddsRatio_working_3-way'!X369=0),IF(Q369&gt;0,-Q369^(1/3),(-Q369)^(1/3)),'OddsRatio_working_3-way'!AM369-'OddsRatio_working_3-way'!R369/3)</f>
        <v>-0.6143258716342177</v>
      </c>
      <c r="AT369" s="11">
        <f>IF(('OddsRatio_working_3-way'!X369=0),IF(Q369&gt;0,-Q369^(1/3),(-Q369)^(1/3)),'OddsRatio_working_3-way'!AN369-'OddsRatio_working_3-way'!R369/3)</f>
        <v>-0.44523939870360979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4">
        <f t="shared" si="25"/>
        <v>3.8447380631529748E-2</v>
      </c>
      <c r="E369" s="4">
        <f t="shared" si="26"/>
        <v>3.2391012400852781</v>
      </c>
      <c r="F369" s="4">
        <f t="shared" si="27"/>
        <v>3.5221175235332005</v>
      </c>
      <c r="G369" s="4">
        <f t="shared" si="28"/>
        <v>2.4548776688014255</v>
      </c>
      <c r="I369" s="4">
        <f t="shared" si="29"/>
        <v>1.0384473806315297</v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0" sqref="Y1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201</v>
      </c>
      <c r="M1" s="74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/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/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/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/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/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/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/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/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/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/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/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/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/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/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/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/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/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/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/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/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/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/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/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/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/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/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/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/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/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/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/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/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/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/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/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/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/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/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/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/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/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/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/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/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/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/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/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/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/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/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/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/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/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/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/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/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/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/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/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/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/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/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/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/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/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/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/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/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/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/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/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/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/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/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/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/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/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/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/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/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/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/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/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/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/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/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/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/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/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/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/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/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/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/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/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/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/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/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/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/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/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/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/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/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/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/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/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/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/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/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/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/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/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/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/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/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/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/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/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/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/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/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/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/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/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/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/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/>
    </row>
    <row r="131" spans="1:25" ht="15" x14ac:dyDescent="0.25">
      <c r="A131">
        <v>2.79</v>
      </c>
      <c r="B131">
        <v>1.47</v>
      </c>
      <c r="C131" s="43">
        <f t="shared" ref="C131:C186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/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/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/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/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/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/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/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/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/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/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/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/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/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/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/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/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/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/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/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/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/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/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/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/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/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/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/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/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/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/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/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/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/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/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/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/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/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/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/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/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/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/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/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/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/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/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/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/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/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/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/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/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/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/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/>
    </row>
    <row r="186" spans="1:25" ht="15" x14ac:dyDescent="0.25">
      <c r="A186">
        <v>1.96</v>
      </c>
      <c r="B186">
        <v>1.89</v>
      </c>
      <c r="C186" s="43">
        <f t="shared" si="26"/>
        <v>3.9304610733182255E-2</v>
      </c>
      <c r="D186" s="44">
        <f>IF(OR($A186="",$B186=""),"",A186*'MPTO_working_2-way'!$G185)</f>
        <v>2.0370370370370372</v>
      </c>
      <c r="E186" s="46">
        <f>IF(OR($A186="",$B186=""),"",B186*'MPTO_working_2-way'!$G185)</f>
        <v>1.9642857142857144</v>
      </c>
      <c r="F186" s="44">
        <f>IF(OR($A186="",$B186=""),"",'MPTO_working_2-way'!D185)</f>
        <v>2.0385208012326657</v>
      </c>
      <c r="G186" s="46">
        <f>IF(OR($A186="",$B186=""),"",'MPTO_working_2-way'!E185)</f>
        <v>1.9629080118694364</v>
      </c>
      <c r="H186" s="44">
        <f>IF(OR($A186="",$B186=""),"",'OddsRatio_working_2-way'!M185)</f>
        <v>2.0385815737789974</v>
      </c>
      <c r="I186" s="44">
        <f>IF(OR($A186="",$B186=""),"",'OddsRatio_working_2-way'!N185)</f>
        <v>1.9628516673576117</v>
      </c>
      <c r="J186" s="44">
        <f>IF('Log_working_2-way'!$D185="","",A186^('Log_working_2-way'!$D185))</f>
        <v>2.0392611823308071</v>
      </c>
      <c r="K186" s="46">
        <f>IF('Log_working_2-way'!$D185="","",B186^('Log_working_2-way'!$D185))</f>
        <v>1.9622220256096747</v>
      </c>
      <c r="L186" s="53">
        <f t="shared" si="27"/>
        <v>0.49090909090909085</v>
      </c>
      <c r="M186" s="53">
        <f t="shared" si="28"/>
        <v>0.50909090909090904</v>
      </c>
      <c r="N186" s="54">
        <v>283</v>
      </c>
      <c r="O186" s="54">
        <f t="shared" si="29"/>
        <v>138.61224489795916</v>
      </c>
      <c r="P186" s="54">
        <f t="shared" si="30"/>
        <v>133.26455026455028</v>
      </c>
      <c r="Q186" s="54">
        <f t="shared" si="31"/>
        <v>149.73544973544975</v>
      </c>
      <c r="R186" s="54">
        <f t="shared" si="32"/>
        <v>144.38775510204081</v>
      </c>
      <c r="S186" s="55">
        <f t="shared" si="33"/>
        <v>-11.12320483749059</v>
      </c>
      <c r="T186" s="55">
        <f t="shared" si="34"/>
        <v>-11.123204837490533</v>
      </c>
      <c r="U186" t="s">
        <v>126</v>
      </c>
      <c r="V186" t="s">
        <v>65</v>
      </c>
      <c r="W186" t="s">
        <v>442</v>
      </c>
      <c r="X186" t="s">
        <v>477</v>
      </c>
      <c r="Y186" s="66"/>
    </row>
    <row r="187" spans="1:25" ht="15" x14ac:dyDescent="0.25">
      <c r="A187"/>
      <c r="B187"/>
      <c r="C187" s="43"/>
      <c r="D187" s="44"/>
      <c r="E187" s="46"/>
      <c r="F187" s="44"/>
      <c r="G187" s="46"/>
      <c r="H187" s="44"/>
      <c r="I187" s="44"/>
      <c r="J187" s="44"/>
      <c r="K187" s="46"/>
      <c r="L187" s="53"/>
      <c r="M187" s="53"/>
      <c r="N187" s="54"/>
      <c r="O187" s="54"/>
      <c r="P187" s="54"/>
      <c r="Q187" s="54"/>
      <c r="R187" s="54"/>
      <c r="S187" s="55"/>
      <c r="T187" s="55"/>
      <c r="U187"/>
      <c r="V187"/>
      <c r="W187"/>
      <c r="X187"/>
      <c r="Y187" s="66"/>
    </row>
    <row r="188" spans="1:25" s="50" customFormat="1" ht="15" x14ac:dyDescent="0.25">
      <c r="A188"/>
      <c r="B188"/>
      <c r="C188" s="43"/>
      <c r="D188" s="44"/>
      <c r="E188" s="46"/>
      <c r="F188" s="44"/>
      <c r="G188" s="46"/>
      <c r="H188" s="44"/>
      <c r="I188" s="44"/>
      <c r="J188" s="44"/>
      <c r="K188" s="46"/>
      <c r="L188" s="53"/>
      <c r="M188" s="53"/>
      <c r="N188" s="54"/>
      <c r="O188" s="54"/>
      <c r="P188" s="54"/>
      <c r="Q188" s="54"/>
      <c r="R188" s="54"/>
      <c r="S188" s="55"/>
      <c r="T188" s="55"/>
      <c r="U188"/>
      <c r="V188"/>
      <c r="W188"/>
      <c r="X188"/>
      <c r="Y188" s="66"/>
    </row>
    <row r="189" spans="1:25" s="50" customFormat="1" ht="15" x14ac:dyDescent="0.25">
      <c r="A189"/>
      <c r="B189"/>
      <c r="C189" s="43"/>
      <c r="D189" s="44"/>
      <c r="E189" s="46"/>
      <c r="F189" s="44"/>
      <c r="G189" s="46"/>
      <c r="H189" s="44"/>
      <c r="I189" s="44"/>
      <c r="J189" s="44"/>
      <c r="K189" s="46"/>
      <c r="L189" s="53"/>
      <c r="M189" s="53"/>
      <c r="N189" s="54"/>
      <c r="O189" s="54"/>
      <c r="P189" s="54"/>
      <c r="Q189" s="54"/>
      <c r="R189" s="54"/>
      <c r="S189" s="55"/>
      <c r="T189" s="55"/>
      <c r="U189"/>
      <c r="V189"/>
      <c r="W189"/>
      <c r="X189"/>
      <c r="Y189" s="66"/>
    </row>
    <row r="190" spans="1:25" s="50" customFormat="1" ht="15" x14ac:dyDescent="0.25">
      <c r="A190"/>
      <c r="B190"/>
      <c r="C190" s="43"/>
      <c r="D190" s="44"/>
      <c r="E190" s="46"/>
      <c r="F190" s="44"/>
      <c r="G190" s="46"/>
      <c r="H190" s="44"/>
      <c r="I190" s="44"/>
      <c r="J190" s="44"/>
      <c r="K190" s="46"/>
      <c r="L190" s="53"/>
      <c r="M190" s="53"/>
      <c r="N190" s="54"/>
      <c r="O190" s="54"/>
      <c r="P190" s="54"/>
      <c r="Q190" s="54"/>
      <c r="R190" s="54"/>
      <c r="S190" s="55"/>
      <c r="T190" s="55"/>
      <c r="U190"/>
      <c r="V190"/>
      <c r="W190"/>
      <c r="X190"/>
      <c r="Y190" s="66"/>
    </row>
    <row r="191" spans="1:25" ht="15" x14ac:dyDescent="0.25">
      <c r="A191"/>
      <c r="B191"/>
      <c r="C191" s="43"/>
      <c r="D191" s="44"/>
      <c r="E191" s="46"/>
      <c r="F191" s="44"/>
      <c r="G191" s="46"/>
      <c r="H191" s="44"/>
      <c r="I191" s="44"/>
      <c r="J191" s="44"/>
      <c r="K191" s="46"/>
      <c r="L191" s="53"/>
      <c r="M191" s="53"/>
      <c r="N191" s="54"/>
      <c r="O191" s="54"/>
      <c r="P191" s="54"/>
      <c r="Q191" s="54"/>
      <c r="R191" s="54"/>
      <c r="S191" s="55"/>
      <c r="T191" s="55"/>
      <c r="U191"/>
      <c r="V191"/>
      <c r="W191"/>
      <c r="X191"/>
      <c r="Y191" s="66"/>
    </row>
    <row r="192" spans="1:25" s="50" customFormat="1" ht="15" x14ac:dyDescent="0.25">
      <c r="A192"/>
      <c r="B192"/>
      <c r="C192" s="43"/>
      <c r="D192" s="44"/>
      <c r="E192" s="46"/>
      <c r="F192" s="44"/>
      <c r="G192" s="46"/>
      <c r="H192" s="44"/>
      <c r="I192" s="44"/>
      <c r="J192" s="44"/>
      <c r="K192" s="46"/>
      <c r="L192" s="53"/>
      <c r="M192" s="53"/>
      <c r="N192" s="54"/>
      <c r="O192" s="54"/>
      <c r="P192" s="54"/>
      <c r="Q192" s="54"/>
      <c r="R192" s="54"/>
      <c r="S192" s="55"/>
      <c r="T192" s="55"/>
      <c r="U192"/>
      <c r="V192"/>
      <c r="W192"/>
      <c r="X192"/>
      <c r="Y192" s="66"/>
    </row>
    <row r="193" spans="1:25" ht="15" x14ac:dyDescent="0.25">
      <c r="A193"/>
      <c r="B193"/>
      <c r="C193" s="43"/>
      <c r="D193" s="44"/>
      <c r="E193" s="46"/>
      <c r="F193" s="44"/>
      <c r="G193" s="46"/>
      <c r="H193" s="44"/>
      <c r="I193" s="44"/>
      <c r="J193" s="44"/>
      <c r="K193" s="46"/>
      <c r="L193" s="53"/>
      <c r="M193" s="53"/>
      <c r="N193" s="54"/>
      <c r="O193" s="54"/>
      <c r="P193" s="54"/>
      <c r="Q193" s="54"/>
      <c r="R193" s="54"/>
      <c r="S193" s="55"/>
      <c r="T193" s="55"/>
      <c r="U193"/>
      <c r="V193"/>
      <c r="W193"/>
      <c r="X193"/>
      <c r="Y193" s="66"/>
    </row>
    <row r="194" spans="1:25" ht="15" x14ac:dyDescent="0.25">
      <c r="A194"/>
      <c r="B194"/>
      <c r="C194" s="43"/>
      <c r="D194" s="44"/>
      <c r="E194" s="46"/>
      <c r="F194" s="44"/>
      <c r="G194" s="46"/>
      <c r="H194" s="44"/>
      <c r="I194" s="44"/>
      <c r="J194" s="44"/>
      <c r="K194" s="46"/>
      <c r="L194" s="53"/>
      <c r="M194" s="53"/>
      <c r="N194" s="54"/>
      <c r="O194" s="54"/>
      <c r="P194" s="54"/>
      <c r="Q194" s="54"/>
      <c r="R194" s="54"/>
      <c r="S194" s="55"/>
      <c r="T194" s="55"/>
      <c r="U194"/>
      <c r="V194"/>
      <c r="W194"/>
      <c r="X194"/>
      <c r="Y194" s="66"/>
    </row>
    <row r="195" spans="1:25" ht="15" x14ac:dyDescent="0.25">
      <c r="A195"/>
      <c r="B195"/>
      <c r="C195" s="43"/>
      <c r="D195" s="44"/>
      <c r="E195" s="46"/>
      <c r="F195" s="44"/>
      <c r="G195" s="46"/>
      <c r="H195" s="44"/>
      <c r="I195" s="44"/>
      <c r="J195" s="44"/>
      <c r="K195" s="46"/>
      <c r="L195" s="53"/>
      <c r="M195" s="53"/>
      <c r="N195" s="54"/>
      <c r="O195" s="54"/>
      <c r="P195" s="54"/>
      <c r="Q195" s="54"/>
      <c r="R195" s="54"/>
      <c r="S195" s="55"/>
      <c r="T195" s="55"/>
      <c r="U195"/>
      <c r="V195"/>
      <c r="W195"/>
      <c r="X195"/>
      <c r="Y195" s="66"/>
    </row>
    <row r="196" spans="1:25" ht="15" x14ac:dyDescent="0.25">
      <c r="A196"/>
      <c r="B196"/>
      <c r="C196" s="43"/>
      <c r="D196" s="44"/>
      <c r="E196" s="46"/>
      <c r="F196" s="44"/>
      <c r="G196" s="46"/>
      <c r="H196" s="44"/>
      <c r="I196" s="44"/>
      <c r="J196" s="44"/>
      <c r="K196" s="46"/>
      <c r="L196" s="53"/>
      <c r="M196" s="53"/>
      <c r="N196" s="54"/>
      <c r="O196" s="54"/>
      <c r="P196" s="54"/>
      <c r="Q196" s="54"/>
      <c r="R196" s="54"/>
      <c r="S196" s="55"/>
      <c r="T196" s="55"/>
      <c r="U196"/>
      <c r="V196"/>
      <c r="W196"/>
      <c r="X196"/>
      <c r="Y196" s="66"/>
    </row>
    <row r="197" spans="1:25" ht="15" x14ac:dyDescent="0.25">
      <c r="A197"/>
      <c r="B197"/>
      <c r="C197" s="43"/>
      <c r="D197" s="44"/>
      <c r="E197" s="46"/>
      <c r="F197" s="44"/>
      <c r="G197" s="46"/>
      <c r="H197" s="44"/>
      <c r="I197" s="44"/>
      <c r="J197" s="44"/>
      <c r="K197" s="46"/>
      <c r="L197" s="53"/>
      <c r="M197" s="53"/>
      <c r="N197" s="54"/>
      <c r="O197" s="54"/>
      <c r="P197" s="54"/>
      <c r="Q197" s="54"/>
      <c r="R197" s="54"/>
      <c r="S197" s="55"/>
      <c r="T197" s="55"/>
      <c r="U197"/>
      <c r="V197"/>
      <c r="W197"/>
      <c r="X197"/>
      <c r="Y197" s="66"/>
    </row>
    <row r="198" spans="1:25" ht="15" x14ac:dyDescent="0.25">
      <c r="A198"/>
      <c r="B198"/>
      <c r="C198" s="43"/>
      <c r="D198" s="44"/>
      <c r="E198" s="46"/>
      <c r="F198" s="44"/>
      <c r="G198" s="46"/>
      <c r="H198" s="44"/>
      <c r="I198" s="44"/>
      <c r="J198" s="44"/>
      <c r="K198" s="46"/>
      <c r="L198" s="53"/>
      <c r="M198" s="53"/>
      <c r="N198" s="54"/>
      <c r="O198" s="54"/>
      <c r="P198" s="54"/>
      <c r="Q198" s="54"/>
      <c r="R198" s="54"/>
      <c r="S198" s="55"/>
      <c r="T198" s="55"/>
      <c r="U198"/>
      <c r="V198"/>
      <c r="W198"/>
      <c r="X198"/>
      <c r="Y198" s="66"/>
    </row>
    <row r="199" spans="1:25" ht="15" x14ac:dyDescent="0.25">
      <c r="A199"/>
      <c r="B199"/>
      <c r="C199" s="43"/>
      <c r="D199" s="44"/>
      <c r="E199" s="46"/>
      <c r="F199" s="44"/>
      <c r="G199" s="46"/>
      <c r="H199" s="44"/>
      <c r="I199" s="44"/>
      <c r="J199" s="44"/>
      <c r="K199" s="46"/>
      <c r="L199" s="53"/>
      <c r="M199" s="53"/>
      <c r="N199" s="54"/>
      <c r="O199" s="54"/>
      <c r="P199" s="54"/>
      <c r="Q199" s="54"/>
      <c r="R199" s="54"/>
      <c r="S199" s="55"/>
      <c r="T199" s="55"/>
      <c r="U199"/>
      <c r="V199"/>
      <c r="W199"/>
      <c r="X199"/>
      <c r="Y199" s="66"/>
    </row>
    <row r="200" spans="1:25" ht="15" x14ac:dyDescent="0.25">
      <c r="A200"/>
      <c r="B200"/>
      <c r="C200" s="43"/>
      <c r="D200" s="44"/>
      <c r="E200" s="46"/>
      <c r="F200" s="44"/>
      <c r="G200" s="46"/>
      <c r="H200" s="44"/>
      <c r="I200" s="44"/>
      <c r="J200" s="44"/>
      <c r="K200" s="46"/>
      <c r="L200" s="53"/>
      <c r="M200" s="53"/>
      <c r="N200" s="54"/>
      <c r="O200" s="54"/>
      <c r="P200" s="54"/>
      <c r="Q200" s="54"/>
      <c r="R200" s="54"/>
      <c r="S200" s="55"/>
      <c r="T200" s="55"/>
      <c r="U200"/>
      <c r="V200"/>
      <c r="W200"/>
      <c r="X200"/>
      <c r="Y200" s="66"/>
    </row>
    <row r="201" spans="1:25" ht="15" x14ac:dyDescent="0.25">
      <c r="A201"/>
      <c r="B201"/>
      <c r="C201" s="43"/>
      <c r="D201" s="44"/>
      <c r="E201" s="46"/>
      <c r="F201" s="44"/>
      <c r="G201" s="46"/>
      <c r="H201" s="44"/>
      <c r="I201" s="44"/>
      <c r="J201" s="44"/>
      <c r="K201" s="46"/>
      <c r="L201" s="53"/>
      <c r="M201" s="53"/>
      <c r="N201" s="54"/>
      <c r="O201" s="54"/>
      <c r="P201" s="54"/>
      <c r="Q201" s="54"/>
      <c r="R201" s="54"/>
      <c r="S201" s="55"/>
      <c r="T201" s="55"/>
      <c r="U201"/>
      <c r="V201"/>
      <c r="W201"/>
      <c r="X201"/>
      <c r="Y201" s="66"/>
    </row>
    <row r="202" spans="1:25" ht="15" x14ac:dyDescent="0.25">
      <c r="A202"/>
      <c r="B202"/>
      <c r="C202" s="43"/>
      <c r="D202" s="44"/>
      <c r="E202" s="46"/>
      <c r="F202" s="44"/>
      <c r="G202" s="46"/>
      <c r="H202" s="44"/>
      <c r="I202" s="44"/>
      <c r="J202" s="44"/>
      <c r="K202" s="46"/>
      <c r="L202" s="53"/>
      <c r="M202" s="53"/>
      <c r="N202" s="54"/>
      <c r="O202" s="54"/>
      <c r="P202" s="54"/>
      <c r="Q202" s="54"/>
      <c r="R202" s="54"/>
      <c r="S202" s="55"/>
      <c r="T202" s="55"/>
      <c r="U202"/>
      <c r="V202"/>
      <c r="W202"/>
      <c r="X202"/>
      <c r="Y202" s="66"/>
    </row>
    <row r="203" spans="1:25" ht="15" x14ac:dyDescent="0.25">
      <c r="A203"/>
      <c r="B203"/>
      <c r="C203" s="43"/>
      <c r="D203" s="44"/>
      <c r="E203" s="46"/>
      <c r="F203" s="44"/>
      <c r="G203" s="46"/>
      <c r="H203" s="44"/>
      <c r="I203" s="44"/>
      <c r="J203" s="44"/>
      <c r="K203" s="46"/>
      <c r="L203" s="53"/>
      <c r="M203" s="53"/>
      <c r="N203" s="54"/>
      <c r="O203" s="54"/>
      <c r="P203" s="54"/>
      <c r="Q203" s="54"/>
      <c r="R203" s="54"/>
      <c r="S203" s="55"/>
      <c r="T203" s="55"/>
      <c r="U203"/>
      <c r="V203"/>
      <c r="W203"/>
      <c r="X203"/>
      <c r="Y203" s="66"/>
    </row>
    <row r="204" spans="1:25" ht="15" x14ac:dyDescent="0.25">
      <c r="A204"/>
      <c r="B204"/>
      <c r="C204" s="43"/>
      <c r="D204" s="44"/>
      <c r="E204" s="46"/>
      <c r="F204" s="44"/>
      <c r="G204" s="46"/>
      <c r="H204" s="44"/>
      <c r="I204" s="44"/>
      <c r="J204" s="44"/>
      <c r="K204" s="46"/>
      <c r="L204" s="53"/>
      <c r="M204" s="53"/>
      <c r="N204" s="54"/>
      <c r="O204" s="54"/>
      <c r="P204" s="54"/>
      <c r="Q204" s="54"/>
      <c r="R204" s="54"/>
      <c r="S204" s="55"/>
      <c r="T204" s="55"/>
      <c r="U204"/>
      <c r="V204"/>
      <c r="W204"/>
      <c r="X204"/>
      <c r="Y204" s="66"/>
    </row>
    <row r="205" spans="1:25" ht="15" x14ac:dyDescent="0.25">
      <c r="A205"/>
      <c r="B205"/>
      <c r="C205" s="43"/>
      <c r="D205" s="44"/>
      <c r="E205" s="46"/>
      <c r="F205" s="44"/>
      <c r="G205" s="46"/>
      <c r="H205" s="44"/>
      <c r="I205" s="44"/>
      <c r="J205" s="44"/>
      <c r="K205" s="46"/>
      <c r="L205" s="53"/>
      <c r="M205" s="53"/>
      <c r="N205" s="54"/>
      <c r="O205" s="54"/>
      <c r="P205" s="54"/>
      <c r="Q205" s="54"/>
      <c r="R205" s="54"/>
      <c r="S205" s="55"/>
      <c r="T205" s="55"/>
      <c r="U205"/>
      <c r="V205"/>
      <c r="W205"/>
      <c r="X205"/>
      <c r="Y205" s="66"/>
    </row>
    <row r="206" spans="1:25" ht="15" x14ac:dyDescent="0.25">
      <c r="A206"/>
      <c r="B206"/>
      <c r="C206" s="43"/>
      <c r="D206" s="44"/>
      <c r="E206" s="46"/>
      <c r="F206" s="44"/>
      <c r="G206" s="46"/>
      <c r="H206" s="44"/>
      <c r="I206" s="44"/>
      <c r="J206" s="44"/>
      <c r="K206" s="46"/>
      <c r="L206" s="53"/>
      <c r="M206" s="53"/>
      <c r="N206" s="54"/>
      <c r="O206" s="54"/>
      <c r="P206" s="54"/>
      <c r="Q206" s="54"/>
      <c r="R206" s="54"/>
      <c r="S206" s="55"/>
      <c r="T206" s="55"/>
      <c r="U206"/>
      <c r="V206"/>
      <c r="W206"/>
      <c r="X206"/>
      <c r="Y206" s="66"/>
    </row>
    <row r="207" spans="1:25" ht="15" x14ac:dyDescent="0.25">
      <c r="A207"/>
      <c r="B207"/>
      <c r="C207" s="43"/>
      <c r="D207" s="44"/>
      <c r="E207" s="46"/>
      <c r="F207" s="44"/>
      <c r="G207" s="46"/>
      <c r="H207" s="44"/>
      <c r="I207" s="44"/>
      <c r="J207" s="44"/>
      <c r="K207" s="46"/>
      <c r="L207" s="53"/>
      <c r="M207" s="53"/>
      <c r="N207" s="54"/>
      <c r="O207" s="54"/>
      <c r="P207" s="54"/>
      <c r="Q207" s="54"/>
      <c r="R207" s="54"/>
      <c r="S207" s="55"/>
      <c r="T207" s="55"/>
      <c r="U207"/>
      <c r="V207"/>
      <c r="W207"/>
      <c r="X207"/>
      <c r="Y207" s="66"/>
    </row>
    <row r="208" spans="1:25" ht="15" x14ac:dyDescent="0.25">
      <c r="A208"/>
      <c r="B208"/>
      <c r="C208" s="43"/>
      <c r="D208" s="44"/>
      <c r="E208" s="46"/>
      <c r="F208" s="44"/>
      <c r="G208" s="46"/>
      <c r="H208" s="44"/>
      <c r="I208" s="44"/>
      <c r="J208" s="44"/>
      <c r="K208" s="46"/>
      <c r="L208" s="53"/>
      <c r="M208" s="53"/>
      <c r="N208" s="54"/>
      <c r="O208" s="54"/>
      <c r="P208" s="54"/>
      <c r="Q208" s="54"/>
      <c r="R208" s="54"/>
      <c r="S208" s="55"/>
      <c r="T208" s="55"/>
      <c r="U208"/>
      <c r="V208"/>
      <c r="W208"/>
      <c r="X208"/>
      <c r="Y208" s="66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/>
      <c r="Y209" s="66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/>
      <c r="Y210" s="66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/>
      <c r="Y211" s="66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/>
      <c r="Y212" s="66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/>
      <c r="Y213" s="66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/>
      <c r="Y214" s="66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/>
      <c r="Y215" s="66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/>
      <c r="Y216" s="66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/>
      <c r="Y217" s="66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/>
      <c r="Y218" s="66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/>
      <c r="Y219" s="66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/>
      <c r="Y220" s="66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/>
      <c r="Y221" s="66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/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/>
      <c r="Y227" s="66"/>
    </row>
    <row r="228" spans="1:25" s="50" customFormat="1" ht="15" x14ac:dyDescent="0.25">
      <c r="A228" s="42"/>
      <c r="B228" s="42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 s="42"/>
      <c r="V228" s="42"/>
      <c r="W228" s="42"/>
      <c r="X228" s="42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/>
      <c r="Y350" s="66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/>
      <c r="Y368" s="66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/>
      <c r="Y417" s="66"/>
    </row>
    <row r="418" spans="1:25" s="50" customFormat="1" ht="15" x14ac:dyDescent="0.25">
      <c r="A418" s="42"/>
      <c r="B418" s="42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 s="42"/>
      <c r="V418" s="42"/>
      <c r="W418" s="42"/>
      <c r="X418" s="42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35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35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35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35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35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35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35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35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35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35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35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35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35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35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35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35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35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35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35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35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35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35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35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35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35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35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35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35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35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35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35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35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35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35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35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35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36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36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37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37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38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38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39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39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0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345" activePane="bottomLeft" state="frozen"/>
      <selection pane="bottomLeft" activeCell="S187" sqref="S187:S37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181</v>
      </c>
      <c r="O1" s="75"/>
      <c r="P1" s="75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/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/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/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/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/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/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/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/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/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/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/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/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/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/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/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/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/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/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/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/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/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/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/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/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/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/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/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/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/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/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/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/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/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/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/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/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/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/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/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/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/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/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/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/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/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/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/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/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/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/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/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/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/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/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/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/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/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/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/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/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/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/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/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/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/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/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/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/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/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/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/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/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/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/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/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/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/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/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/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/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/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/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/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/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/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/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/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/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/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/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/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/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/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/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/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/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/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/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/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/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/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/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/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/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/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/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/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/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/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/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/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/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/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/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/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/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/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/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/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/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/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/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/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/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/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/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/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/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/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/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/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66"/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/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/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/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/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/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/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/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/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7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/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/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/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/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/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/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/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/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/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/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/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/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/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/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/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/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/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/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/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/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/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/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/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/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/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/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/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/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/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/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/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/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/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/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/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/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/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/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/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/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/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/>
      <c r="AJ368" t="s">
        <v>437</v>
      </c>
    </row>
    <row r="369" spans="1:36" ht="15" x14ac:dyDescent="0.25">
      <c r="A369">
        <v>2.2999999999999998</v>
      </c>
      <c r="B369">
        <v>3.19</v>
      </c>
      <c r="C369">
        <v>3.43</v>
      </c>
      <c r="D369" s="43">
        <f t="shared" si="92"/>
        <v>3.9807422024476846E-2</v>
      </c>
      <c r="E369" s="44">
        <f>IF(OR($A369="",$B369="",$C369=""),"",A369*'MPTO_working_3-way'!$I368)</f>
        <v>2.3915570706562965</v>
      </c>
      <c r="F369" s="45">
        <f>IF(OR($A369="",$B369="",$C369=""),"",B369*'MPTO_working_3-way'!$I368)</f>
        <v>3.3169856762580809</v>
      </c>
      <c r="G369" s="46">
        <f>IF(OR($A369="",$B369="",$C369=""),"",C369*'MPTO_working_3-way'!$I368)</f>
        <v>3.5665394575439557</v>
      </c>
      <c r="H369" s="44">
        <f>IF(OR($A369="",$B369="",$C369=""),"",'MPTO_working_3-way'!E368)</f>
        <v>2.3724034363490158</v>
      </c>
      <c r="I369" s="45">
        <f>IF(OR($A369="",$B369="",$C369=""),"",'MPTO_working_3-way'!F368)</f>
        <v>3.3309962713780283</v>
      </c>
      <c r="J369" s="46">
        <f>IF(OR($A369="",$B369="",$C369=""),"",'MPTO_working_3-way'!G368)</f>
        <v>3.5935539699017722</v>
      </c>
      <c r="K369" s="44">
        <f>IF(OR($A369="",$B369="",$C369=""),"",'OddsRatio_working_3-way'!H368)</f>
        <v>2.3806455916234008</v>
      </c>
      <c r="L369" s="45">
        <f>IF(OR($A369="",$B369="",$C369=""),"",'OddsRatio_working_3-way'!I368)</f>
        <v>3.3258568043501899</v>
      </c>
      <c r="M369" s="46">
        <f>IF(OR($A369="",$B369="",$C369=""),"",'OddsRatio_working_3-way'!J368)</f>
        <v>3.5807452212652806</v>
      </c>
      <c r="N369" s="47">
        <f t="shared" si="89"/>
        <v>41.813762768604043</v>
      </c>
      <c r="O369" s="48">
        <f t="shared" si="90"/>
        <v>30.147854033789752</v>
      </c>
      <c r="P369" s="48">
        <f t="shared" si="91"/>
        <v>28.038383197606205</v>
      </c>
      <c r="Q369" t="s">
        <v>130</v>
      </c>
      <c r="R369" t="s">
        <v>167</v>
      </c>
      <c r="S369" t="s">
        <v>477</v>
      </c>
      <c r="T369" s="50">
        <v>100</v>
      </c>
      <c r="U369" s="50">
        <f t="shared" si="80"/>
        <v>56.521739130434774</v>
      </c>
      <c r="V369" s="50">
        <f t="shared" si="81"/>
        <v>68.652037617554868</v>
      </c>
      <c r="W369" s="50">
        <f t="shared" si="82"/>
        <v>70.845481049562679</v>
      </c>
      <c r="X369" s="50">
        <f t="shared" si="83"/>
        <v>60.502481332882454</v>
      </c>
      <c r="Y369" s="50">
        <f t="shared" si="84"/>
        <v>72.63277982000254</v>
      </c>
      <c r="Z369" s="50">
        <f t="shared" si="85"/>
        <v>74.826223252010365</v>
      </c>
      <c r="AA369" s="50">
        <f t="shared" si="86"/>
        <v>-3.9807422024476793</v>
      </c>
      <c r="AB369" s="50">
        <f t="shared" si="87"/>
        <v>-3.9807422024476722</v>
      </c>
      <c r="AC369" s="50">
        <f t="shared" si="88"/>
        <v>-3.9807422024476864</v>
      </c>
      <c r="AF369">
        <v>1.79</v>
      </c>
      <c r="AG369">
        <v>2.0699999999999998</v>
      </c>
      <c r="AH369" s="66"/>
      <c r="AJ369" t="s">
        <v>442</v>
      </c>
    </row>
    <row r="370" spans="1:36" ht="15" x14ac:dyDescent="0.25">
      <c r="A370">
        <v>3.11</v>
      </c>
      <c r="B370">
        <v>3.37</v>
      </c>
      <c r="C370">
        <v>2.38</v>
      </c>
      <c r="D370" s="43">
        <f t="shared" si="92"/>
        <v>3.8447380631529748E-2</v>
      </c>
      <c r="E370" s="44">
        <f>IF(OR($A370="",$B370="",$C370=""),"",A370*'MPTO_working_3-way'!$I369)</f>
        <v>3.2295713537640576</v>
      </c>
      <c r="F370" s="45">
        <f>IF(OR($A370="",$B370="",$C370=""),"",B370*'MPTO_working_3-way'!$I369)</f>
        <v>3.4995676727282552</v>
      </c>
      <c r="G370" s="46">
        <f>IF(OR($A370="",$B370="",$C370=""),"",C370*'MPTO_working_3-way'!$I369)</f>
        <v>2.4715047659030409</v>
      </c>
      <c r="H370" s="44">
        <f>IF(OR($A370="",$B370="",$C370=""),"",'MPTO_working_3-way'!E369)</f>
        <v>3.2391012400852781</v>
      </c>
      <c r="I370" s="45">
        <f>IF(OR($A370="",$B370="",$C370=""),"",'MPTO_working_3-way'!F369)</f>
        <v>3.5221175235332005</v>
      </c>
      <c r="J370" s="46">
        <f>IF(OR($A370="",$B370="",$C370=""),"",'MPTO_working_3-way'!G369)</f>
        <v>2.4548776688014255</v>
      </c>
      <c r="K370" s="44">
        <f>IF(OR($A370="",$B370="",$C370=""),"",'OddsRatio_working_3-way'!H369)</f>
        <v>3.2356827204128153</v>
      </c>
      <c r="L370" s="45">
        <f>IF(OR($A370="",$B370="",$C370=""),"",'OddsRatio_working_3-way'!I369)</f>
        <v>3.5111696907006515</v>
      </c>
      <c r="M370" s="46">
        <f>IF(OR($A370="",$B370="",$C370=""),"",'OddsRatio_working_3-way'!J369)</f>
        <v>2.4622000730662017</v>
      </c>
      <c r="N370" s="47">
        <f t="shared" si="89"/>
        <v>30.963861468318466</v>
      </c>
      <c r="O370" s="48">
        <f t="shared" si="90"/>
        <v>28.574958209635142</v>
      </c>
      <c r="P370" s="48">
        <f t="shared" si="91"/>
        <v>40.461180322046395</v>
      </c>
      <c r="Q370" t="s">
        <v>126</v>
      </c>
      <c r="R370" t="s">
        <v>65</v>
      </c>
      <c r="S370" t="s">
        <v>477</v>
      </c>
      <c r="T370" s="50">
        <v>100</v>
      </c>
      <c r="U370" s="50">
        <f t="shared" si="80"/>
        <v>67.845659163987136</v>
      </c>
      <c r="V370" s="50">
        <f t="shared" si="81"/>
        <v>70.326409495548958</v>
      </c>
      <c r="W370" s="50">
        <f t="shared" si="82"/>
        <v>57.983193277310924</v>
      </c>
      <c r="X370" s="50">
        <f t="shared" si="83"/>
        <v>71.69039722714011</v>
      </c>
      <c r="Y370" s="50">
        <f t="shared" si="84"/>
        <v>74.171147558701932</v>
      </c>
      <c r="Z370" s="50">
        <f t="shared" si="85"/>
        <v>61.827931340463891</v>
      </c>
      <c r="AA370" s="50">
        <f t="shared" si="86"/>
        <v>-3.844738063152974</v>
      </c>
      <c r="AB370" s="50">
        <f t="shared" si="87"/>
        <v>-3.844738063152974</v>
      </c>
      <c r="AC370" s="50">
        <f t="shared" si="88"/>
        <v>-3.8447380631529668</v>
      </c>
      <c r="AF370">
        <v>1.96</v>
      </c>
      <c r="AG370">
        <v>1.89</v>
      </c>
      <c r="AH370" s="66"/>
      <c r="AJ370" t="s">
        <v>442</v>
      </c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 s="42"/>
      <c r="B412" s="42"/>
      <c r="C412" s="4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 s="42"/>
      <c r="R412" s="42"/>
      <c r="S412" s="42"/>
      <c r="AD412" s="51"/>
      <c r="AE412" s="51"/>
      <c r="AF412" s="42"/>
      <c r="AG412" s="42"/>
      <c r="AH412" s="66"/>
      <c r="AI412" s="51"/>
      <c r="AJ412" s="4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66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/>
      <c r="AD457" s="51"/>
      <c r="AE457" s="51"/>
      <c r="AF457"/>
      <c r="AG457"/>
      <c r="AH457" s="66"/>
      <c r="AI457" s="51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66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/>
      <c r="AD558" s="51"/>
      <c r="AE558" s="51"/>
      <c r="AF558"/>
      <c r="AG558"/>
      <c r="AH558" s="66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s="85" customFormat="1" ht="15" x14ac:dyDescent="0.25">
      <c r="A602" s="78"/>
      <c r="B602" s="78"/>
      <c r="C602" s="78"/>
      <c r="D602" s="79"/>
      <c r="E602" s="80"/>
      <c r="F602" s="81"/>
      <c r="G602" s="82"/>
      <c r="H602" s="80"/>
      <c r="I602" s="81"/>
      <c r="J602" s="82"/>
      <c r="K602" s="80"/>
      <c r="L602" s="81"/>
      <c r="M602" s="82"/>
      <c r="N602" s="83"/>
      <c r="O602" s="84"/>
      <c r="P602" s="84"/>
      <c r="Q602" s="78"/>
      <c r="R602" s="78"/>
      <c r="S602" s="78"/>
      <c r="AD602" s="86"/>
      <c r="AE602" s="86"/>
      <c r="AF602" s="78"/>
      <c r="AG602" s="78"/>
      <c r="AH602" s="87"/>
      <c r="AI602" s="86"/>
      <c r="AJ602" s="78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93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93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93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93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93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93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93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93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93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93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93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93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93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93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93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93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93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93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93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94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94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94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94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94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94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94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94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94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94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94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94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94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94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94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94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94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94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94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94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94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94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94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94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94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94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94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94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94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94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94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94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94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94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94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94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94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94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94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94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94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95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95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95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2021-02-26T17:35:00Z</dcterms:modified>
</cp:coreProperties>
</file>