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9864517A-EBD9-4164-B9AA-9D1B57BEC921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1" i="2" l="1"/>
  <c r="N201" i="2" s="1"/>
  <c r="F201" i="2"/>
  <c r="G201" i="2"/>
  <c r="O201" i="2"/>
  <c r="P201" i="2"/>
  <c r="E202" i="2"/>
  <c r="F202" i="2"/>
  <c r="G202" i="2"/>
  <c r="P202" i="2" s="1"/>
  <c r="N202" i="2"/>
  <c r="O202" i="2"/>
  <c r="E203" i="2"/>
  <c r="N203" i="2" s="1"/>
  <c r="F203" i="2"/>
  <c r="G203" i="2"/>
  <c r="O203" i="2"/>
  <c r="P203" i="2"/>
  <c r="E204" i="2"/>
  <c r="F204" i="2"/>
  <c r="G204" i="2"/>
  <c r="P204" i="2" s="1"/>
  <c r="N204" i="2"/>
  <c r="O204" i="2"/>
  <c r="E205" i="2"/>
  <c r="N205" i="2" s="1"/>
  <c r="F205" i="2"/>
  <c r="G205" i="2"/>
  <c r="O205" i="2"/>
  <c r="P205" i="2"/>
  <c r="E206" i="2"/>
  <c r="N206" i="2" s="1"/>
  <c r="F206" i="2"/>
  <c r="G206" i="2"/>
  <c r="P206" i="2" s="1"/>
  <c r="O206" i="2"/>
  <c r="E207" i="2"/>
  <c r="N207" i="2" s="1"/>
  <c r="F207" i="2"/>
  <c r="G207" i="2"/>
  <c r="P207" i="2" s="1"/>
  <c r="O207" i="2"/>
  <c r="E208" i="2"/>
  <c r="N208" i="2" s="1"/>
  <c r="F208" i="2"/>
  <c r="G208" i="2"/>
  <c r="P208" i="2" s="1"/>
  <c r="O208" i="2"/>
  <c r="E209" i="2"/>
  <c r="N209" i="2" s="1"/>
  <c r="F209" i="2"/>
  <c r="G209" i="2"/>
  <c r="P209" i="2" s="1"/>
  <c r="O209" i="2"/>
  <c r="E210" i="2"/>
  <c r="N210" i="2" s="1"/>
  <c r="F210" i="2"/>
  <c r="G210" i="2"/>
  <c r="P210" i="2" s="1"/>
  <c r="O210" i="2"/>
  <c r="E211" i="2"/>
  <c r="N211" i="2" s="1"/>
  <c r="F211" i="2"/>
  <c r="G211" i="2"/>
  <c r="P211" i="2" s="1"/>
  <c r="O211" i="2"/>
  <c r="E212" i="2"/>
  <c r="N212" i="2" s="1"/>
  <c r="F212" i="2"/>
  <c r="G212" i="2"/>
  <c r="P212" i="2" s="1"/>
  <c r="O212" i="2"/>
  <c r="E213" i="2"/>
  <c r="N213" i="2" s="1"/>
  <c r="F213" i="2"/>
  <c r="G213" i="2"/>
  <c r="P213" i="2" s="1"/>
  <c r="O213" i="2"/>
  <c r="E214" i="2"/>
  <c r="N214" i="2" s="1"/>
  <c r="F214" i="2"/>
  <c r="G214" i="2"/>
  <c r="P214" i="2" s="1"/>
  <c r="O214" i="2"/>
  <c r="E215" i="2"/>
  <c r="N215" i="2" s="1"/>
  <c r="F215" i="2"/>
  <c r="G215" i="2"/>
  <c r="P215" i="2" s="1"/>
  <c r="O215" i="2"/>
  <c r="E216" i="2"/>
  <c r="N216" i="2" s="1"/>
  <c r="F216" i="2"/>
  <c r="G216" i="2"/>
  <c r="P216" i="2" s="1"/>
  <c r="O216" i="2"/>
  <c r="E217" i="2"/>
  <c r="N217" i="2" s="1"/>
  <c r="F217" i="2"/>
  <c r="G217" i="2"/>
  <c r="P217" i="2" s="1"/>
  <c r="O217" i="2"/>
  <c r="E218" i="2"/>
  <c r="N218" i="2" s="1"/>
  <c r="F218" i="2"/>
  <c r="G218" i="2"/>
  <c r="P218" i="2" s="1"/>
  <c r="O218" i="2"/>
  <c r="E219" i="2"/>
  <c r="N219" i="2" s="1"/>
  <c r="F219" i="2"/>
  <c r="G219" i="2"/>
  <c r="P219" i="2" s="1"/>
  <c r="O219" i="2"/>
  <c r="E220" i="2"/>
  <c r="N220" i="2" s="1"/>
  <c r="F220" i="2"/>
  <c r="G220" i="2"/>
  <c r="P220" i="2" s="1"/>
  <c r="O220" i="2"/>
  <c r="E221" i="2"/>
  <c r="N221" i="2" s="1"/>
  <c r="F221" i="2"/>
  <c r="G221" i="2"/>
  <c r="P221" i="2" s="1"/>
  <c r="O221" i="2"/>
  <c r="E222" i="2"/>
  <c r="N222" i="2" s="1"/>
  <c r="F222" i="2"/>
  <c r="G222" i="2"/>
  <c r="P222" i="2" s="1"/>
  <c r="O222" i="2"/>
  <c r="E223" i="2"/>
  <c r="N223" i="2" s="1"/>
  <c r="F223" i="2"/>
  <c r="G223" i="2"/>
  <c r="P223" i="2" s="1"/>
  <c r="O223" i="2"/>
  <c r="E224" i="2"/>
  <c r="N224" i="2" s="1"/>
  <c r="F224" i="2"/>
  <c r="G224" i="2"/>
  <c r="P224" i="2" s="1"/>
  <c r="O224" i="2"/>
  <c r="E225" i="2"/>
  <c r="N225" i="2" s="1"/>
  <c r="F225" i="2"/>
  <c r="G225" i="2"/>
  <c r="P225" i="2" s="1"/>
  <c r="O225" i="2"/>
  <c r="E226" i="2"/>
  <c r="N226" i="2" s="1"/>
  <c r="F226" i="2"/>
  <c r="G226" i="2"/>
  <c r="P226" i="2" s="1"/>
  <c r="O226" i="2"/>
  <c r="E227" i="2"/>
  <c r="N227" i="2" s="1"/>
  <c r="F227" i="2"/>
  <c r="G227" i="2"/>
  <c r="P227" i="2" s="1"/>
  <c r="O227" i="2"/>
  <c r="E228" i="2"/>
  <c r="N228" i="2" s="1"/>
  <c r="F228" i="2"/>
  <c r="G228" i="2"/>
  <c r="P228" i="2" s="1"/>
  <c r="O228" i="2"/>
  <c r="E229" i="2"/>
  <c r="N229" i="2" s="1"/>
  <c r="F229" i="2"/>
  <c r="G229" i="2"/>
  <c r="P229" i="2" s="1"/>
  <c r="O229" i="2"/>
  <c r="E230" i="2"/>
  <c r="N230" i="2" s="1"/>
  <c r="F230" i="2"/>
  <c r="G230" i="2"/>
  <c r="P230" i="2" s="1"/>
  <c r="O230" i="2"/>
  <c r="E231" i="2"/>
  <c r="N231" i="2" s="1"/>
  <c r="F231" i="2"/>
  <c r="G231" i="2"/>
  <c r="P231" i="2" s="1"/>
  <c r="O231" i="2"/>
  <c r="E232" i="2"/>
  <c r="N232" i="2" s="1"/>
  <c r="F232" i="2"/>
  <c r="G232" i="2"/>
  <c r="P232" i="2" s="1"/>
  <c r="O232" i="2"/>
  <c r="E233" i="2"/>
  <c r="N233" i="2" s="1"/>
  <c r="F233" i="2"/>
  <c r="G233" i="2"/>
  <c r="P233" i="2" s="1"/>
  <c r="O233" i="2"/>
  <c r="E234" i="2"/>
  <c r="N234" i="2" s="1"/>
  <c r="F234" i="2"/>
  <c r="O234" i="2" s="1"/>
  <c r="G234" i="2"/>
  <c r="P234" i="2"/>
  <c r="E235" i="2"/>
  <c r="F235" i="2"/>
  <c r="G235" i="2"/>
  <c r="P235" i="2" s="1"/>
  <c r="N235" i="2"/>
  <c r="O235" i="2"/>
  <c r="E236" i="2"/>
  <c r="N236" i="2" s="1"/>
  <c r="F236" i="2"/>
  <c r="O236" i="2" s="1"/>
  <c r="G236" i="2"/>
  <c r="P236" i="2"/>
  <c r="E237" i="2"/>
  <c r="F237" i="2"/>
  <c r="G237" i="2"/>
  <c r="P237" i="2" s="1"/>
  <c r="N237" i="2"/>
  <c r="O237" i="2"/>
  <c r="E238" i="2"/>
  <c r="N238" i="2" s="1"/>
  <c r="F238" i="2"/>
  <c r="O238" i="2" s="1"/>
  <c r="G238" i="2"/>
  <c r="P238" i="2"/>
  <c r="E239" i="2"/>
  <c r="F239" i="2"/>
  <c r="G239" i="2"/>
  <c r="P239" i="2" s="1"/>
  <c r="N239" i="2"/>
  <c r="O239" i="2"/>
  <c r="E240" i="2"/>
  <c r="N240" i="2" s="1"/>
  <c r="F240" i="2"/>
  <c r="O240" i="2" s="1"/>
  <c r="G240" i="2"/>
  <c r="P240" i="2"/>
  <c r="E241" i="2"/>
  <c r="F241" i="2"/>
  <c r="G241" i="2"/>
  <c r="P241" i="2" s="1"/>
  <c r="N241" i="2"/>
  <c r="O241" i="2"/>
  <c r="E242" i="2"/>
  <c r="N242" i="2" s="1"/>
  <c r="F242" i="2"/>
  <c r="O242" i="2" s="1"/>
  <c r="G242" i="2"/>
  <c r="P242" i="2"/>
  <c r="E243" i="2"/>
  <c r="F243" i="2"/>
  <c r="G243" i="2"/>
  <c r="P243" i="2" s="1"/>
  <c r="N243" i="2"/>
  <c r="O243" i="2"/>
  <c r="E244" i="2"/>
  <c r="N244" i="2" s="1"/>
  <c r="F244" i="2"/>
  <c r="O244" i="2" s="1"/>
  <c r="G244" i="2"/>
  <c r="P244" i="2"/>
  <c r="E245" i="2"/>
  <c r="F245" i="2"/>
  <c r="G245" i="2"/>
  <c r="P245" i="2" s="1"/>
  <c r="N245" i="2"/>
  <c r="O245" i="2"/>
  <c r="E246" i="2"/>
  <c r="N246" i="2" s="1"/>
  <c r="F246" i="2"/>
  <c r="O246" i="2" s="1"/>
  <c r="G246" i="2"/>
  <c r="P246" i="2"/>
  <c r="E247" i="2"/>
  <c r="F247" i="2"/>
  <c r="G247" i="2"/>
  <c r="P247" i="2" s="1"/>
  <c r="N247" i="2"/>
  <c r="O247" i="2"/>
  <c r="E248" i="2"/>
  <c r="N248" i="2" s="1"/>
  <c r="F248" i="2"/>
  <c r="O248" i="2" s="1"/>
  <c r="G248" i="2"/>
  <c r="P248" i="2"/>
  <c r="E249" i="2"/>
  <c r="F249" i="2"/>
  <c r="G249" i="2"/>
  <c r="P249" i="2" s="1"/>
  <c r="N249" i="2"/>
  <c r="O249" i="2"/>
  <c r="E250" i="2"/>
  <c r="N250" i="2" s="1"/>
  <c r="F250" i="2"/>
  <c r="O250" i="2" s="1"/>
  <c r="G250" i="2"/>
  <c r="P250" i="2"/>
  <c r="E251" i="2"/>
  <c r="F251" i="2"/>
  <c r="G251" i="2"/>
  <c r="P251" i="2" s="1"/>
  <c r="N251" i="2"/>
  <c r="O251" i="2"/>
  <c r="E252" i="2"/>
  <c r="N252" i="2" s="1"/>
  <c r="F252" i="2"/>
  <c r="O252" i="2" s="1"/>
  <c r="G252" i="2"/>
  <c r="P252" i="2"/>
  <c r="E253" i="2"/>
  <c r="F253" i="2"/>
  <c r="G253" i="2"/>
  <c r="P253" i="2" s="1"/>
  <c r="N253" i="2"/>
  <c r="O253" i="2"/>
  <c r="E254" i="2"/>
  <c r="N254" i="2" s="1"/>
  <c r="F254" i="2"/>
  <c r="O254" i="2" s="1"/>
  <c r="G254" i="2"/>
  <c r="P254" i="2"/>
  <c r="E255" i="2"/>
  <c r="F255" i="2"/>
  <c r="G255" i="2"/>
  <c r="P255" i="2" s="1"/>
  <c r="N255" i="2"/>
  <c r="O255" i="2"/>
  <c r="E256" i="2"/>
  <c r="N256" i="2" s="1"/>
  <c r="F256" i="2"/>
  <c r="O256" i="2" s="1"/>
  <c r="G256" i="2"/>
  <c r="P256" i="2"/>
  <c r="E257" i="2"/>
  <c r="F257" i="2"/>
  <c r="G257" i="2"/>
  <c r="P257" i="2" s="1"/>
  <c r="N257" i="2"/>
  <c r="O257" i="2"/>
  <c r="E258" i="2"/>
  <c r="N258" i="2" s="1"/>
  <c r="F258" i="2"/>
  <c r="O258" i="2" s="1"/>
  <c r="G258" i="2"/>
  <c r="P258" i="2"/>
  <c r="E259" i="2"/>
  <c r="F259" i="2"/>
  <c r="G259" i="2"/>
  <c r="P259" i="2" s="1"/>
  <c r="N259" i="2"/>
  <c r="O259" i="2"/>
  <c r="E260" i="2"/>
  <c r="N260" i="2" s="1"/>
  <c r="F260" i="2"/>
  <c r="O260" i="2" s="1"/>
  <c r="G260" i="2"/>
  <c r="P260" i="2" s="1"/>
  <c r="E261" i="2"/>
  <c r="N261" i="2" s="1"/>
  <c r="F261" i="2"/>
  <c r="G261" i="2"/>
  <c r="P261" i="2" s="1"/>
  <c r="O261" i="2"/>
  <c r="E262" i="2"/>
  <c r="N262" i="2" s="1"/>
  <c r="F262" i="2"/>
  <c r="G262" i="2"/>
  <c r="O262" i="2"/>
  <c r="P262" i="2"/>
  <c r="E263" i="2"/>
  <c r="F263" i="2"/>
  <c r="G263" i="2"/>
  <c r="P263" i="2" s="1"/>
  <c r="N263" i="2"/>
  <c r="O263" i="2"/>
  <c r="E264" i="2"/>
  <c r="N264" i="2" s="1"/>
  <c r="F264" i="2"/>
  <c r="O264" i="2" s="1"/>
  <c r="G264" i="2"/>
  <c r="P264" i="2" s="1"/>
  <c r="E265" i="2"/>
  <c r="N265" i="2" s="1"/>
  <c r="F265" i="2"/>
  <c r="G265" i="2"/>
  <c r="P265" i="2" s="1"/>
  <c r="O265" i="2"/>
  <c r="E266" i="2"/>
  <c r="N266" i="2" s="1"/>
  <c r="F266" i="2"/>
  <c r="G266" i="2"/>
  <c r="O266" i="2"/>
  <c r="P266" i="2"/>
  <c r="E267" i="2"/>
  <c r="F267" i="2"/>
  <c r="G267" i="2"/>
  <c r="P267" i="2" s="1"/>
  <c r="N267" i="2"/>
  <c r="O267" i="2"/>
  <c r="E268" i="2"/>
  <c r="N268" i="2" s="1"/>
  <c r="F268" i="2"/>
  <c r="O268" i="2" s="1"/>
  <c r="G268" i="2"/>
  <c r="P268" i="2" s="1"/>
  <c r="E269" i="2"/>
  <c r="N269" i="2" s="1"/>
  <c r="F269" i="2"/>
  <c r="G269" i="2"/>
  <c r="P269" i="2" s="1"/>
  <c r="O269" i="2"/>
  <c r="E270" i="2"/>
  <c r="N270" i="2" s="1"/>
  <c r="F270" i="2"/>
  <c r="G270" i="2"/>
  <c r="O270" i="2"/>
  <c r="P270" i="2"/>
  <c r="E271" i="2"/>
  <c r="F271" i="2"/>
  <c r="G271" i="2"/>
  <c r="P271" i="2" s="1"/>
  <c r="N271" i="2"/>
  <c r="O271" i="2"/>
  <c r="E272" i="2"/>
  <c r="N272" i="2" s="1"/>
  <c r="F272" i="2"/>
  <c r="O272" i="2" s="1"/>
  <c r="G272" i="2"/>
  <c r="P272" i="2" s="1"/>
  <c r="E273" i="2"/>
  <c r="N273" i="2" s="1"/>
  <c r="F273" i="2"/>
  <c r="G273" i="2"/>
  <c r="P273" i="2" s="1"/>
  <c r="O273" i="2"/>
  <c r="E274" i="2"/>
  <c r="N274" i="2" s="1"/>
  <c r="F274" i="2"/>
  <c r="G274" i="2"/>
  <c r="O274" i="2"/>
  <c r="P274" i="2"/>
  <c r="E275" i="2"/>
  <c r="F275" i="2"/>
  <c r="G275" i="2"/>
  <c r="P275" i="2" s="1"/>
  <c r="N275" i="2"/>
  <c r="O275" i="2"/>
  <c r="E276" i="2"/>
  <c r="N276" i="2" s="1"/>
  <c r="F276" i="2"/>
  <c r="O276" i="2" s="1"/>
  <c r="G276" i="2"/>
  <c r="P276" i="2" s="1"/>
  <c r="E277" i="2"/>
  <c r="N277" i="2" s="1"/>
  <c r="F277" i="2"/>
  <c r="G277" i="2"/>
  <c r="P277" i="2" s="1"/>
  <c r="O277" i="2"/>
  <c r="E278" i="2"/>
  <c r="N278" i="2" s="1"/>
  <c r="F278" i="2"/>
  <c r="G278" i="2"/>
  <c r="O278" i="2"/>
  <c r="P278" i="2"/>
  <c r="E279" i="2"/>
  <c r="F279" i="2"/>
  <c r="G279" i="2"/>
  <c r="P279" i="2" s="1"/>
  <c r="N279" i="2"/>
  <c r="O279" i="2"/>
  <c r="E280" i="2"/>
  <c r="N280" i="2" s="1"/>
  <c r="F280" i="2"/>
  <c r="O280" i="2" s="1"/>
  <c r="G280" i="2"/>
  <c r="P280" i="2" s="1"/>
  <c r="E281" i="2"/>
  <c r="N281" i="2" s="1"/>
  <c r="F281" i="2"/>
  <c r="G281" i="2"/>
  <c r="P281" i="2" s="1"/>
  <c r="O281" i="2"/>
  <c r="E282" i="2"/>
  <c r="N282" i="2" s="1"/>
  <c r="F282" i="2"/>
  <c r="G282" i="2"/>
  <c r="O282" i="2"/>
  <c r="P282" i="2"/>
  <c r="E283" i="2"/>
  <c r="F283" i="2"/>
  <c r="G283" i="2"/>
  <c r="P283" i="2" s="1"/>
  <c r="N283" i="2"/>
  <c r="O283" i="2"/>
  <c r="E284" i="2"/>
  <c r="N284" i="2" s="1"/>
  <c r="F284" i="2"/>
  <c r="O284" i="2" s="1"/>
  <c r="G284" i="2"/>
  <c r="P284" i="2" s="1"/>
  <c r="E285" i="2"/>
  <c r="N285" i="2" s="1"/>
  <c r="F285" i="2"/>
  <c r="G285" i="2"/>
  <c r="P285" i="2" s="1"/>
  <c r="O285" i="2"/>
  <c r="E286" i="2"/>
  <c r="N286" i="2" s="1"/>
  <c r="F286" i="2"/>
  <c r="G286" i="2"/>
  <c r="O286" i="2"/>
  <c r="P286" i="2"/>
  <c r="E287" i="2"/>
  <c r="F287" i="2"/>
  <c r="G287" i="2"/>
  <c r="P287" i="2" s="1"/>
  <c r="N287" i="2"/>
  <c r="O287" i="2"/>
  <c r="E288" i="2"/>
  <c r="N288" i="2" s="1"/>
  <c r="F288" i="2"/>
  <c r="O288" i="2" s="1"/>
  <c r="G288" i="2"/>
  <c r="P288" i="2" s="1"/>
  <c r="E289" i="2"/>
  <c r="N289" i="2" s="1"/>
  <c r="F289" i="2"/>
  <c r="G289" i="2"/>
  <c r="P289" i="2" s="1"/>
  <c r="O289" i="2"/>
  <c r="E290" i="2"/>
  <c r="N290" i="2" s="1"/>
  <c r="F290" i="2"/>
  <c r="G290" i="2"/>
  <c r="O290" i="2"/>
  <c r="P290" i="2"/>
  <c r="E291" i="2"/>
  <c r="F291" i="2"/>
  <c r="G291" i="2"/>
  <c r="P291" i="2" s="1"/>
  <c r="N291" i="2"/>
  <c r="O291" i="2"/>
  <c r="E292" i="2"/>
  <c r="N292" i="2" s="1"/>
  <c r="F292" i="2"/>
  <c r="O292" i="2" s="1"/>
  <c r="G292" i="2"/>
  <c r="P292" i="2"/>
  <c r="E293" i="2"/>
  <c r="F293" i="2"/>
  <c r="G293" i="2"/>
  <c r="P293" i="2" s="1"/>
  <c r="N293" i="2"/>
  <c r="O293" i="2"/>
  <c r="E294" i="2"/>
  <c r="N294" i="2" s="1"/>
  <c r="F294" i="2"/>
  <c r="O294" i="2" s="1"/>
  <c r="G294" i="2"/>
  <c r="P294" i="2"/>
  <c r="E295" i="2"/>
  <c r="F295" i="2"/>
  <c r="G295" i="2"/>
  <c r="P295" i="2" s="1"/>
  <c r="N295" i="2"/>
  <c r="O295" i="2"/>
  <c r="E296" i="2"/>
  <c r="N296" i="2" s="1"/>
  <c r="F296" i="2"/>
  <c r="O296" i="2" s="1"/>
  <c r="G296" i="2"/>
  <c r="P296" i="2"/>
  <c r="E297" i="2"/>
  <c r="F297" i="2"/>
  <c r="G297" i="2"/>
  <c r="P297" i="2" s="1"/>
  <c r="N297" i="2"/>
  <c r="O297" i="2"/>
  <c r="E298" i="2"/>
  <c r="N298" i="2" s="1"/>
  <c r="F298" i="2"/>
  <c r="O298" i="2" s="1"/>
  <c r="G298" i="2"/>
  <c r="P298" i="2"/>
  <c r="E299" i="2"/>
  <c r="F299" i="2"/>
  <c r="G299" i="2"/>
  <c r="P299" i="2" s="1"/>
  <c r="N299" i="2"/>
  <c r="O299" i="2"/>
  <c r="E300" i="2"/>
  <c r="N300" i="2" s="1"/>
  <c r="F300" i="2"/>
  <c r="O300" i="2" s="1"/>
  <c r="G300" i="2"/>
  <c r="P300" i="2"/>
  <c r="E301" i="2"/>
  <c r="F301" i="2"/>
  <c r="G301" i="2"/>
  <c r="P301" i="2" s="1"/>
  <c r="N301" i="2"/>
  <c r="O301" i="2"/>
  <c r="E302" i="2"/>
  <c r="N302" i="2" s="1"/>
  <c r="F302" i="2"/>
  <c r="O302" i="2" s="1"/>
  <c r="G302" i="2"/>
  <c r="P302" i="2"/>
  <c r="E303" i="2"/>
  <c r="F303" i="2"/>
  <c r="G303" i="2"/>
  <c r="P303" i="2" s="1"/>
  <c r="N303" i="2"/>
  <c r="O303" i="2"/>
  <c r="E304" i="2"/>
  <c r="N304" i="2" s="1"/>
  <c r="F304" i="2"/>
  <c r="O304" i="2" s="1"/>
  <c r="G304" i="2"/>
  <c r="P304" i="2"/>
  <c r="E305" i="2"/>
  <c r="F305" i="2"/>
  <c r="G305" i="2"/>
  <c r="P305" i="2" s="1"/>
  <c r="N305" i="2"/>
  <c r="O305" i="2"/>
  <c r="E306" i="2"/>
  <c r="N306" i="2" s="1"/>
  <c r="F306" i="2"/>
  <c r="O306" i="2" s="1"/>
  <c r="G306" i="2"/>
  <c r="P306" i="2"/>
  <c r="E307" i="2"/>
  <c r="F307" i="2"/>
  <c r="G307" i="2"/>
  <c r="P307" i="2" s="1"/>
  <c r="N307" i="2"/>
  <c r="O307" i="2"/>
  <c r="E308" i="2"/>
  <c r="N308" i="2" s="1"/>
  <c r="F308" i="2"/>
  <c r="O308" i="2" s="1"/>
  <c r="G308" i="2"/>
  <c r="P308" i="2"/>
  <c r="E309" i="2"/>
  <c r="F309" i="2"/>
  <c r="G309" i="2"/>
  <c r="P309" i="2" s="1"/>
  <c r="N309" i="2"/>
  <c r="O309" i="2"/>
  <c r="E310" i="2"/>
  <c r="N310" i="2" s="1"/>
  <c r="F310" i="2"/>
  <c r="O310" i="2" s="1"/>
  <c r="G310" i="2"/>
  <c r="P310" i="2"/>
  <c r="E311" i="2"/>
  <c r="F311" i="2"/>
  <c r="G311" i="2"/>
  <c r="P311" i="2" s="1"/>
  <c r="N311" i="2"/>
  <c r="O311" i="2"/>
  <c r="E312" i="2"/>
  <c r="N312" i="2" s="1"/>
  <c r="F312" i="2"/>
  <c r="O312" i="2" s="1"/>
  <c r="G312" i="2"/>
  <c r="P312" i="2"/>
  <c r="E313" i="2"/>
  <c r="F313" i="2"/>
  <c r="G313" i="2"/>
  <c r="P313" i="2" s="1"/>
  <c r="N313" i="2"/>
  <c r="O313" i="2"/>
  <c r="E314" i="2"/>
  <c r="N314" i="2" s="1"/>
  <c r="F314" i="2"/>
  <c r="O314" i="2" s="1"/>
  <c r="G314" i="2"/>
  <c r="P314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E197" i="2" l="1"/>
  <c r="F197" i="2"/>
  <c r="G197" i="2"/>
  <c r="N197" i="2"/>
  <c r="O197" i="2"/>
  <c r="P197" i="2"/>
  <c r="E198" i="2"/>
  <c r="F198" i="2"/>
  <c r="O198" i="2" s="1"/>
  <c r="G198" i="2"/>
  <c r="N198" i="2"/>
  <c r="P198" i="2"/>
  <c r="E199" i="2"/>
  <c r="F199" i="2"/>
  <c r="G199" i="2"/>
  <c r="P199" i="2" s="1"/>
  <c r="N199" i="2"/>
  <c r="O199" i="2"/>
  <c r="E200" i="2"/>
  <c r="F200" i="2"/>
  <c r="O200" i="2" s="1"/>
  <c r="G200" i="2"/>
  <c r="N200" i="2"/>
  <c r="P200" i="2"/>
  <c r="D197" i="2"/>
  <c r="D198" i="2"/>
  <c r="D199" i="2"/>
  <c r="D200" i="2"/>
  <c r="D105" i="2" l="1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01" i="2" l="1"/>
  <c r="D102" i="2"/>
  <c r="D103" i="2"/>
  <c r="D104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E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F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E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H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E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16" i="11"/>
  <c r="L914" i="11"/>
  <c r="M911" i="11"/>
  <c r="L910" i="11"/>
  <c r="N909" i="11"/>
  <c r="M902" i="11"/>
  <c r="K886" i="11"/>
  <c r="L882" i="11"/>
  <c r="N871" i="11"/>
  <c r="N843" i="11"/>
  <c r="N841" i="11"/>
  <c r="N835" i="11"/>
  <c r="N833" i="11"/>
  <c r="M826" i="11"/>
  <c r="L823" i="11"/>
  <c r="L821" i="11"/>
  <c r="M998" i="11"/>
  <c r="N993" i="11"/>
  <c r="C988" i="11"/>
  <c r="M988" i="11"/>
  <c r="L983" i="11"/>
  <c r="M978" i="11"/>
  <c r="L977" i="11"/>
  <c r="N976" i="11"/>
  <c r="M967" i="11"/>
  <c r="N960" i="11"/>
  <c r="N956" i="11"/>
  <c r="L950" i="11"/>
  <c r="L944" i="11"/>
  <c r="L940" i="11"/>
  <c r="L934" i="11"/>
  <c r="N924" i="11"/>
  <c r="N922" i="11"/>
  <c r="N912" i="11"/>
  <c r="M909" i="11"/>
  <c r="M900" i="11"/>
  <c r="L895" i="11"/>
  <c r="N891" i="11"/>
  <c r="L891" i="11"/>
  <c r="M888" i="11"/>
  <c r="N885" i="11"/>
  <c r="K884" i="11"/>
  <c r="K871" i="11"/>
  <c r="L865" i="11"/>
  <c r="L863" i="11"/>
  <c r="M862" i="11"/>
  <c r="K856" i="11"/>
  <c r="K850" i="11"/>
  <c r="N847" i="11"/>
  <c r="N846" i="11"/>
  <c r="N845" i="11"/>
  <c r="L845" i="11"/>
  <c r="K842" i="11"/>
  <c r="N839" i="11"/>
  <c r="L839" i="11"/>
  <c r="N837" i="11"/>
  <c r="K835" i="11"/>
  <c r="N831" i="11"/>
  <c r="N829" i="11"/>
  <c r="L825" i="11"/>
  <c r="N819" i="11"/>
  <c r="L819" i="11"/>
  <c r="E804" i="11"/>
  <c r="E723" i="11"/>
  <c r="F803" i="11"/>
  <c r="F725" i="11"/>
  <c r="E743" i="11"/>
  <c r="F801" i="11"/>
  <c r="E769" i="11"/>
  <c r="E729" i="11"/>
  <c r="F723" i="11"/>
  <c r="E693" i="11"/>
  <c r="H612" i="11"/>
  <c r="H803" i="11"/>
  <c r="H767" i="11"/>
  <c r="H751" i="11"/>
  <c r="H729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76" i="11" l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F955" i="11" s="1"/>
  <c r="L955" i="11"/>
  <c r="D939" i="11"/>
  <c r="L939" i="11"/>
  <c r="D935" i="11"/>
  <c r="E935" i="11" s="1"/>
  <c r="N935" i="11"/>
  <c r="D931" i="11"/>
  <c r="N931" i="11"/>
  <c r="D923" i="11"/>
  <c r="F923" i="11" s="1"/>
  <c r="L923" i="11"/>
  <c r="D921" i="11"/>
  <c r="N921" i="11"/>
  <c r="D919" i="11"/>
  <c r="F919" i="11" s="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I658" i="11" s="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J583" i="11" s="1"/>
  <c r="L583" i="11" s="1"/>
  <c r="N583" i="11" s="1"/>
  <c r="C558" i="9"/>
  <c r="D558" i="9" s="1"/>
  <c r="G558" i="9"/>
  <c r="E689" i="11"/>
  <c r="H667" i="1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N815" i="4" s="1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D930" i="4" s="1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Q906" i="4" s="1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N934" i="4" s="1"/>
  <c r="I934" i="4"/>
  <c r="L932" i="4"/>
  <c r="I932" i="4"/>
  <c r="M931" i="4"/>
  <c r="J931" i="4"/>
  <c r="M928" i="4"/>
  <c r="J928" i="4"/>
  <c r="M924" i="4"/>
  <c r="F924" i="4" s="1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F896" i="4" s="1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J413" i="11" s="1"/>
  <c r="K413" i="11" s="1"/>
  <c r="M413" i="11" s="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I571" i="11" s="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H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F969" i="11" s="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P889" i="4" s="1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211" i="5" l="1"/>
  <c r="G182" i="2"/>
  <c r="P182" i="2" s="1"/>
  <c r="E182" i="2"/>
  <c r="N182" i="2" s="1"/>
  <c r="F182" i="2"/>
  <c r="O182" i="2" s="1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E117" i="2"/>
  <c r="N117" i="2" s="1"/>
  <c r="F117" i="2"/>
  <c r="O117" i="2" s="1"/>
  <c r="G117" i="2"/>
  <c r="P117" i="2" s="1"/>
  <c r="E133" i="2"/>
  <c r="N133" i="2" s="1"/>
  <c r="F133" i="2"/>
  <c r="O133" i="2" s="1"/>
  <c r="G133" i="2"/>
  <c r="P133" i="2" s="1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E30" i="2"/>
  <c r="N30" i="2" s="1"/>
  <c r="F30" i="2"/>
  <c r="O30" i="2" s="1"/>
  <c r="G30" i="2"/>
  <c r="P30" i="2" s="1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J963" i="11" s="1"/>
  <c r="H965" i="11"/>
  <c r="F965" i="11"/>
  <c r="E965" i="11"/>
  <c r="E921" i="11"/>
  <c r="H921" i="11"/>
  <c r="F921" i="11"/>
  <c r="H941" i="11"/>
  <c r="E941" i="11"/>
  <c r="E78" i="2"/>
  <c r="N78" i="2" s="1"/>
  <c r="F78" i="2"/>
  <c r="O78" i="2" s="1"/>
  <c r="G78" i="2"/>
  <c r="P78" i="2" s="1"/>
  <c r="E157" i="2"/>
  <c r="N157" i="2" s="1"/>
  <c r="F157" i="2"/>
  <c r="O157" i="2" s="1"/>
  <c r="G157" i="2"/>
  <c r="P157" i="2" s="1"/>
  <c r="F121" i="2"/>
  <c r="O121" i="2" s="1"/>
  <c r="G121" i="2"/>
  <c r="P121" i="2" s="1"/>
  <c r="E121" i="2"/>
  <c r="N121" i="2" s="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E47" i="2"/>
  <c r="N47" i="2" s="1"/>
  <c r="F47" i="2"/>
  <c r="O47" i="2" s="1"/>
  <c r="G47" i="2"/>
  <c r="P47" i="2" s="1"/>
  <c r="F67" i="2"/>
  <c r="O67" i="2" s="1"/>
  <c r="G67" i="2"/>
  <c r="P67" i="2" s="1"/>
  <c r="E67" i="2"/>
  <c r="N67" i="2" s="1"/>
  <c r="E83" i="2"/>
  <c r="N83" i="2" s="1"/>
  <c r="F83" i="2"/>
  <c r="O83" i="2" s="1"/>
  <c r="G83" i="2"/>
  <c r="P83" i="2" s="1"/>
  <c r="E95" i="2"/>
  <c r="N95" i="2" s="1"/>
  <c r="F95" i="2"/>
  <c r="O95" i="2" s="1"/>
  <c r="G95" i="2"/>
  <c r="P95" i="2" s="1"/>
  <c r="E122" i="2"/>
  <c r="N122" i="2" s="1"/>
  <c r="F122" i="2"/>
  <c r="O122" i="2" s="1"/>
  <c r="G122" i="2"/>
  <c r="P122" i="2" s="1"/>
  <c r="F147" i="2"/>
  <c r="O147" i="2" s="1"/>
  <c r="G147" i="2"/>
  <c r="P147" i="2" s="1"/>
  <c r="E147" i="2"/>
  <c r="N147" i="2" s="1"/>
  <c r="S77" i="4"/>
  <c r="T93" i="4"/>
  <c r="Q815" i="4"/>
  <c r="N1000" i="4"/>
  <c r="R1000" i="4" s="1"/>
  <c r="P1000" i="4"/>
  <c r="E37" i="2"/>
  <c r="N37" i="2" s="1"/>
  <c r="F37" i="2"/>
  <c r="O37" i="2" s="1"/>
  <c r="G37" i="2"/>
  <c r="P37" i="2" s="1"/>
  <c r="E143" i="2"/>
  <c r="N143" i="2" s="1"/>
  <c r="F143" i="2"/>
  <c r="O143" i="2" s="1"/>
  <c r="G143" i="2"/>
  <c r="P143" i="2" s="1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E55" i="2"/>
  <c r="N55" i="2" s="1"/>
  <c r="F55" i="2"/>
  <c r="O55" i="2" s="1"/>
  <c r="G55" i="2"/>
  <c r="P55" i="2" s="1"/>
  <c r="E63" i="2"/>
  <c r="N63" i="2" s="1"/>
  <c r="F63" i="2"/>
  <c r="O63" i="2" s="1"/>
  <c r="G63" i="2"/>
  <c r="P63" i="2" s="1"/>
  <c r="F155" i="2"/>
  <c r="O155" i="2" s="1"/>
  <c r="G155" i="2"/>
  <c r="P155" i="2" s="1"/>
  <c r="E155" i="2"/>
  <c r="N155" i="2" s="1"/>
  <c r="F163" i="2"/>
  <c r="O163" i="2" s="1"/>
  <c r="G163" i="2"/>
  <c r="P163" i="2" s="1"/>
  <c r="E163" i="2"/>
  <c r="N163" i="2" s="1"/>
  <c r="T773" i="4"/>
  <c r="E54" i="2"/>
  <c r="N54" i="2" s="1"/>
  <c r="F54" i="2"/>
  <c r="O54" i="2" s="1"/>
  <c r="G54" i="2"/>
  <c r="P54" i="2" s="1"/>
  <c r="S593" i="4"/>
  <c r="U593" i="4" s="1"/>
  <c r="E166" i="2"/>
  <c r="N166" i="2" s="1"/>
  <c r="F166" i="2"/>
  <c r="O166" i="2" s="1"/>
  <c r="G166" i="2"/>
  <c r="P166" i="2" s="1"/>
  <c r="T944" i="4"/>
  <c r="G16" i="2"/>
  <c r="P16" i="2" s="1"/>
  <c r="E16" i="2"/>
  <c r="N16" i="2" s="1"/>
  <c r="F16" i="2"/>
  <c r="O16" i="2" s="1"/>
  <c r="E46" i="2"/>
  <c r="N46" i="2" s="1"/>
  <c r="F46" i="2"/>
  <c r="O46" i="2" s="1"/>
  <c r="G46" i="2"/>
  <c r="P46" i="2" s="1"/>
  <c r="E158" i="2"/>
  <c r="N158" i="2" s="1"/>
  <c r="F158" i="2"/>
  <c r="O158" i="2" s="1"/>
  <c r="G158" i="2"/>
  <c r="P158" i="2" s="1"/>
  <c r="E135" i="2"/>
  <c r="N135" i="2" s="1"/>
  <c r="F135" i="2"/>
  <c r="O135" i="2" s="1"/>
  <c r="G135" i="2"/>
  <c r="P135" i="2" s="1"/>
  <c r="D898" i="4"/>
  <c r="I604" i="11"/>
  <c r="P876" i="4"/>
  <c r="P896" i="4"/>
  <c r="Q931" i="4"/>
  <c r="F997" i="4"/>
  <c r="E60" i="2"/>
  <c r="N60" i="2" s="1"/>
  <c r="F60" i="2"/>
  <c r="O60" i="2" s="1"/>
  <c r="G60" i="2"/>
  <c r="P60" i="2" s="1"/>
  <c r="I742" i="11"/>
  <c r="G129" i="2"/>
  <c r="P129" i="2" s="1"/>
  <c r="E129" i="2"/>
  <c r="N129" i="2" s="1"/>
  <c r="F129" i="2"/>
  <c r="O129" i="2" s="1"/>
  <c r="F935" i="11"/>
  <c r="I771" i="11"/>
  <c r="H926" i="11"/>
  <c r="F942" i="11"/>
  <c r="I736" i="11"/>
  <c r="I302" i="11"/>
  <c r="T341" i="4"/>
  <c r="T511" i="4"/>
  <c r="T559" i="4"/>
  <c r="J332" i="11"/>
  <c r="T591" i="4"/>
  <c r="E39" i="2"/>
  <c r="N39" i="2" s="1"/>
  <c r="F39" i="2"/>
  <c r="O39" i="2" s="1"/>
  <c r="G39" i="2"/>
  <c r="P39" i="2" s="1"/>
  <c r="G79" i="2"/>
  <c r="P79" i="2" s="1"/>
  <c r="F79" i="2"/>
  <c r="O79" i="2" s="1"/>
  <c r="E79" i="2"/>
  <c r="N79" i="2" s="1"/>
  <c r="E91" i="2"/>
  <c r="N91" i="2" s="1"/>
  <c r="F91" i="2"/>
  <c r="O91" i="2" s="1"/>
  <c r="G91" i="2"/>
  <c r="P91" i="2" s="1"/>
  <c r="E99" i="2"/>
  <c r="N99" i="2" s="1"/>
  <c r="F99" i="2"/>
  <c r="O99" i="2" s="1"/>
  <c r="G99" i="2"/>
  <c r="P99" i="2" s="1"/>
  <c r="F138" i="2"/>
  <c r="O138" i="2" s="1"/>
  <c r="G138" i="2"/>
  <c r="P138" i="2" s="1"/>
  <c r="E138" i="2"/>
  <c r="N138" i="2" s="1"/>
  <c r="G169" i="2"/>
  <c r="P169" i="2" s="1"/>
  <c r="E169" i="2"/>
  <c r="N169" i="2" s="1"/>
  <c r="F169" i="2"/>
  <c r="O169" i="2" s="1"/>
  <c r="T615" i="4"/>
  <c r="S935" i="4"/>
  <c r="F162" i="2"/>
  <c r="O162" i="2" s="1"/>
  <c r="G162" i="2"/>
  <c r="P162" i="2" s="1"/>
  <c r="E162" i="2"/>
  <c r="N162" i="2" s="1"/>
  <c r="T489" i="4"/>
  <c r="T588" i="4"/>
  <c r="T910" i="4"/>
  <c r="E28" i="2"/>
  <c r="N28" i="2" s="1"/>
  <c r="F28" i="2"/>
  <c r="O28" i="2" s="1"/>
  <c r="G28" i="2"/>
  <c r="P28" i="2" s="1"/>
  <c r="S714" i="4"/>
  <c r="U714" i="4" s="1"/>
  <c r="S766" i="4"/>
  <c r="G40" i="2"/>
  <c r="P40" i="2" s="1"/>
  <c r="E40" i="2"/>
  <c r="N40" i="2" s="1"/>
  <c r="F40" i="2"/>
  <c r="O40" i="2" s="1"/>
  <c r="G160" i="2"/>
  <c r="P160" i="2" s="1"/>
  <c r="E160" i="2"/>
  <c r="N160" i="2" s="1"/>
  <c r="F160" i="2"/>
  <c r="O160" i="2" s="1"/>
  <c r="E20" i="2"/>
  <c r="N20" i="2" s="1"/>
  <c r="F20" i="2"/>
  <c r="O20" i="2" s="1"/>
  <c r="G20" i="2"/>
  <c r="P20" i="2" s="1"/>
  <c r="F66" i="2"/>
  <c r="O66" i="2" s="1"/>
  <c r="G66" i="2"/>
  <c r="P66" i="2" s="1"/>
  <c r="E66" i="2"/>
  <c r="N66" i="2" s="1"/>
  <c r="E98" i="2"/>
  <c r="N98" i="2" s="1"/>
  <c r="F98" i="2"/>
  <c r="O98" i="2" s="1"/>
  <c r="G98" i="2"/>
  <c r="P98" i="2" s="1"/>
  <c r="N1001" i="4"/>
  <c r="R1001" i="4" s="1"/>
  <c r="S870" i="4"/>
  <c r="E125" i="2"/>
  <c r="N125" i="2" s="1"/>
  <c r="F125" i="2"/>
  <c r="O125" i="2" s="1"/>
  <c r="G125" i="2"/>
  <c r="P125" i="2" s="1"/>
  <c r="E141" i="2"/>
  <c r="N141" i="2" s="1"/>
  <c r="F141" i="2"/>
  <c r="O141" i="2" s="1"/>
  <c r="G141" i="2"/>
  <c r="P141" i="2" s="1"/>
  <c r="E173" i="2"/>
  <c r="N173" i="2" s="1"/>
  <c r="F173" i="2"/>
  <c r="O173" i="2" s="1"/>
  <c r="G173" i="2"/>
  <c r="P173" i="2" s="1"/>
  <c r="I628" i="11"/>
  <c r="S687" i="4"/>
  <c r="U687" i="4" s="1"/>
  <c r="N857" i="4"/>
  <c r="R857" i="4" s="1"/>
  <c r="Q871" i="4"/>
  <c r="P875" i="4"/>
  <c r="Q953" i="4"/>
  <c r="J594" i="11"/>
  <c r="J701" i="11"/>
  <c r="E972" i="11"/>
  <c r="G41" i="2"/>
  <c r="P41" i="2" s="1"/>
  <c r="E41" i="2"/>
  <c r="N41" i="2" s="1"/>
  <c r="F41" i="2"/>
  <c r="O41" i="2" s="1"/>
  <c r="G137" i="2"/>
  <c r="P137" i="2" s="1"/>
  <c r="E137" i="2"/>
  <c r="N137" i="2" s="1"/>
  <c r="F137" i="2"/>
  <c r="O137" i="2" s="1"/>
  <c r="E15" i="2"/>
  <c r="N15" i="2" s="1"/>
  <c r="F15" i="2"/>
  <c r="O15" i="2" s="1"/>
  <c r="G15" i="2"/>
  <c r="P15" i="2" s="1"/>
  <c r="J664" i="11"/>
  <c r="J739" i="11"/>
  <c r="H919" i="11"/>
  <c r="F51" i="2"/>
  <c r="O51" i="2" s="1"/>
  <c r="G51" i="2"/>
  <c r="P51" i="2" s="1"/>
  <c r="E51" i="2"/>
  <c r="N51" i="2" s="1"/>
  <c r="F59" i="2"/>
  <c r="O59" i="2" s="1"/>
  <c r="G59" i="2"/>
  <c r="P59" i="2" s="1"/>
  <c r="E59" i="2"/>
  <c r="N59" i="2" s="1"/>
  <c r="T801" i="4"/>
  <c r="T837" i="4"/>
  <c r="T935" i="4"/>
  <c r="E178" i="2"/>
  <c r="N178" i="2" s="1"/>
  <c r="F178" i="2"/>
  <c r="O178" i="2" s="1"/>
  <c r="G178" i="2"/>
  <c r="P178" i="2" s="1"/>
  <c r="E84" i="2"/>
  <c r="N84" i="2" s="1"/>
  <c r="F84" i="2"/>
  <c r="O84" i="2" s="1"/>
  <c r="G84" i="2"/>
  <c r="P84" i="2" s="1"/>
  <c r="S591" i="4"/>
  <c r="U591" i="4" s="1"/>
  <c r="F177" i="2"/>
  <c r="O177" i="2" s="1"/>
  <c r="G177" i="2"/>
  <c r="P177" i="2" s="1"/>
  <c r="E177" i="2"/>
  <c r="N177" i="2" s="1"/>
  <c r="Q921" i="4"/>
  <c r="F179" i="2"/>
  <c r="O179" i="2" s="1"/>
  <c r="G179" i="2"/>
  <c r="P179" i="2" s="1"/>
  <c r="E179" i="2"/>
  <c r="N179" i="2" s="1"/>
  <c r="J604" i="11"/>
  <c r="J565" i="11"/>
  <c r="N902" i="4"/>
  <c r="E964" i="4"/>
  <c r="F981" i="4"/>
  <c r="F18" i="2"/>
  <c r="O18" i="2" s="1"/>
  <c r="G18" i="2"/>
  <c r="P18" i="2" s="1"/>
  <c r="E18" i="2"/>
  <c r="N18" i="2" s="1"/>
  <c r="Q976" i="4"/>
  <c r="Q991" i="4"/>
  <c r="I743" i="11"/>
  <c r="J477" i="11"/>
  <c r="K477" i="11" s="1"/>
  <c r="M477" i="11" s="1"/>
  <c r="J658" i="11"/>
  <c r="K658" i="11" s="1"/>
  <c r="M658" i="11" s="1"/>
  <c r="F113" i="2"/>
  <c r="O113" i="2" s="1"/>
  <c r="G113" i="2"/>
  <c r="P113" i="2" s="1"/>
  <c r="E113" i="2"/>
  <c r="N113" i="2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I937" i="11" s="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T876" i="4" s="1"/>
  <c r="N905" i="4"/>
  <c r="R905" i="4" s="1"/>
  <c r="N880" i="4"/>
  <c r="R880" i="4" s="1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V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V838" i="4" s="1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V928" i="4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21" i="4" l="1"/>
  <c r="Y960" i="4"/>
  <c r="X960" i="4"/>
  <c r="E164" i="2"/>
  <c r="N164" i="2" s="1"/>
  <c r="F164" i="2"/>
  <c r="O164" i="2" s="1"/>
  <c r="G164" i="2"/>
  <c r="P164" i="2" s="1"/>
  <c r="E109" i="2"/>
  <c r="N109" i="2" s="1"/>
  <c r="F109" i="2"/>
  <c r="O109" i="2" s="1"/>
  <c r="G109" i="2"/>
  <c r="P109" i="2" s="1"/>
  <c r="F73" i="2"/>
  <c r="O73" i="2" s="1"/>
  <c r="G73" i="2"/>
  <c r="P73" i="2" s="1"/>
  <c r="E73" i="2"/>
  <c r="N73" i="2" s="1"/>
  <c r="G57" i="2"/>
  <c r="P57" i="2" s="1"/>
  <c r="E57" i="2"/>
  <c r="N57" i="2" s="1"/>
  <c r="F57" i="2"/>
  <c r="O57" i="2" s="1"/>
  <c r="E38" i="2"/>
  <c r="N38" i="2" s="1"/>
  <c r="F38" i="2"/>
  <c r="O38" i="2" s="1"/>
  <c r="G38" i="2"/>
  <c r="P38" i="2" s="1"/>
  <c r="F19" i="2"/>
  <c r="O19" i="2" s="1"/>
  <c r="G19" i="2"/>
  <c r="P19" i="2" s="1"/>
  <c r="E19" i="2"/>
  <c r="N19" i="2" s="1"/>
  <c r="F11" i="2"/>
  <c r="O11" i="2" s="1"/>
  <c r="G11" i="2"/>
  <c r="P11" i="2" s="1"/>
  <c r="E11" i="2"/>
  <c r="N11" i="2" s="1"/>
  <c r="F186" i="2"/>
  <c r="O186" i="2" s="1"/>
  <c r="G186" i="2"/>
  <c r="P186" i="2" s="1"/>
  <c r="E186" i="2"/>
  <c r="N186" i="2" s="1"/>
  <c r="E181" i="2"/>
  <c r="N181" i="2" s="1"/>
  <c r="F181" i="2"/>
  <c r="O181" i="2" s="1"/>
  <c r="G181" i="2"/>
  <c r="P181" i="2" s="1"/>
  <c r="E167" i="2"/>
  <c r="N167" i="2" s="1"/>
  <c r="F167" i="2"/>
  <c r="O167" i="2" s="1"/>
  <c r="G167" i="2"/>
  <c r="P167" i="2" s="1"/>
  <c r="E81" i="2"/>
  <c r="N81" i="2" s="1"/>
  <c r="F81" i="2"/>
  <c r="O81" i="2" s="1"/>
  <c r="G81" i="2"/>
  <c r="P81" i="2" s="1"/>
  <c r="G49" i="2"/>
  <c r="P49" i="2" s="1"/>
  <c r="E49" i="2"/>
  <c r="N49" i="2" s="1"/>
  <c r="F49" i="2"/>
  <c r="O49" i="2" s="1"/>
  <c r="E36" i="2"/>
  <c r="N36" i="2" s="1"/>
  <c r="F36" i="2"/>
  <c r="O36" i="2" s="1"/>
  <c r="G36" i="2"/>
  <c r="P36" i="2" s="1"/>
  <c r="E150" i="2"/>
  <c r="N150" i="2" s="1"/>
  <c r="F150" i="2"/>
  <c r="O150" i="2" s="1"/>
  <c r="G150" i="2"/>
  <c r="P150" i="2" s="1"/>
  <c r="F58" i="2"/>
  <c r="O58" i="2" s="1"/>
  <c r="G58" i="2"/>
  <c r="P58" i="2" s="1"/>
  <c r="E58" i="2"/>
  <c r="N58" i="2" s="1"/>
  <c r="F10" i="2"/>
  <c r="O10" i="2" s="1"/>
  <c r="G10" i="2"/>
  <c r="P10" i="2" s="1"/>
  <c r="E10" i="2"/>
  <c r="N10" i="2" s="1"/>
  <c r="E132" i="2"/>
  <c r="N132" i="2" s="1"/>
  <c r="F132" i="2"/>
  <c r="O132" i="2" s="1"/>
  <c r="G132" i="2"/>
  <c r="P132" i="2" s="1"/>
  <c r="E116" i="2"/>
  <c r="N116" i="2" s="1"/>
  <c r="F116" i="2"/>
  <c r="O116" i="2" s="1"/>
  <c r="G116" i="2"/>
  <c r="P116" i="2" s="1"/>
  <c r="G25" i="2"/>
  <c r="P25" i="2" s="1"/>
  <c r="E25" i="2"/>
  <c r="N25" i="2" s="1"/>
  <c r="F25" i="2"/>
  <c r="O25" i="2" s="1"/>
  <c r="E114" i="2"/>
  <c r="N114" i="2" s="1"/>
  <c r="F114" i="2"/>
  <c r="O114" i="2" s="1"/>
  <c r="G114" i="2"/>
  <c r="P114" i="2" s="1"/>
  <c r="G153" i="2"/>
  <c r="P153" i="2" s="1"/>
  <c r="E153" i="2"/>
  <c r="N153" i="2" s="1"/>
  <c r="F153" i="2"/>
  <c r="O153" i="2" s="1"/>
  <c r="G145" i="2"/>
  <c r="P145" i="2" s="1"/>
  <c r="E145" i="2"/>
  <c r="N145" i="2" s="1"/>
  <c r="F145" i="2"/>
  <c r="O145" i="2" s="1"/>
  <c r="F131" i="2"/>
  <c r="O131" i="2" s="1"/>
  <c r="G131" i="2"/>
  <c r="P131" i="2" s="1"/>
  <c r="E131" i="2"/>
  <c r="N131" i="2" s="1"/>
  <c r="F43" i="2"/>
  <c r="O43" i="2" s="1"/>
  <c r="G43" i="2"/>
  <c r="P43" i="2" s="1"/>
  <c r="E43" i="2"/>
  <c r="N43" i="2" s="1"/>
  <c r="G185" i="2"/>
  <c r="P185" i="2" s="1"/>
  <c r="E185" i="2"/>
  <c r="N185" i="2" s="1"/>
  <c r="F185" i="2"/>
  <c r="O185" i="2" s="1"/>
  <c r="E142" i="2"/>
  <c r="N142" i="2" s="1"/>
  <c r="F142" i="2"/>
  <c r="O142" i="2" s="1"/>
  <c r="G142" i="2"/>
  <c r="P142" i="2" s="1"/>
  <c r="E62" i="2"/>
  <c r="N62" i="2" s="1"/>
  <c r="F62" i="2"/>
  <c r="O62" i="2" s="1"/>
  <c r="G62" i="2"/>
  <c r="P62" i="2" s="1"/>
  <c r="E9" i="2"/>
  <c r="N9" i="2" s="1"/>
  <c r="F9" i="2"/>
  <c r="O9" i="2" s="1"/>
  <c r="G9" i="2"/>
  <c r="P9" i="2" s="1"/>
  <c r="G118" i="2"/>
  <c r="P118" i="2" s="1"/>
  <c r="E118" i="2"/>
  <c r="N118" i="2" s="1"/>
  <c r="F118" i="2"/>
  <c r="O118" i="2" s="1"/>
  <c r="E5" i="2"/>
  <c r="N5" i="2" s="1"/>
  <c r="F5" i="2"/>
  <c r="O5" i="2" s="1"/>
  <c r="G5" i="2"/>
  <c r="P5" i="2" s="1"/>
  <c r="E72" i="2"/>
  <c r="N72" i="2" s="1"/>
  <c r="F72" i="2"/>
  <c r="O72" i="2" s="1"/>
  <c r="G72" i="2"/>
  <c r="P72" i="2" s="1"/>
  <c r="G48" i="2"/>
  <c r="P48" i="2" s="1"/>
  <c r="E48" i="2"/>
  <c r="N48" i="2" s="1"/>
  <c r="F48" i="2"/>
  <c r="O48" i="2" s="1"/>
  <c r="W970" i="4"/>
  <c r="Y970" i="4" s="1"/>
  <c r="E12" i="2"/>
  <c r="N12" i="2" s="1"/>
  <c r="F12" i="2"/>
  <c r="O12" i="2" s="1"/>
  <c r="G12" i="2"/>
  <c r="P12" i="2" s="1"/>
  <c r="G102" i="2"/>
  <c r="P102" i="2" s="1"/>
  <c r="E102" i="2"/>
  <c r="N102" i="2" s="1"/>
  <c r="F102" i="2"/>
  <c r="O102" i="2" s="1"/>
  <c r="E127" i="2"/>
  <c r="N127" i="2" s="1"/>
  <c r="F127" i="2"/>
  <c r="O127" i="2" s="1"/>
  <c r="G127" i="2"/>
  <c r="P127" i="2" s="1"/>
  <c r="E44" i="2"/>
  <c r="N44" i="2" s="1"/>
  <c r="F44" i="2"/>
  <c r="O44" i="2" s="1"/>
  <c r="G44" i="2"/>
  <c r="P44" i="2" s="1"/>
  <c r="I861" i="11"/>
  <c r="J899" i="11"/>
  <c r="J875" i="11"/>
  <c r="J932" i="11"/>
  <c r="I979" i="11"/>
  <c r="V658" i="4"/>
  <c r="G64" i="2"/>
  <c r="P64" i="2" s="1"/>
  <c r="E64" i="2"/>
  <c r="N64" i="2" s="1"/>
  <c r="F64" i="2"/>
  <c r="O64" i="2" s="1"/>
  <c r="I959" i="11"/>
  <c r="T963" i="4"/>
  <c r="S989" i="4"/>
  <c r="U989" i="4" s="1"/>
  <c r="I963" i="11"/>
  <c r="E194" i="2"/>
  <c r="N194" i="2" s="1"/>
  <c r="F194" i="2"/>
  <c r="O194" i="2" s="1"/>
  <c r="G194" i="2"/>
  <c r="P194" i="2" s="1"/>
  <c r="E193" i="2"/>
  <c r="N193" i="2" s="1"/>
  <c r="F193" i="2"/>
  <c r="O193" i="2" s="1"/>
  <c r="G193" i="2"/>
  <c r="P193" i="2" s="1"/>
  <c r="F191" i="2"/>
  <c r="O191" i="2" s="1"/>
  <c r="G191" i="2"/>
  <c r="P191" i="2" s="1"/>
  <c r="E191" i="2"/>
  <c r="N191" i="2" s="1"/>
  <c r="V552" i="4"/>
  <c r="V155" i="4"/>
  <c r="E184" i="2"/>
  <c r="N184" i="2" s="1"/>
  <c r="F184" i="2"/>
  <c r="O184" i="2" s="1"/>
  <c r="G184" i="2"/>
  <c r="P184" i="2" s="1"/>
  <c r="E151" i="2"/>
  <c r="N151" i="2" s="1"/>
  <c r="F151" i="2"/>
  <c r="O151" i="2" s="1"/>
  <c r="G151" i="2"/>
  <c r="P151" i="2" s="1"/>
  <c r="F107" i="2"/>
  <c r="O107" i="2" s="1"/>
  <c r="G107" i="2"/>
  <c r="P107" i="2" s="1"/>
  <c r="E107" i="2"/>
  <c r="N107" i="2" s="1"/>
  <c r="F103" i="2"/>
  <c r="O103" i="2" s="1"/>
  <c r="G103" i="2"/>
  <c r="P103" i="2" s="1"/>
  <c r="E103" i="2"/>
  <c r="N103" i="2" s="1"/>
  <c r="E45" i="2"/>
  <c r="N45" i="2" s="1"/>
  <c r="F45" i="2"/>
  <c r="O45" i="2" s="1"/>
  <c r="G45" i="2"/>
  <c r="P45" i="2" s="1"/>
  <c r="E21" i="2"/>
  <c r="N21" i="2" s="1"/>
  <c r="F21" i="2"/>
  <c r="O21" i="2" s="1"/>
  <c r="G21" i="2"/>
  <c r="P21" i="2" s="1"/>
  <c r="E165" i="2"/>
  <c r="N165" i="2" s="1"/>
  <c r="F165" i="2"/>
  <c r="O165" i="2" s="1"/>
  <c r="G165" i="2"/>
  <c r="P165" i="2" s="1"/>
  <c r="E149" i="2"/>
  <c r="N149" i="2" s="1"/>
  <c r="F149" i="2"/>
  <c r="O149" i="2" s="1"/>
  <c r="G149" i="2"/>
  <c r="P149" i="2" s="1"/>
  <c r="E101" i="2"/>
  <c r="N101" i="2" s="1"/>
  <c r="F101" i="2"/>
  <c r="O101" i="2" s="1"/>
  <c r="G101" i="2"/>
  <c r="P101" i="2" s="1"/>
  <c r="E69" i="2"/>
  <c r="N69" i="2" s="1"/>
  <c r="F69" i="2"/>
  <c r="O69" i="2" s="1"/>
  <c r="G69" i="2"/>
  <c r="P69" i="2" s="1"/>
  <c r="F42" i="2"/>
  <c r="O42" i="2" s="1"/>
  <c r="G42" i="2"/>
  <c r="P42" i="2" s="1"/>
  <c r="E42" i="2"/>
  <c r="N42" i="2" s="1"/>
  <c r="G24" i="2"/>
  <c r="P24" i="2" s="1"/>
  <c r="E24" i="2"/>
  <c r="N24" i="2" s="1"/>
  <c r="F24" i="2"/>
  <c r="O24" i="2" s="1"/>
  <c r="F146" i="2"/>
  <c r="O146" i="2" s="1"/>
  <c r="G146" i="2"/>
  <c r="P146" i="2" s="1"/>
  <c r="E146" i="2"/>
  <c r="N146" i="2" s="1"/>
  <c r="F90" i="2"/>
  <c r="O90" i="2" s="1"/>
  <c r="G90" i="2"/>
  <c r="P90" i="2" s="1"/>
  <c r="E90" i="2"/>
  <c r="N90" i="2" s="1"/>
  <c r="G168" i="2"/>
  <c r="P168" i="2" s="1"/>
  <c r="E168" i="2"/>
  <c r="N168" i="2" s="1"/>
  <c r="F168" i="2"/>
  <c r="O168" i="2" s="1"/>
  <c r="G144" i="2"/>
  <c r="P144" i="2" s="1"/>
  <c r="E144" i="2"/>
  <c r="N144" i="2" s="1"/>
  <c r="F144" i="2"/>
  <c r="O144" i="2" s="1"/>
  <c r="G128" i="2"/>
  <c r="P128" i="2" s="1"/>
  <c r="E128" i="2"/>
  <c r="N128" i="2" s="1"/>
  <c r="F128" i="2"/>
  <c r="O128" i="2" s="1"/>
  <c r="F112" i="2"/>
  <c r="O112" i="2" s="1"/>
  <c r="G112" i="2"/>
  <c r="P112" i="2" s="1"/>
  <c r="E112" i="2"/>
  <c r="N112" i="2" s="1"/>
  <c r="V604" i="4"/>
  <c r="G6" i="2"/>
  <c r="P6" i="2" s="1"/>
  <c r="E6" i="2"/>
  <c r="N6" i="2" s="1"/>
  <c r="F6" i="2"/>
  <c r="O6" i="2" s="1"/>
  <c r="E23" i="2"/>
  <c r="N23" i="2" s="1"/>
  <c r="F23" i="2"/>
  <c r="O23" i="2" s="1"/>
  <c r="G23" i="2"/>
  <c r="P23" i="2" s="1"/>
  <c r="G119" i="2"/>
  <c r="P119" i="2" s="1"/>
  <c r="E119" i="2"/>
  <c r="N119" i="2" s="1"/>
  <c r="F119" i="2"/>
  <c r="O119" i="2" s="1"/>
  <c r="E174" i="2"/>
  <c r="N174" i="2" s="1"/>
  <c r="F174" i="2"/>
  <c r="O174" i="2" s="1"/>
  <c r="G174" i="2"/>
  <c r="P174" i="2" s="1"/>
  <c r="E134" i="2"/>
  <c r="N134" i="2" s="1"/>
  <c r="F134" i="2"/>
  <c r="O134" i="2" s="1"/>
  <c r="G134" i="2"/>
  <c r="P134" i="2" s="1"/>
  <c r="E52" i="2"/>
  <c r="N52" i="2" s="1"/>
  <c r="F52" i="2"/>
  <c r="O52" i="2" s="1"/>
  <c r="G52" i="2"/>
  <c r="P52" i="2" s="1"/>
  <c r="F34" i="2"/>
  <c r="O34" i="2" s="1"/>
  <c r="G34" i="2"/>
  <c r="P34" i="2" s="1"/>
  <c r="E34" i="2"/>
  <c r="N34" i="2" s="1"/>
  <c r="E108" i="2"/>
  <c r="N108" i="2" s="1"/>
  <c r="F108" i="2"/>
  <c r="O108" i="2" s="1"/>
  <c r="G108" i="2"/>
  <c r="P108" i="2" s="1"/>
  <c r="E76" i="2"/>
  <c r="N76" i="2" s="1"/>
  <c r="F76" i="2"/>
  <c r="O76" i="2" s="1"/>
  <c r="G76" i="2"/>
  <c r="P76" i="2" s="1"/>
  <c r="F7" i="2"/>
  <c r="O7" i="2" s="1"/>
  <c r="G7" i="2"/>
  <c r="P7" i="2" s="1"/>
  <c r="E7" i="2"/>
  <c r="N7" i="2" s="1"/>
  <c r="F27" i="2"/>
  <c r="O27" i="2" s="1"/>
  <c r="G27" i="2"/>
  <c r="P27" i="2" s="1"/>
  <c r="E27" i="2"/>
  <c r="N27" i="2" s="1"/>
  <c r="V343" i="4"/>
  <c r="V376" i="4"/>
  <c r="E195" i="2"/>
  <c r="N195" i="2" s="1"/>
  <c r="F195" i="2"/>
  <c r="O195" i="2" s="1"/>
  <c r="G195" i="2"/>
  <c r="P195" i="2" s="1"/>
  <c r="E190" i="2"/>
  <c r="N190" i="2" s="1"/>
  <c r="F190" i="2"/>
  <c r="O190" i="2" s="1"/>
  <c r="G190" i="2"/>
  <c r="P190" i="2" s="1"/>
  <c r="G188" i="2"/>
  <c r="P188" i="2" s="1"/>
  <c r="E188" i="2"/>
  <c r="N188" i="2" s="1"/>
  <c r="F188" i="2"/>
  <c r="O188" i="2" s="1"/>
  <c r="V447" i="4"/>
  <c r="AN405" i="4"/>
  <c r="AT405" i="4" s="1"/>
  <c r="V756" i="4"/>
  <c r="V786" i="4"/>
  <c r="V913" i="4"/>
  <c r="V741" i="4"/>
  <c r="V614" i="4"/>
  <c r="V632" i="4"/>
  <c r="E180" i="2"/>
  <c r="N180" i="2" s="1"/>
  <c r="F180" i="2"/>
  <c r="O180" i="2" s="1"/>
  <c r="G180" i="2"/>
  <c r="P180" i="2" s="1"/>
  <c r="F171" i="2"/>
  <c r="O171" i="2" s="1"/>
  <c r="G171" i="2"/>
  <c r="P171" i="2" s="1"/>
  <c r="E171" i="2"/>
  <c r="N171" i="2" s="1"/>
  <c r="E105" i="2"/>
  <c r="N105" i="2" s="1"/>
  <c r="F105" i="2"/>
  <c r="O105" i="2" s="1"/>
  <c r="G105" i="2"/>
  <c r="P105" i="2" s="1"/>
  <c r="F93" i="2"/>
  <c r="O93" i="2" s="1"/>
  <c r="G93" i="2"/>
  <c r="P93" i="2" s="1"/>
  <c r="E93" i="2"/>
  <c r="N93" i="2" s="1"/>
  <c r="E87" i="2"/>
  <c r="N87" i="2" s="1"/>
  <c r="F87" i="2"/>
  <c r="O87" i="2" s="1"/>
  <c r="G87" i="2"/>
  <c r="P87" i="2" s="1"/>
  <c r="F77" i="2"/>
  <c r="O77" i="2" s="1"/>
  <c r="E77" i="2"/>
  <c r="N77" i="2" s="1"/>
  <c r="G77" i="2"/>
  <c r="P77" i="2" s="1"/>
  <c r="F35" i="2"/>
  <c r="O35" i="2" s="1"/>
  <c r="G35" i="2"/>
  <c r="P35" i="2" s="1"/>
  <c r="E35" i="2"/>
  <c r="N35" i="2" s="1"/>
  <c r="E31" i="2"/>
  <c r="N31" i="2" s="1"/>
  <c r="F31" i="2"/>
  <c r="O31" i="2" s="1"/>
  <c r="G31" i="2"/>
  <c r="P31" i="2" s="1"/>
  <c r="E183" i="2"/>
  <c r="N183" i="2" s="1"/>
  <c r="F183" i="2"/>
  <c r="O183" i="2" s="1"/>
  <c r="G183" i="2"/>
  <c r="P183" i="2" s="1"/>
  <c r="E159" i="2"/>
  <c r="N159" i="2" s="1"/>
  <c r="F159" i="2"/>
  <c r="O159" i="2" s="1"/>
  <c r="G159" i="2"/>
  <c r="P159" i="2" s="1"/>
  <c r="E97" i="2"/>
  <c r="N97" i="2" s="1"/>
  <c r="F97" i="2"/>
  <c r="O97" i="2" s="1"/>
  <c r="G97" i="2"/>
  <c r="P97" i="2" s="1"/>
  <c r="G65" i="2"/>
  <c r="P65" i="2" s="1"/>
  <c r="E65" i="2"/>
  <c r="N65" i="2" s="1"/>
  <c r="F65" i="2"/>
  <c r="O65" i="2" s="1"/>
  <c r="F26" i="2"/>
  <c r="O26" i="2" s="1"/>
  <c r="G26" i="2"/>
  <c r="P26" i="2" s="1"/>
  <c r="E26" i="2"/>
  <c r="N26" i="2" s="1"/>
  <c r="E8" i="2"/>
  <c r="N8" i="2" s="1"/>
  <c r="F8" i="2"/>
  <c r="O8" i="2" s="1"/>
  <c r="G8" i="2"/>
  <c r="P8" i="2" s="1"/>
  <c r="V996" i="4"/>
  <c r="G106" i="2"/>
  <c r="P106" i="2" s="1"/>
  <c r="E106" i="2"/>
  <c r="N106" i="2" s="1"/>
  <c r="F106" i="2"/>
  <c r="O106" i="2" s="1"/>
  <c r="E140" i="2"/>
  <c r="N140" i="2" s="1"/>
  <c r="F140" i="2"/>
  <c r="O140" i="2" s="1"/>
  <c r="G140" i="2"/>
  <c r="P140" i="2" s="1"/>
  <c r="E124" i="2"/>
  <c r="N124" i="2" s="1"/>
  <c r="F124" i="2"/>
  <c r="O124" i="2" s="1"/>
  <c r="G124" i="2"/>
  <c r="P124" i="2" s="1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E100" i="2"/>
  <c r="N100" i="2" s="1"/>
  <c r="F100" i="2"/>
  <c r="O100" i="2" s="1"/>
  <c r="G100" i="2"/>
  <c r="P100" i="2" s="1"/>
  <c r="J948" i="11"/>
  <c r="E92" i="2"/>
  <c r="N92" i="2" s="1"/>
  <c r="F92" i="2"/>
  <c r="O92" i="2" s="1"/>
  <c r="G92" i="2"/>
  <c r="P92" i="2" s="1"/>
  <c r="E13" i="2"/>
  <c r="N13" i="2" s="1"/>
  <c r="F13" i="2"/>
  <c r="O13" i="2" s="1"/>
  <c r="G13" i="2"/>
  <c r="P13" i="2" s="1"/>
  <c r="G32" i="2"/>
  <c r="P32" i="2" s="1"/>
  <c r="E32" i="2"/>
  <c r="N32" i="2" s="1"/>
  <c r="F32" i="2"/>
  <c r="O32" i="2" s="1"/>
  <c r="E70" i="2"/>
  <c r="N70" i="2" s="1"/>
  <c r="F70" i="2"/>
  <c r="O70" i="2" s="1"/>
  <c r="G70" i="2"/>
  <c r="P70" i="2" s="1"/>
  <c r="E88" i="2"/>
  <c r="N88" i="2" s="1"/>
  <c r="F88" i="2"/>
  <c r="O88" i="2" s="1"/>
  <c r="G88" i="2"/>
  <c r="P88" i="2" s="1"/>
  <c r="E68" i="2"/>
  <c r="N68" i="2" s="1"/>
  <c r="F68" i="2"/>
  <c r="O68" i="2" s="1"/>
  <c r="G68" i="2"/>
  <c r="P68" i="2" s="1"/>
  <c r="V97" i="4"/>
  <c r="J916" i="11"/>
  <c r="F123" i="2"/>
  <c r="O123" i="2" s="1"/>
  <c r="G123" i="2"/>
  <c r="P123" i="2" s="1"/>
  <c r="E123" i="2"/>
  <c r="N123" i="2" s="1"/>
  <c r="E80" i="2"/>
  <c r="N80" i="2" s="1"/>
  <c r="F80" i="2"/>
  <c r="O80" i="2" s="1"/>
  <c r="G80" i="2"/>
  <c r="P80" i="2" s="1"/>
  <c r="G56" i="2"/>
  <c r="P56" i="2" s="1"/>
  <c r="E56" i="2"/>
  <c r="N56" i="2" s="1"/>
  <c r="F56" i="2"/>
  <c r="O56" i="2" s="1"/>
  <c r="S917" i="4"/>
  <c r="U917" i="4" s="1"/>
  <c r="F189" i="2"/>
  <c r="O189" i="2" s="1"/>
  <c r="G189" i="2"/>
  <c r="P189" i="2" s="1"/>
  <c r="E189" i="2"/>
  <c r="N189" i="2" s="1"/>
  <c r="F192" i="2"/>
  <c r="O192" i="2" s="1"/>
  <c r="G192" i="2"/>
  <c r="P192" i="2" s="1"/>
  <c r="E192" i="2"/>
  <c r="N192" i="2" s="1"/>
  <c r="G187" i="2"/>
  <c r="P187" i="2" s="1"/>
  <c r="E187" i="2"/>
  <c r="N187" i="2" s="1"/>
  <c r="F187" i="2"/>
  <c r="O187" i="2" s="1"/>
  <c r="V473" i="4"/>
  <c r="W473" i="4" s="1"/>
  <c r="V834" i="4"/>
  <c r="E175" i="2"/>
  <c r="N175" i="2" s="1"/>
  <c r="F175" i="2"/>
  <c r="O175" i="2" s="1"/>
  <c r="G175" i="2"/>
  <c r="P175" i="2" s="1"/>
  <c r="E148" i="2"/>
  <c r="N148" i="2" s="1"/>
  <c r="F148" i="2"/>
  <c r="O148" i="2" s="1"/>
  <c r="G148" i="2"/>
  <c r="P148" i="2" s="1"/>
  <c r="F89" i="2"/>
  <c r="O89" i="2" s="1"/>
  <c r="G89" i="2"/>
  <c r="P89" i="2" s="1"/>
  <c r="E89" i="2"/>
  <c r="N89" i="2" s="1"/>
  <c r="E75" i="2"/>
  <c r="N75" i="2" s="1"/>
  <c r="F75" i="2"/>
  <c r="O75" i="2" s="1"/>
  <c r="G75" i="2"/>
  <c r="P75" i="2" s="1"/>
  <c r="E71" i="2"/>
  <c r="N71" i="2" s="1"/>
  <c r="F71" i="2"/>
  <c r="O71" i="2" s="1"/>
  <c r="G71" i="2"/>
  <c r="P71" i="2" s="1"/>
  <c r="E61" i="2"/>
  <c r="N61" i="2" s="1"/>
  <c r="F61" i="2"/>
  <c r="O61" i="2" s="1"/>
  <c r="G61" i="2"/>
  <c r="P61" i="2" s="1"/>
  <c r="G33" i="2"/>
  <c r="P33" i="2" s="1"/>
  <c r="E33" i="2"/>
  <c r="N33" i="2" s="1"/>
  <c r="F33" i="2"/>
  <c r="O33" i="2" s="1"/>
  <c r="V483" i="4"/>
  <c r="G176" i="2"/>
  <c r="P176" i="2" s="1"/>
  <c r="E176" i="2"/>
  <c r="N176" i="2" s="1"/>
  <c r="F176" i="2"/>
  <c r="O176" i="2" s="1"/>
  <c r="E156" i="2"/>
  <c r="N156" i="2" s="1"/>
  <c r="F156" i="2"/>
  <c r="O156" i="2" s="1"/>
  <c r="G156" i="2"/>
  <c r="P156" i="2" s="1"/>
  <c r="G152" i="2"/>
  <c r="P152" i="2" s="1"/>
  <c r="E152" i="2"/>
  <c r="N152" i="2" s="1"/>
  <c r="F152" i="2"/>
  <c r="O152" i="2" s="1"/>
  <c r="F85" i="2"/>
  <c r="O85" i="2" s="1"/>
  <c r="G85" i="2"/>
  <c r="P85" i="2" s="1"/>
  <c r="E85" i="2"/>
  <c r="N85" i="2" s="1"/>
  <c r="E53" i="2"/>
  <c r="N53" i="2" s="1"/>
  <c r="F53" i="2"/>
  <c r="O53" i="2" s="1"/>
  <c r="G53" i="2"/>
  <c r="P53" i="2" s="1"/>
  <c r="E29" i="2"/>
  <c r="N29" i="2" s="1"/>
  <c r="F29" i="2"/>
  <c r="O29" i="2" s="1"/>
  <c r="G29" i="2"/>
  <c r="P29" i="2" s="1"/>
  <c r="E22" i="2"/>
  <c r="N22" i="2" s="1"/>
  <c r="F22" i="2"/>
  <c r="O22" i="2" s="1"/>
  <c r="G22" i="2"/>
  <c r="P22" i="2" s="1"/>
  <c r="F82" i="2"/>
  <c r="O82" i="2" s="1"/>
  <c r="G82" i="2"/>
  <c r="P82" i="2" s="1"/>
  <c r="E82" i="2"/>
  <c r="N82" i="2" s="1"/>
  <c r="E14" i="2"/>
  <c r="N14" i="2" s="1"/>
  <c r="F14" i="2"/>
  <c r="O14" i="2" s="1"/>
  <c r="G14" i="2"/>
  <c r="P14" i="2" s="1"/>
  <c r="E172" i="2"/>
  <c r="N172" i="2" s="1"/>
  <c r="F172" i="2"/>
  <c r="O172" i="2" s="1"/>
  <c r="G172" i="2"/>
  <c r="P172" i="2" s="1"/>
  <c r="V635" i="4"/>
  <c r="G17" i="2"/>
  <c r="P17" i="2" s="1"/>
  <c r="E17" i="2"/>
  <c r="N17" i="2" s="1"/>
  <c r="F17" i="2"/>
  <c r="O17" i="2" s="1"/>
  <c r="F50" i="2"/>
  <c r="O50" i="2" s="1"/>
  <c r="G50" i="2"/>
  <c r="P50" i="2" s="1"/>
  <c r="E50" i="2"/>
  <c r="N50" i="2" s="1"/>
  <c r="F74" i="2"/>
  <c r="O74" i="2" s="1"/>
  <c r="G74" i="2"/>
  <c r="P74" i="2" s="1"/>
  <c r="E74" i="2"/>
  <c r="N74" i="2" s="1"/>
  <c r="G136" i="2"/>
  <c r="P136" i="2" s="1"/>
  <c r="E136" i="2"/>
  <c r="N136" i="2" s="1"/>
  <c r="F136" i="2"/>
  <c r="O136" i="2" s="1"/>
  <c r="F120" i="2"/>
  <c r="O120" i="2" s="1"/>
  <c r="G120" i="2"/>
  <c r="P120" i="2" s="1"/>
  <c r="E120" i="2"/>
  <c r="N120" i="2" s="1"/>
  <c r="E196" i="2"/>
  <c r="N196" i="2" s="1"/>
  <c r="F196" i="2"/>
  <c r="O196" i="2" s="1"/>
  <c r="G196" i="2"/>
  <c r="P196" i="2" s="1"/>
  <c r="J917" i="11"/>
  <c r="V814" i="4"/>
  <c r="E96" i="2"/>
  <c r="N96" i="2" s="1"/>
  <c r="F96" i="2"/>
  <c r="O96" i="2" s="1"/>
  <c r="G96" i="2"/>
  <c r="P96" i="2" s="1"/>
  <c r="F94" i="2"/>
  <c r="O94" i="2" s="1"/>
  <c r="G94" i="2"/>
  <c r="P94" i="2" s="1"/>
  <c r="E94" i="2"/>
  <c r="N94" i="2" s="1"/>
  <c r="F170" i="2"/>
  <c r="O170" i="2" s="1"/>
  <c r="G170" i="2"/>
  <c r="P170" i="2" s="1"/>
  <c r="E170" i="2"/>
  <c r="N170" i="2" s="1"/>
  <c r="E126" i="2"/>
  <c r="N126" i="2" s="1"/>
  <c r="F126" i="2"/>
  <c r="O126" i="2" s="1"/>
  <c r="G126" i="2"/>
  <c r="P126" i="2" s="1"/>
  <c r="F130" i="2"/>
  <c r="O130" i="2" s="1"/>
  <c r="G130" i="2"/>
  <c r="P130" i="2" s="1"/>
  <c r="E130" i="2"/>
  <c r="N130" i="2" s="1"/>
  <c r="E104" i="2"/>
  <c r="N104" i="2" s="1"/>
  <c r="F104" i="2"/>
  <c r="O104" i="2" s="1"/>
  <c r="G104" i="2"/>
  <c r="P104" i="2" s="1"/>
  <c r="F154" i="2"/>
  <c r="O154" i="2" s="1"/>
  <c r="G154" i="2"/>
  <c r="P154" i="2" s="1"/>
  <c r="E154" i="2"/>
  <c r="N154" i="2" s="1"/>
  <c r="F86" i="2"/>
  <c r="O86" i="2" s="1"/>
  <c r="G86" i="2"/>
  <c r="P86" i="2" s="1"/>
  <c r="E86" i="2"/>
  <c r="N86" i="2" s="1"/>
  <c r="E110" i="2"/>
  <c r="N110" i="2" s="1"/>
  <c r="F110" i="2"/>
  <c r="O110" i="2" s="1"/>
  <c r="G110" i="2"/>
  <c r="P110" i="2" s="1"/>
  <c r="E115" i="2"/>
  <c r="N115" i="2" s="1"/>
  <c r="F115" i="2"/>
  <c r="O115" i="2" s="1"/>
  <c r="G115" i="2"/>
  <c r="P115" i="2" s="1"/>
  <c r="E111" i="2"/>
  <c r="N111" i="2" s="1"/>
  <c r="F111" i="2"/>
  <c r="O111" i="2" s="1"/>
  <c r="G111" i="2"/>
  <c r="P111" i="2" s="1"/>
  <c r="F139" i="2"/>
  <c r="O139" i="2" s="1"/>
  <c r="G139" i="2"/>
  <c r="P139" i="2" s="1"/>
  <c r="E139" i="2"/>
  <c r="N139" i="2" s="1"/>
  <c r="T912" i="4"/>
  <c r="G161" i="2"/>
  <c r="P161" i="2" s="1"/>
  <c r="E161" i="2"/>
  <c r="N161" i="2" s="1"/>
  <c r="F161" i="2"/>
  <c r="O161" i="2" s="1"/>
  <c r="T917" i="4"/>
  <c r="U97" i="4"/>
  <c r="V72" i="4"/>
  <c r="V92" i="4"/>
  <c r="V71" i="4"/>
  <c r="V12" i="4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531" i="4" l="1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J984" i="4" l="1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H886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P350" i="4" s="1"/>
  <c r="AV350" i="4" s="1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I886" i="4" l="1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AP703" i="4"/>
  <c r="AV703" i="4" s="1"/>
  <c r="E660" i="4"/>
  <c r="I660" i="4" s="1"/>
  <c r="AQ513" i="4"/>
  <c r="AW513" i="4" s="1"/>
  <c r="AL835" i="4"/>
  <c r="AR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136" i="4"/>
  <c r="J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O302" i="4" l="1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N896" i="4" s="1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08" i="10"/>
  <c r="D916" i="10"/>
  <c r="D687" i="10"/>
  <c r="D634" i="10"/>
  <c r="D855" i="10"/>
  <c r="D728" i="10"/>
  <c r="D677" i="10"/>
  <c r="D978" i="10"/>
  <c r="D598" i="10"/>
  <c r="D532" i="10"/>
  <c r="D506" i="10"/>
  <c r="D662" i="10"/>
  <c r="D389" i="10"/>
  <c r="D379" i="10"/>
  <c r="D868" i="10"/>
  <c r="D933" i="10"/>
  <c r="D683" i="10"/>
  <c r="D378" i="10"/>
  <c r="D507" i="10"/>
  <c r="D288" i="10"/>
  <c r="D330" i="10"/>
  <c r="D416" i="10"/>
  <c r="D851" i="10"/>
  <c r="D594" i="10"/>
  <c r="D838" i="10"/>
  <c r="D996" i="10"/>
  <c r="D886" i="10"/>
  <c r="D586" i="10"/>
  <c r="D592" i="10"/>
  <c r="D375" i="10"/>
  <c r="D817" i="10"/>
  <c r="D364" i="10"/>
  <c r="D982" i="10"/>
  <c r="D527" i="10"/>
  <c r="D932" i="10"/>
  <c r="D810" i="10"/>
  <c r="D380" i="10"/>
  <c r="D539" i="10"/>
  <c r="D841" i="10"/>
  <c r="D881" i="10"/>
  <c r="D648" i="10"/>
  <c r="D750" i="10"/>
  <c r="D950" i="10"/>
  <c r="D571" i="10"/>
  <c r="D537" i="10"/>
  <c r="D914" i="10"/>
  <c r="D738" i="10"/>
  <c r="D428" i="10"/>
  <c r="D452" i="10"/>
  <c r="D649" i="10"/>
  <c r="D811" i="10"/>
  <c r="D995" i="10"/>
  <c r="D977" i="10"/>
  <c r="D711" i="10"/>
  <c r="D631" i="10"/>
  <c r="D343" i="10"/>
  <c r="D469" i="10"/>
  <c r="D989" i="10"/>
  <c r="D896" i="10"/>
  <c r="D373" i="10"/>
  <c r="D927" i="10"/>
  <c r="D658" i="10"/>
  <c r="D436" i="10"/>
  <c r="D676" i="10"/>
  <c r="D837" i="10"/>
  <c r="D770" i="10"/>
  <c r="D624" i="10"/>
  <c r="D271" i="10"/>
  <c r="D522" i="10"/>
  <c r="D445" i="10"/>
  <c r="D872" i="10"/>
  <c r="D449" i="10"/>
  <c r="D732" i="10"/>
  <c r="D268" i="10"/>
  <c r="D475" i="10"/>
  <c r="D465" i="10"/>
  <c r="D454" i="10"/>
  <c r="D255" i="10"/>
  <c r="D752" i="10"/>
  <c r="D912" i="10"/>
  <c r="D499" i="10"/>
  <c r="D287" i="10"/>
  <c r="D608" i="10"/>
  <c r="D705" i="10"/>
  <c r="D361" i="10"/>
  <c r="D377" i="10"/>
  <c r="D257" i="10"/>
  <c r="D703" i="10"/>
  <c r="D391" i="10"/>
  <c r="D485" i="10"/>
  <c r="D505" i="10"/>
  <c r="D767" i="10"/>
  <c r="D830" i="10"/>
  <c r="D902" i="10"/>
  <c r="D438" i="10"/>
  <c r="D985" i="10"/>
  <c r="D722" i="10"/>
  <c r="D692" i="10"/>
  <c r="D473" i="10"/>
  <c r="D925" i="10"/>
  <c r="D457" i="10"/>
  <c r="D939" i="10"/>
  <c r="D601" i="10"/>
  <c r="D531" i="10"/>
  <c r="D637" i="10"/>
  <c r="D974" i="10"/>
  <c r="D444" i="10"/>
  <c r="D235" i="10"/>
  <c r="D318" i="10"/>
  <c r="D596" i="10"/>
  <c r="D196" i="10"/>
  <c r="D124" i="10"/>
  <c r="D34" i="10"/>
  <c r="D71" i="10"/>
  <c r="D197" i="10"/>
  <c r="D9" i="10"/>
  <c r="D114" i="10"/>
  <c r="D202" i="10"/>
  <c r="D126" i="10"/>
  <c r="D6" i="10"/>
  <c r="D92" i="10"/>
  <c r="D81" i="10"/>
  <c r="D187" i="10"/>
  <c r="D41" i="10"/>
  <c r="D792" i="3"/>
  <c r="D803" i="3"/>
  <c r="D453" i="3"/>
  <c r="D355" i="10"/>
  <c r="D366" i="10"/>
  <c r="D821" i="10"/>
  <c r="D780" i="10"/>
  <c r="D891" i="10"/>
  <c r="D234" i="10"/>
  <c r="D845" i="10"/>
  <c r="D737" i="10"/>
  <c r="D979" i="10"/>
  <c r="D422" i="10"/>
  <c r="D458" i="10"/>
  <c r="D403" i="10"/>
  <c r="D270" i="10"/>
  <c r="D816" i="10"/>
  <c r="D688" i="10"/>
  <c r="D969" i="10"/>
  <c r="D827" i="10"/>
  <c r="D439" i="10"/>
  <c r="D359" i="10"/>
  <c r="D714" i="10"/>
  <c r="D697" i="10"/>
  <c r="D994" i="10"/>
  <c r="D607" i="10"/>
  <c r="D312" i="10"/>
  <c r="D948" i="10"/>
  <c r="D525" i="10"/>
  <c r="D973" i="10"/>
  <c r="D431" i="10"/>
  <c r="D576" i="10"/>
  <c r="D500" i="10"/>
  <c r="D326" i="10"/>
  <c r="D348" i="10"/>
  <c r="D324" i="10"/>
  <c r="D908" i="10"/>
  <c r="D729" i="10"/>
  <c r="D812" i="10"/>
  <c r="D394" i="10"/>
  <c r="D553" i="10"/>
  <c r="D556" i="10"/>
  <c r="D809" i="10"/>
  <c r="D2" i="10"/>
  <c r="D857" i="10"/>
  <c r="D991" i="10"/>
  <c r="D962" i="10"/>
  <c r="D331" i="10"/>
  <c r="D307" i="10"/>
  <c r="D317" i="10"/>
  <c r="D496" i="10"/>
  <c r="D663" i="10"/>
  <c r="D686" i="10"/>
  <c r="D878" i="10"/>
  <c r="D573" i="10"/>
  <c r="D425" i="10"/>
  <c r="D696" i="10"/>
  <c r="D256" i="10"/>
  <c r="D820" i="10"/>
  <c r="D265" i="10"/>
  <c r="D831" i="10"/>
  <c r="D764" i="10"/>
  <c r="D946" i="10"/>
  <c r="D645" i="10"/>
  <c r="D957" i="10"/>
  <c r="D482" i="10"/>
  <c r="D691" i="10"/>
  <c r="D351" i="10"/>
  <c r="D388" i="10"/>
  <c r="D524" i="10"/>
  <c r="D305" i="10"/>
  <c r="D484" i="10"/>
  <c r="D406" i="10"/>
  <c r="D642" i="10"/>
  <c r="D463" i="10"/>
  <c r="D803" i="10"/>
  <c r="D278" i="10"/>
  <c r="D258" i="10"/>
  <c r="D534" i="10"/>
  <c r="D813" i="10"/>
  <c r="D918" i="10"/>
  <c r="D309" i="10"/>
  <c r="D679" i="10"/>
  <c r="D577" i="10"/>
  <c r="D440" i="10"/>
  <c r="D282" i="10"/>
  <c r="D829" i="10"/>
  <c r="D758" i="10"/>
  <c r="D867" i="10"/>
  <c r="D744" i="10"/>
  <c r="D567" i="10"/>
  <c r="D866" i="10"/>
  <c r="D835" i="10"/>
  <c r="D748" i="10"/>
  <c r="D574" i="10"/>
  <c r="D590" i="10"/>
  <c r="D536" i="10"/>
  <c r="D660" i="10"/>
  <c r="D467" i="10"/>
  <c r="D530" i="10"/>
  <c r="D514" i="10"/>
  <c r="D513" i="10"/>
  <c r="D595" i="10"/>
  <c r="D653" i="10"/>
  <c r="D936" i="10"/>
  <c r="D952" i="10"/>
  <c r="D250" i="10"/>
  <c r="D286" i="10"/>
  <c r="D299" i="10"/>
  <c r="D964" i="10"/>
  <c r="D580" i="10"/>
  <c r="D365" i="10"/>
  <c r="D352" i="10"/>
  <c r="D654" i="10"/>
  <c r="D390" i="10"/>
  <c r="D294" i="10"/>
  <c r="D947" i="10"/>
  <c r="D614" i="10"/>
  <c r="D277" i="10"/>
  <c r="D369" i="10"/>
  <c r="D781" i="10"/>
  <c r="D523" i="10"/>
  <c r="D797" i="10"/>
  <c r="D924" i="10"/>
  <c r="D323" i="10"/>
  <c r="D296" i="10"/>
  <c r="D451" i="10"/>
  <c r="D300" i="10"/>
  <c r="D517" i="10"/>
  <c r="D898" i="10"/>
  <c r="D968" i="10"/>
  <c r="D997" i="10"/>
  <c r="D854" i="10"/>
  <c r="D782" i="10"/>
  <c r="D849" i="10"/>
  <c r="D487" i="10"/>
  <c r="D970" i="10"/>
  <c r="D894" i="10"/>
  <c r="D358" i="10"/>
  <c r="D1001" i="10"/>
  <c r="D620" i="10"/>
  <c r="D980" i="10"/>
  <c r="D693" i="10"/>
  <c r="D776" i="10"/>
  <c r="D511" i="10"/>
  <c r="D404" i="10"/>
  <c r="D462" i="10"/>
  <c r="D360" i="10"/>
  <c r="D316" i="10"/>
  <c r="D518" i="10"/>
  <c r="D280" i="10"/>
  <c r="D446" i="10"/>
  <c r="D630" i="10"/>
  <c r="D754" i="10"/>
  <c r="D747" i="10"/>
  <c r="D670" i="10"/>
  <c r="D333" i="10"/>
  <c r="D883" i="10"/>
  <c r="D865" i="10"/>
  <c r="D301" i="10"/>
  <c r="D689" i="10"/>
  <c r="D385" i="10"/>
  <c r="D504" i="10"/>
  <c r="D549" i="10"/>
  <c r="D667" i="10"/>
  <c r="D739" i="10"/>
  <c r="D723" i="10"/>
  <c r="D497" i="10"/>
  <c r="D913" i="10"/>
  <c r="D664" i="10"/>
  <c r="D880" i="10"/>
  <c r="D272" i="10"/>
  <c r="D408" i="10"/>
  <c r="D993" i="10"/>
  <c r="D335" i="10"/>
  <c r="D466" i="10"/>
  <c r="D800" i="10"/>
  <c r="D474" i="10"/>
  <c r="D393" i="10"/>
  <c r="D823" i="10"/>
  <c r="D336" i="10"/>
  <c r="D981" i="10"/>
  <c r="D405" i="10"/>
  <c r="D700" i="10"/>
  <c r="D290" i="10"/>
  <c r="D476" i="10"/>
  <c r="D558" i="10"/>
  <c r="D435" i="10"/>
  <c r="D910" i="10"/>
  <c r="D784" i="10"/>
  <c r="D434" i="10"/>
  <c r="D460" i="10"/>
  <c r="D238" i="10"/>
  <c r="D321" i="10"/>
  <c r="D694" i="10"/>
  <c r="D314" i="10"/>
  <c r="D807" i="10"/>
  <c r="D430" i="10"/>
  <c r="D267" i="10"/>
  <c r="D768" i="10"/>
  <c r="D489" i="10"/>
  <c r="D751" i="10"/>
  <c r="D746" i="10"/>
  <c r="D930" i="10"/>
  <c r="D269" i="10"/>
  <c r="D529" i="10"/>
  <c r="D302" i="10"/>
  <c r="D327" i="10"/>
  <c r="D599" i="10"/>
  <c r="D612" i="10"/>
  <c r="D713" i="10"/>
  <c r="D846" i="10"/>
  <c r="D818" i="10"/>
  <c r="D965" i="10"/>
  <c r="D734" i="10"/>
  <c r="D619" i="10"/>
  <c r="D704" i="10"/>
  <c r="D509" i="10"/>
  <c r="D760" i="10"/>
  <c r="D332" i="10"/>
  <c r="D789" i="10"/>
  <c r="D604" i="10"/>
  <c r="D477" i="10"/>
  <c r="D281" i="10"/>
  <c r="D940" i="10"/>
  <c r="D905" i="10"/>
  <c r="D239" i="10"/>
  <c r="D815" i="10"/>
  <c r="D371" i="10"/>
  <c r="D641" i="10"/>
  <c r="D459" i="10"/>
  <c r="D949" i="10"/>
  <c r="D763" i="10"/>
  <c r="D249" i="10"/>
  <c r="D442" i="10"/>
  <c r="D443" i="10"/>
  <c r="D675" i="10"/>
  <c r="D448" i="10"/>
  <c r="D545" i="10"/>
  <c r="D367" i="10"/>
  <c r="D588" i="10"/>
  <c r="D328" i="10"/>
  <c r="D633" i="10"/>
  <c r="D415" i="10"/>
  <c r="D725" i="10"/>
  <c r="D772" i="10"/>
  <c r="D904" i="10"/>
  <c r="D765" i="10"/>
  <c r="D717" i="10"/>
  <c r="D386" i="10"/>
  <c r="D627" i="10"/>
  <c r="D919" i="10"/>
  <c r="D875" i="10"/>
  <c r="D639" i="10"/>
  <c r="D341" i="10"/>
  <c r="D259" i="10"/>
  <c r="D470" i="10"/>
  <c r="D966" i="10"/>
  <c r="D295" i="10"/>
  <c r="D706" i="10"/>
  <c r="D959" i="10"/>
  <c r="D863" i="10"/>
  <c r="D922" i="10"/>
  <c r="D673" i="10"/>
  <c r="D814" i="10"/>
  <c r="D740" i="10"/>
  <c r="D954" i="10"/>
  <c r="D707" i="10"/>
  <c r="D279" i="10"/>
  <c r="D521" i="10"/>
  <c r="D387" i="10"/>
  <c r="D877" i="10"/>
  <c r="D926" i="10"/>
  <c r="D998" i="10"/>
  <c r="D432" i="10"/>
  <c r="D801" i="10"/>
  <c r="D566" i="10"/>
  <c r="D941" i="10"/>
  <c r="D967" i="10"/>
  <c r="D640" i="10"/>
  <c r="D616" i="10"/>
  <c r="D887" i="10"/>
  <c r="D417" i="10"/>
  <c r="D421" i="10"/>
  <c r="D493" i="10"/>
  <c r="D168" i="10"/>
  <c r="D861" i="10"/>
  <c r="D14" i="10"/>
  <c r="D237" i="10"/>
  <c r="D18" i="10"/>
  <c r="D892" i="10"/>
  <c r="D35" i="10"/>
  <c r="D560" i="10"/>
  <c r="D252" i="10"/>
  <c r="D778" i="10"/>
  <c r="D702" i="10"/>
  <c r="D540" i="10"/>
  <c r="D909" i="10"/>
  <c r="D937" i="10"/>
  <c r="D23" i="10"/>
  <c r="D917" i="10"/>
  <c r="D684" i="10"/>
  <c r="D685" i="10"/>
  <c r="D464" i="10"/>
  <c r="D559" i="10"/>
  <c r="D424" i="10"/>
  <c r="D368" i="10"/>
  <c r="D561" i="10"/>
  <c r="D672" i="10"/>
  <c r="D718" i="10"/>
  <c r="D494" i="10"/>
  <c r="D712" i="10"/>
  <c r="D745" i="10"/>
  <c r="D609" i="3"/>
  <c r="D769" i="3"/>
  <c r="D612" i="3"/>
  <c r="D518" i="3"/>
  <c r="D827" i="3"/>
  <c r="D965" i="3"/>
  <c r="D929" i="3"/>
  <c r="D877" i="3"/>
  <c r="D801" i="3"/>
  <c r="D823" i="3"/>
  <c r="D968" i="3"/>
  <c r="D682" i="3"/>
  <c r="D936" i="3"/>
  <c r="D533" i="3"/>
  <c r="D454" i="3"/>
  <c r="D765" i="3"/>
  <c r="D515" i="10"/>
  <c r="D293" i="10"/>
  <c r="D999" i="10"/>
  <c r="D944" i="10"/>
  <c r="D951" i="10"/>
  <c r="D402" i="10"/>
  <c r="D585" i="3"/>
  <c r="D995" i="3"/>
  <c r="D942" i="10"/>
  <c r="D429" i="10"/>
  <c r="D340" i="10"/>
  <c r="D241" i="10"/>
  <c r="D488" i="10"/>
  <c r="D862" i="10"/>
  <c r="D762" i="10"/>
  <c r="D338" i="10"/>
  <c r="D543" i="10"/>
  <c r="D547" i="10"/>
  <c r="D701" i="10"/>
  <c r="D591" i="10"/>
  <c r="D945" i="10"/>
  <c r="D931" i="10"/>
  <c r="D806" i="10"/>
  <c r="D911" i="10"/>
  <c r="D1000" i="10"/>
  <c r="D63" i="10"/>
  <c r="D491" i="10"/>
  <c r="D116" i="10"/>
  <c r="D555" i="10"/>
  <c r="D179" i="10"/>
  <c r="D382" i="10"/>
  <c r="D304" i="10"/>
  <c r="D842" i="10"/>
  <c r="D329" i="10"/>
  <c r="D472" i="10"/>
  <c r="D538" i="10"/>
  <c r="D334" i="10"/>
  <c r="D93" i="10"/>
  <c r="D138" i="10"/>
  <c r="D65" i="10"/>
  <c r="D99" i="10"/>
  <c r="D26" i="10"/>
  <c r="D40" i="10"/>
  <c r="D229" i="10"/>
  <c r="D86" i="10"/>
  <c r="D109" i="10"/>
  <c r="D5" i="10"/>
  <c r="D10" i="10"/>
  <c r="D219" i="10"/>
  <c r="D82" i="10"/>
  <c r="D96" i="10"/>
  <c r="D148" i="10"/>
  <c r="D12" i="10"/>
  <c r="D89" i="10"/>
  <c r="D157" i="10"/>
  <c r="D144" i="10"/>
  <c r="D143" i="10"/>
  <c r="D135" i="10"/>
  <c r="D213" i="10"/>
  <c r="D118" i="10"/>
  <c r="D190" i="10"/>
  <c r="D445" i="3"/>
  <c r="D775" i="10"/>
  <c r="D709" i="10"/>
  <c r="D414" i="10"/>
  <c r="D992" i="10"/>
  <c r="D828" i="10"/>
  <c r="D641" i="3"/>
  <c r="D960" i="3"/>
  <c r="D521" i="3"/>
  <c r="D635" i="3"/>
  <c r="D599" i="3"/>
  <c r="D745" i="3"/>
  <c r="D892" i="3"/>
  <c r="D511" i="3"/>
  <c r="D885" i="3"/>
  <c r="D621" i="3"/>
  <c r="D817" i="3"/>
  <c r="D839" i="3"/>
  <c r="D903" i="3"/>
  <c r="D462" i="3"/>
  <c r="D986" i="3"/>
  <c r="D755" i="3"/>
  <c r="D628" i="3"/>
  <c r="D921" i="3"/>
  <c r="D539" i="3"/>
  <c r="D889" i="3"/>
  <c r="D479" i="3"/>
  <c r="D591" i="3"/>
  <c r="D632" i="3"/>
  <c r="D636" i="3"/>
  <c r="D967" i="3"/>
  <c r="D950" i="3"/>
  <c r="D595" i="3"/>
  <c r="D47" i="10"/>
  <c r="D503" i="3"/>
  <c r="D749" i="3"/>
  <c r="D927" i="3"/>
  <c r="D572" i="10"/>
  <c r="D646" i="10"/>
  <c r="D533" i="10"/>
  <c r="D628" i="10"/>
  <c r="D542" i="10"/>
  <c r="D345" i="10"/>
  <c r="D603" i="10"/>
  <c r="D486" i="10"/>
  <c r="D852" i="10"/>
  <c r="D870" i="10"/>
  <c r="D276" i="10"/>
  <c r="D859" i="10"/>
  <c r="D528" i="10"/>
  <c r="D826" i="3"/>
  <c r="D543" i="3"/>
  <c r="D754" i="3"/>
  <c r="D780" i="3"/>
  <c r="D961" i="10"/>
  <c r="D756" i="10"/>
  <c r="D656" i="10"/>
  <c r="D383" i="10"/>
  <c r="D635" i="10"/>
  <c r="D779" i="10"/>
  <c r="D710" i="10"/>
  <c r="D274" i="10"/>
  <c r="D240" i="10"/>
  <c r="D289" i="10"/>
  <c r="D344" i="10"/>
  <c r="D632" i="10"/>
  <c r="D682" i="10"/>
  <c r="D678" i="10"/>
  <c r="D381" i="10"/>
  <c r="D844" i="10"/>
  <c r="D724" i="10"/>
  <c r="D988" i="10"/>
  <c r="D853" i="10"/>
  <c r="D643" i="10"/>
  <c r="D320" i="10"/>
  <c r="D570" i="10"/>
  <c r="D636" i="10"/>
  <c r="D850" i="10"/>
  <c r="D541" i="10"/>
  <c r="D799" i="10"/>
  <c r="D657" i="10"/>
  <c r="D83" i="10"/>
  <c r="D231" i="10"/>
  <c r="D205" i="10"/>
  <c r="D119" i="10"/>
  <c r="D192" i="10"/>
  <c r="D53" i="10"/>
  <c r="D91" i="10"/>
  <c r="D113" i="10"/>
  <c r="D77" i="10"/>
  <c r="D57" i="10"/>
  <c r="D200" i="10"/>
  <c r="D130" i="10"/>
  <c r="D72" i="10"/>
  <c r="D70" i="10"/>
  <c r="D49" i="10"/>
  <c r="D753" i="10"/>
  <c r="D698" i="10"/>
  <c r="D929" i="10"/>
  <c r="D832" i="10"/>
  <c r="D708" i="10"/>
  <c r="D855" i="3"/>
  <c r="D698" i="3"/>
  <c r="D577" i="3"/>
  <c r="D456" i="3"/>
  <c r="D706" i="3"/>
  <c r="D588" i="3"/>
  <c r="D778" i="3"/>
  <c r="D762" i="3"/>
  <c r="D883" i="3"/>
  <c r="D658" i="3"/>
  <c r="D795" i="3"/>
  <c r="D914" i="3"/>
  <c r="D575" i="3"/>
  <c r="D759" i="3"/>
  <c r="D559" i="3"/>
  <c r="D660" i="3"/>
  <c r="D874" i="3"/>
  <c r="D623" i="3"/>
  <c r="D961" i="3"/>
  <c r="D593" i="3"/>
  <c r="D851" i="3"/>
  <c r="D547" i="3"/>
  <c r="D981" i="3"/>
  <c r="D670" i="3"/>
  <c r="D951" i="3"/>
  <c r="D644" i="3"/>
  <c r="D544" i="3"/>
  <c r="D581" i="10"/>
  <c r="D587" i="10"/>
  <c r="D349" i="10"/>
  <c r="D370" i="10"/>
  <c r="D655" i="10"/>
  <c r="D848" i="3"/>
  <c r="D993" i="3"/>
  <c r="D691" i="3"/>
  <c r="D673" i="3"/>
  <c r="D797" i="3"/>
  <c r="D982" i="3"/>
  <c r="D520" i="3"/>
  <c r="D779" i="3"/>
  <c r="D842" i="3"/>
  <c r="D510" i="3"/>
  <c r="D963" i="3"/>
  <c r="D451" i="3"/>
  <c r="D629" i="3"/>
  <c r="D642" i="3"/>
  <c r="D970" i="3"/>
  <c r="D833" i="10"/>
  <c r="D397" i="10"/>
  <c r="D671" i="10"/>
  <c r="D311" i="10"/>
  <c r="D668" i="10"/>
  <c r="D885" i="10"/>
  <c r="D826" i="10"/>
  <c r="D498" i="10"/>
  <c r="D953" i="10"/>
  <c r="D884" i="10"/>
  <c r="D297" i="10"/>
  <c r="D480" i="3"/>
  <c r="D690" i="3"/>
  <c r="D751" i="3"/>
  <c r="D864" i="3"/>
  <c r="D957" i="3"/>
  <c r="D260" i="10"/>
  <c r="D308" i="10"/>
  <c r="D242" i="10"/>
  <c r="D839" i="10"/>
  <c r="D526" i="10"/>
  <c r="D420" i="10"/>
  <c r="D362" i="10"/>
  <c r="D920" i="10"/>
  <c r="D805" i="10"/>
  <c r="D273" i="10"/>
  <c r="D890" i="10"/>
  <c r="D605" i="10"/>
  <c r="D788" i="10"/>
  <c r="D715" i="3"/>
  <c r="D1001" i="3"/>
  <c r="D772" i="3"/>
  <c r="D940" i="3"/>
  <c r="D467" i="3"/>
  <c r="D742" i="3"/>
  <c r="D638" i="3"/>
  <c r="D695" i="3"/>
  <c r="D33" i="10"/>
  <c r="D111" i="10"/>
  <c r="D75" i="10"/>
  <c r="D181" i="10"/>
  <c r="D211" i="10"/>
  <c r="D171" i="10"/>
  <c r="D112" i="10"/>
  <c r="D133" i="10"/>
  <c r="D769" i="10"/>
  <c r="D562" i="10"/>
  <c r="D483" i="10"/>
  <c r="D749" i="10"/>
  <c r="D793" i="10"/>
  <c r="D146" i="10"/>
  <c r="D127" i="10"/>
  <c r="D68" i="10"/>
  <c r="D232" i="10"/>
  <c r="D159" i="10"/>
  <c r="D210" i="10"/>
  <c r="D27" i="10"/>
  <c r="D756" i="3"/>
  <c r="D537" i="3"/>
  <c r="D522" i="3"/>
  <c r="D983" i="3"/>
  <c r="D622" i="3"/>
  <c r="D686" i="3"/>
  <c r="D942" i="3"/>
  <c r="D545" i="3"/>
  <c r="D930" i="3"/>
  <c r="D617" i="3"/>
  <c r="D893" i="3"/>
  <c r="D861" i="3"/>
  <c r="D760" i="3"/>
  <c r="D666" i="3"/>
  <c r="D793" i="3"/>
  <c r="D624" i="3"/>
  <c r="D643" i="3"/>
  <c r="D863" i="3"/>
  <c r="D840" i="10"/>
  <c r="D298" i="10"/>
  <c r="D418" i="10"/>
  <c r="D695" i="10"/>
  <c r="D960" i="10"/>
  <c r="D796" i="3"/>
  <c r="D974" i="3"/>
  <c r="D688" i="3"/>
  <c r="D481" i="3"/>
  <c r="D602" i="3"/>
  <c r="D680" i="3"/>
  <c r="D886" i="3"/>
  <c r="D829" i="3"/>
  <c r="D959" i="3"/>
  <c r="D516" i="3"/>
  <c r="D978" i="3"/>
  <c r="D490" i="3"/>
  <c r="D807" i="3"/>
  <c r="D784" i="3"/>
  <c r="D781" i="3"/>
  <c r="D524" i="3"/>
  <c r="D975" i="3"/>
  <c r="D655" i="3"/>
  <c r="D505" i="3"/>
  <c r="D484" i="3"/>
  <c r="D761" i="3"/>
  <c r="D548" i="3"/>
  <c r="D858" i="10"/>
  <c r="D903" i="10"/>
  <c r="D275" i="10"/>
  <c r="D743" i="10"/>
  <c r="D441" i="10"/>
  <c r="D244" i="10"/>
  <c r="D400" i="10"/>
  <c r="D246" i="10"/>
  <c r="D874" i="10"/>
  <c r="D777" i="10"/>
  <c r="D401" i="10"/>
  <c r="D552" i="10"/>
  <c r="D384" i="10"/>
  <c r="D665" i="10"/>
  <c r="D825" i="10"/>
  <c r="D568" i="10"/>
  <c r="D319" i="10"/>
  <c r="D182" i="10"/>
  <c r="D450" i="10"/>
  <c r="D104" i="10"/>
  <c r="D337" i="10"/>
  <c r="D195" i="10"/>
  <c r="D544" i="10"/>
  <c r="D310" i="10"/>
  <c r="D843" i="10"/>
  <c r="D137" i="10"/>
  <c r="D901" i="10"/>
  <c r="D629" i="10"/>
  <c r="D869" i="10"/>
  <c r="D766" i="10"/>
  <c r="D409" i="10"/>
  <c r="D54" i="10"/>
  <c r="D120" i="10"/>
  <c r="D145" i="10"/>
  <c r="D94" i="10"/>
  <c r="D153" i="10"/>
  <c r="D233" i="10"/>
  <c r="D719" i="10"/>
  <c r="D30" i="10"/>
  <c r="D346" i="10"/>
  <c r="D227" i="10"/>
  <c r="D731" i="10"/>
  <c r="D610" i="10"/>
  <c r="D456" i="10"/>
  <c r="D876" i="10"/>
  <c r="D597" i="10"/>
  <c r="D410" i="10"/>
  <c r="D236" i="10"/>
  <c r="D659" i="10"/>
  <c r="D787" i="10"/>
  <c r="D873" i="10"/>
  <c r="D955" i="10"/>
  <c r="D412" i="10"/>
  <c r="D593" i="10"/>
  <c r="D476" i="3"/>
  <c r="D538" i="3"/>
  <c r="D920" i="3"/>
  <c r="D446" i="3"/>
  <c r="D622" i="10"/>
  <c r="D315" i="10"/>
  <c r="D253" i="10"/>
  <c r="D546" i="10"/>
  <c r="D508" i="3"/>
  <c r="D528" i="3"/>
  <c r="D457" i="3"/>
  <c r="D461" i="3"/>
  <c r="D650" i="3"/>
  <c r="D939" i="3"/>
  <c r="D999" i="3"/>
  <c r="D652" i="3"/>
  <c r="D621" i="10"/>
  <c r="D492" i="10"/>
  <c r="D681" i="10"/>
  <c r="D652" i="10"/>
  <c r="D264" i="10"/>
  <c r="D956" i="3"/>
  <c r="D768" i="3"/>
  <c r="D865" i="3"/>
  <c r="D819" i="3"/>
  <c r="D846" i="3"/>
  <c r="D907" i="3"/>
  <c r="D753" i="3"/>
  <c r="D771" i="3"/>
  <c r="D555" i="3"/>
  <c r="D988" i="3"/>
  <c r="D534" i="3"/>
  <c r="D852" i="3"/>
  <c r="D945" i="3"/>
  <c r="D469" i="3"/>
  <c r="D922" i="3"/>
  <c r="D777" i="3"/>
  <c r="D499" i="3"/>
  <c r="D836" i="3"/>
  <c r="D667" i="3"/>
  <c r="D598" i="3"/>
  <c r="D564" i="3"/>
  <c r="D584" i="3"/>
  <c r="D904" i="3"/>
  <c r="D985" i="3"/>
  <c r="D516" i="10"/>
  <c r="D353" i="10"/>
  <c r="D716" i="10"/>
  <c r="D283" i="10"/>
  <c r="D617" i="10"/>
  <c r="D720" i="10"/>
  <c r="D785" i="10"/>
  <c r="D447" i="10"/>
  <c r="D690" i="10"/>
  <c r="D915" i="10"/>
  <c r="D956" i="10"/>
  <c r="D669" i="10"/>
  <c r="D864" i="10"/>
  <c r="D773" i="10"/>
  <c r="D774" i="10"/>
  <c r="D490" i="10"/>
  <c r="D247" i="10"/>
  <c r="D98" i="10"/>
  <c r="D647" i="10"/>
  <c r="D103" i="10"/>
  <c r="D606" i="10"/>
  <c r="D87" i="10"/>
  <c r="D551" i="10"/>
  <c r="D427" i="10"/>
  <c r="D638" i="10"/>
  <c r="D808" i="10"/>
  <c r="D735" i="10"/>
  <c r="D453" i="10"/>
  <c r="D600" i="10"/>
  <c r="D134" i="10"/>
  <c r="D284" i="10"/>
  <c r="D495" i="10"/>
  <c r="D569" i="10"/>
  <c r="D372" i="10"/>
  <c r="D374" i="10"/>
  <c r="D609" i="10"/>
  <c r="D796" i="10"/>
  <c r="D3" i="10"/>
  <c r="D215" i="10"/>
  <c r="D85" i="10"/>
  <c r="D115" i="10"/>
  <c r="D100" i="10"/>
  <c r="D24" i="10"/>
  <c r="D52" i="10"/>
  <c r="D74" i="10"/>
  <c r="D158" i="10"/>
  <c r="D160" i="10"/>
  <c r="D16" i="10"/>
  <c r="D201" i="10"/>
  <c r="D21" i="10"/>
  <c r="D62" i="10"/>
  <c r="D19" i="10"/>
  <c r="D152" i="10"/>
  <c r="D150" i="10"/>
  <c r="D194" i="10"/>
  <c r="D551" i="3"/>
  <c r="D554" i="3"/>
  <c r="D783" i="3"/>
  <c r="D875" i="3"/>
  <c r="D890" i="3"/>
  <c r="D662" i="3"/>
  <c r="D881" i="3"/>
  <c r="D443" i="3"/>
  <c r="D952" i="3"/>
  <c r="D923" i="3"/>
  <c r="D69" i="10"/>
  <c r="D121" i="10"/>
  <c r="D36" i="10"/>
  <c r="D216" i="10"/>
  <c r="D156" i="10"/>
  <c r="D671" i="3"/>
  <c r="D475" i="3"/>
  <c r="D895" i="10"/>
  <c r="D653" i="3"/>
  <c r="D370" i="3"/>
  <c r="D169" i="10"/>
  <c r="D947" i="3"/>
  <c r="D729" i="3"/>
  <c r="D45" i="10"/>
  <c r="D419" i="3"/>
  <c r="D853" i="3"/>
  <c r="D399" i="10"/>
  <c r="D727" i="3"/>
  <c r="D979" i="3"/>
  <c r="D431" i="3"/>
  <c r="D8" i="10"/>
  <c r="D464" i="3"/>
  <c r="D333" i="3"/>
  <c r="D288" i="3"/>
  <c r="D376" i="10"/>
  <c r="D310" i="3"/>
  <c r="D744" i="3"/>
  <c r="D292" i="3"/>
  <c r="D713" i="3"/>
  <c r="D67" i="10"/>
  <c r="D433" i="10"/>
  <c r="D958" i="10"/>
  <c r="D699" i="10"/>
  <c r="D790" i="10"/>
  <c r="D625" i="10"/>
  <c r="D790" i="3"/>
  <c r="D586" i="3"/>
  <c r="D792" i="10"/>
  <c r="D717" i="3"/>
  <c r="D509" i="3"/>
  <c r="D260" i="3"/>
  <c r="D933" i="3"/>
  <c r="D944" i="3"/>
  <c r="D650" i="10"/>
  <c r="D969" i="3"/>
  <c r="D208" i="10"/>
  <c r="D693" i="3"/>
  <c r="D265" i="3"/>
  <c r="D704" i="3"/>
  <c r="D271" i="3"/>
  <c r="D20" i="10"/>
  <c r="D514" i="3"/>
  <c r="D542" i="3"/>
  <c r="D578" i="10"/>
  <c r="D380" i="3"/>
  <c r="D581" i="3"/>
  <c r="D335" i="3"/>
  <c r="D955" i="3"/>
  <c r="D477" i="3"/>
  <c r="D843" i="3"/>
  <c r="D726" i="3"/>
  <c r="D899" i="3"/>
  <c r="D517" i="3"/>
  <c r="D573" i="3"/>
  <c r="D132" i="10"/>
  <c r="D735" i="3"/>
  <c r="D677" i="3"/>
  <c r="D395" i="10"/>
  <c r="D911" i="3"/>
  <c r="D592" i="3"/>
  <c r="D873" i="3"/>
  <c r="D837" i="3"/>
  <c r="D896" i="3"/>
  <c r="D771" i="10"/>
  <c r="D935" i="3"/>
  <c r="D482" i="3"/>
  <c r="D715" i="10"/>
  <c r="D206" i="10"/>
  <c r="D343" i="3"/>
  <c r="D428" i="3"/>
  <c r="D387" i="3"/>
  <c r="D263" i="3"/>
  <c r="D191" i="10"/>
  <c r="D557" i="10"/>
  <c r="D794" i="3"/>
  <c r="D818" i="3"/>
  <c r="D775" i="3"/>
  <c r="D455" i="3"/>
  <c r="D787" i="3"/>
  <c r="D958" i="3"/>
  <c r="D627" i="3"/>
  <c r="D712" i="3"/>
  <c r="D606" i="3"/>
  <c r="D198" i="10"/>
  <c r="D405" i="3"/>
  <c r="D423" i="3"/>
  <c r="D306" i="10"/>
  <c r="D193" i="10"/>
  <c r="D304" i="3"/>
  <c r="D506" i="3"/>
  <c r="D334" i="3"/>
  <c r="D630" i="3"/>
  <c r="D122" i="10"/>
  <c r="D172" i="10"/>
  <c r="D418" i="3"/>
  <c r="D515" i="3"/>
  <c r="D427" i="3"/>
  <c r="D313" i="10"/>
  <c r="D805" i="3"/>
  <c r="D918" i="3"/>
  <c r="D741" i="10"/>
  <c r="D487" i="3"/>
  <c r="D728" i="3"/>
  <c r="D44" i="10"/>
  <c r="D460" i="3"/>
  <c r="D325" i="3"/>
  <c r="D1000" i="3"/>
  <c r="D680" i="10"/>
  <c r="D400" i="3"/>
  <c r="D407" i="10"/>
  <c r="D757" i="10"/>
  <c r="D934" i="3"/>
  <c r="D147" i="10"/>
  <c r="D189" i="10"/>
  <c r="D858" i="3"/>
  <c r="D714" i="3"/>
  <c r="D407" i="3"/>
  <c r="D564" i="10"/>
  <c r="D651" i="3"/>
  <c r="D726" i="10"/>
  <c r="D813" i="3"/>
  <c r="D365" i="3"/>
  <c r="D626" i="10"/>
  <c r="D739" i="3"/>
  <c r="D139" i="10"/>
  <c r="D526" i="3"/>
  <c r="D909" i="3"/>
  <c r="D513" i="3"/>
  <c r="D804" i="3"/>
  <c r="D397" i="3"/>
  <c r="D782" i="3"/>
  <c r="D700" i="3"/>
  <c r="D549" i="3"/>
  <c r="D385" i="3"/>
  <c r="D48" i="10"/>
  <c r="D329" i="3"/>
  <c r="D546" i="3"/>
  <c r="D897" i="10"/>
  <c r="D946" i="3"/>
  <c r="D301" i="3"/>
  <c r="D987" i="10"/>
  <c r="D830" i="3"/>
  <c r="D973" i="3"/>
  <c r="D550" i="3"/>
  <c r="D850" i="3"/>
  <c r="D37" i="10"/>
  <c r="D170" i="10"/>
  <c r="D580" i="3"/>
  <c r="D164" i="10"/>
  <c r="D167" i="10"/>
  <c r="D176" i="10"/>
  <c r="D222" i="10"/>
  <c r="D102" i="10"/>
  <c r="D493" i="3"/>
  <c r="D399" i="3"/>
  <c r="D154" i="10"/>
  <c r="D331" i="3"/>
  <c r="D186" i="10"/>
  <c r="D110" i="10"/>
  <c r="D860" i="3"/>
  <c r="D711" i="3"/>
  <c r="D563" i="3"/>
  <c r="D721" i="10"/>
  <c r="D646" i="3"/>
  <c r="D668" i="3"/>
  <c r="D707" i="3"/>
  <c r="D773" i="3"/>
  <c r="D13" i="10"/>
  <c r="D901" i="3"/>
  <c r="D391" i="3"/>
  <c r="D251" i="10"/>
  <c r="D107" i="10"/>
  <c r="D984" i="10"/>
  <c r="D496" i="3"/>
  <c r="D884" i="3"/>
  <c r="D468" i="10"/>
  <c r="D834" i="10"/>
  <c r="D786" i="10"/>
  <c r="D478" i="10"/>
  <c r="D548" i="10"/>
  <c r="D426" i="10"/>
  <c r="D822" i="10"/>
  <c r="D529" i="3"/>
  <c r="D282" i="3"/>
  <c r="D286" i="3"/>
  <c r="D802" i="3"/>
  <c r="D789" i="3"/>
  <c r="D327" i="3"/>
  <c r="D371" i="3"/>
  <c r="D949" i="3"/>
  <c r="D317" i="3"/>
  <c r="D692" i="3"/>
  <c r="D915" i="3"/>
  <c r="D261" i="3"/>
  <c r="D905" i="3"/>
  <c r="D687" i="3"/>
  <c r="D185" i="10"/>
  <c r="D272" i="3"/>
  <c r="D177" i="10"/>
  <c r="D218" i="10"/>
  <c r="D500" i="3"/>
  <c r="D525" i="3"/>
  <c r="D907" i="10"/>
  <c r="D352" i="3"/>
  <c r="D411" i="10"/>
  <c r="D396" i="10"/>
  <c r="D262" i="10"/>
  <c r="D363" i="10"/>
  <c r="D611" i="10"/>
  <c r="D923" i="10"/>
  <c r="D60" i="10"/>
  <c r="D732" i="3"/>
  <c r="D250" i="3"/>
  <c r="D217" i="10"/>
  <c r="D703" i="3"/>
  <c r="D424" i="3"/>
  <c r="D269" i="3"/>
  <c r="D440" i="3"/>
  <c r="D799" i="3"/>
  <c r="D723" i="3"/>
  <c r="D833" i="3"/>
  <c r="D497" i="3"/>
  <c r="D42" i="10"/>
  <c r="D257" i="3"/>
  <c r="D251" i="3"/>
  <c r="D710" i="3"/>
  <c r="D471" i="3"/>
  <c r="D716" i="3"/>
  <c r="D766" i="3"/>
  <c r="D785" i="3"/>
  <c r="D383" i="3"/>
  <c r="D857" i="3"/>
  <c r="D357" i="3"/>
  <c r="D358" i="3"/>
  <c r="D11" i="10"/>
  <c r="D859" i="3"/>
  <c r="D674" i="10"/>
  <c r="D888" i="3"/>
  <c r="D372" i="3"/>
  <c r="D299" i="3"/>
  <c r="D611" i="3"/>
  <c r="D966" i="3"/>
  <c r="D332" i="3"/>
  <c r="D553" i="3"/>
  <c r="D471" i="10"/>
  <c r="D209" i="10"/>
  <c r="D824" i="10"/>
  <c r="D403" i="3"/>
  <c r="D377" i="3"/>
  <c r="D701" i="3"/>
  <c r="D437" i="10"/>
  <c r="D724" i="3"/>
  <c r="D866" i="3"/>
  <c r="D230" i="10"/>
  <c r="D394" i="3"/>
  <c r="D409" i="3"/>
  <c r="D293" i="3"/>
  <c r="D963" i="10"/>
  <c r="D733" i="10"/>
  <c r="D330" i="3"/>
  <c r="D648" i="3"/>
  <c r="D473" i="3"/>
  <c r="D413" i="10"/>
  <c r="D425" i="3"/>
  <c r="D501" i="3"/>
  <c r="D433" i="3"/>
  <c r="D254" i="3"/>
  <c r="D574" i="3"/>
  <c r="D492" i="3"/>
  <c r="D679" i="3"/>
  <c r="D349" i="3"/>
  <c r="D816" i="3"/>
  <c r="D938" i="3"/>
  <c r="D835" i="3"/>
  <c r="D43" i="10"/>
  <c r="D557" i="3"/>
  <c r="D721" i="3"/>
  <c r="D815" i="3"/>
  <c r="D991" i="3"/>
  <c r="D696" i="3"/>
  <c r="D351" i="3"/>
  <c r="D661" i="3"/>
  <c r="D953" i="3"/>
  <c r="D253" i="3"/>
  <c r="D932" i="3"/>
  <c r="D597" i="3"/>
  <c r="D339" i="3"/>
  <c r="D458" i="3"/>
  <c r="D307" i="3"/>
  <c r="D737" i="3"/>
  <c r="D820" i="3"/>
  <c r="D266" i="10"/>
  <c r="D562" i="3"/>
  <c r="D924" i="3"/>
  <c r="D838" i="3"/>
  <c r="D281" i="3"/>
  <c r="D261" i="10"/>
  <c r="D976" i="3"/>
  <c r="D266" i="3"/>
  <c r="D891" i="3"/>
  <c r="D481" i="10"/>
  <c r="D354" i="3"/>
  <c r="D964" i="3"/>
  <c r="D73" i="10"/>
  <c r="D510" i="10"/>
  <c r="D166" i="10"/>
  <c r="D80" i="10"/>
  <c r="D25" i="10"/>
  <c r="D605" i="3"/>
  <c r="D312" i="3"/>
  <c r="D795" i="10"/>
  <c r="D738" i="3"/>
  <c r="D395" i="3"/>
  <c r="D441" i="3"/>
  <c r="D699" i="3"/>
  <c r="D277" i="3"/>
  <c r="D614" i="3"/>
  <c r="D468" i="3"/>
  <c r="D849" i="3"/>
  <c r="D550" i="10"/>
  <c r="D339" i="10"/>
  <c r="D834" i="3"/>
  <c r="D279" i="3"/>
  <c r="D767" i="3"/>
  <c r="D175" i="10"/>
  <c r="D808" i="3"/>
  <c r="D485" i="3"/>
  <c r="D798" i="10"/>
  <c r="D390" i="3"/>
  <c r="D887" i="3"/>
  <c r="D759" i="10"/>
  <c r="D971" i="3"/>
  <c r="D117" i="10"/>
  <c r="D101" i="10"/>
  <c r="D123" i="10"/>
  <c r="D88" i="10"/>
  <c r="D224" i="10"/>
  <c r="D604" i="3"/>
  <c r="D412" i="3"/>
  <c r="D651" i="10"/>
  <c r="D734" i="3"/>
  <c r="D321" i="3"/>
  <c r="D519" i="10"/>
  <c r="D943" i="10"/>
  <c r="D575" i="10"/>
  <c r="D359" i="3"/>
  <c r="D657" i="3"/>
  <c r="D709" i="3"/>
  <c r="D243" i="10"/>
  <c r="D309" i="3"/>
  <c r="D455" i="10"/>
  <c r="D531" i="3"/>
  <c r="D375" i="3"/>
  <c r="D342" i="10"/>
  <c r="D639" i="3"/>
  <c r="D996" i="3"/>
  <c r="D800" i="3"/>
  <c r="D943" i="3"/>
  <c r="D720" i="3"/>
  <c r="D583" i="10"/>
  <c r="D392" i="10"/>
  <c r="D900" i="3"/>
  <c r="D255" i="3"/>
  <c r="D259" i="3"/>
  <c r="D7" i="10"/>
  <c r="D618" i="10"/>
  <c r="D603" i="3"/>
  <c r="D990" i="10"/>
  <c r="D554" i="10"/>
  <c r="D422" i="3"/>
  <c r="D928" i="10"/>
  <c r="D284" i="3"/>
  <c r="D845" i="3"/>
  <c r="D910" i="3"/>
  <c r="D442" i="3"/>
  <c r="D320" i="3"/>
  <c r="D324" i="3"/>
  <c r="D640" i="3"/>
  <c r="D350" i="3"/>
  <c r="D275" i="3"/>
  <c r="D483" i="3"/>
  <c r="D276" i="3"/>
  <c r="D888" i="10"/>
  <c r="D125" i="10"/>
  <c r="D536" i="3"/>
  <c r="D811" i="3"/>
  <c r="D248" i="10"/>
  <c r="D750" i="3"/>
  <c r="D480" i="10"/>
  <c r="D814" i="3"/>
  <c r="D610" i="3"/>
  <c r="D786" i="3"/>
  <c r="D783" i="10"/>
  <c r="D869" i="3"/>
  <c r="D618" i="3"/>
  <c r="D306" i="3"/>
  <c r="D466" i="3"/>
  <c r="D938" i="10"/>
  <c r="D416" i="3"/>
  <c r="D579" i="3"/>
  <c r="D665" i="3"/>
  <c r="D934" i="10"/>
  <c r="D804" i="10"/>
  <c r="D935" i="10"/>
  <c r="D730" i="10"/>
  <c r="D461" i="10"/>
  <c r="D520" i="10"/>
  <c r="D666" i="10"/>
  <c r="D913" i="3"/>
  <c r="D298" i="3"/>
  <c r="D180" i="10"/>
  <c r="D318" i="3"/>
  <c r="D76" i="10"/>
  <c r="D90" i="10"/>
  <c r="D895" i="3"/>
  <c r="D151" i="10"/>
  <c r="D364" i="3"/>
  <c r="D66" i="10"/>
  <c r="D356" i="10"/>
  <c r="D15" i="10"/>
  <c r="D791" i="3"/>
  <c r="D415" i="3"/>
  <c r="D900" i="10"/>
  <c r="D51" i="10"/>
  <c r="D311" i="3"/>
  <c r="D928" i="3"/>
  <c r="D810" i="3"/>
  <c r="D634" i="3"/>
  <c r="D173" i="10"/>
  <c r="D58" i="10"/>
  <c r="D992" i="3"/>
  <c r="D540" i="3"/>
  <c r="D747" i="3"/>
  <c r="D977" i="3"/>
  <c r="D806" i="3"/>
  <c r="D535" i="3"/>
  <c r="D128" i="10"/>
  <c r="D465" i="3"/>
  <c r="D420" i="3"/>
  <c r="D289" i="3"/>
  <c r="D512" i="10"/>
  <c r="D590" i="3"/>
  <c r="D161" i="10"/>
  <c r="D61" i="10"/>
  <c r="D340" i="3"/>
  <c r="D421" i="3"/>
  <c r="D226" i="10"/>
  <c r="D937" i="3"/>
  <c r="D602" i="10"/>
  <c r="D495" i="3"/>
  <c r="D844" i="3"/>
  <c r="D731" i="3"/>
  <c r="D828" i="3"/>
  <c r="D376" i="3"/>
  <c r="D758" i="3"/>
  <c r="D165" i="10"/>
  <c r="D411" i="3"/>
  <c r="D601" i="3"/>
  <c r="D245" i="10"/>
  <c r="D576" i="3"/>
  <c r="D582" i="3"/>
  <c r="D948" i="3"/>
  <c r="D987" i="3"/>
  <c r="D741" i="3"/>
  <c r="D361" i="3"/>
  <c r="D656" i="3"/>
  <c r="D683" i="3"/>
  <c r="D38" i="3"/>
  <c r="D268" i="3"/>
  <c r="D567" i="3"/>
  <c r="D297" i="3"/>
  <c r="D989" i="3"/>
  <c r="D615" i="10"/>
  <c r="D436" i="3"/>
  <c r="D871" i="10"/>
  <c r="D962" i="3"/>
  <c r="D178" i="10"/>
  <c r="D472" i="3"/>
  <c r="D337" i="3"/>
  <c r="D274" i="3"/>
  <c r="D46" i="10"/>
  <c r="D355" i="3"/>
  <c r="D488" i="3"/>
  <c r="D105" i="10"/>
  <c r="D366" i="3"/>
  <c r="D589" i="10"/>
  <c r="D990" i="3"/>
  <c r="D997" i="3"/>
  <c r="D363" i="3"/>
  <c r="D141" i="10"/>
  <c r="D678" i="3"/>
  <c r="D530" i="3"/>
  <c r="D55" i="10"/>
  <c r="D616" i="3"/>
  <c r="D512" i="3"/>
  <c r="D199" i="10"/>
  <c r="D585" i="10"/>
  <c r="D847" i="10"/>
  <c r="D931" i="3"/>
  <c r="D374" i="3"/>
  <c r="D302" i="3"/>
  <c r="D59" i="10"/>
  <c r="D22" i="10"/>
  <c r="D736" i="10"/>
  <c r="D631" i="3"/>
  <c r="D347" i="3"/>
  <c r="D262" i="3"/>
  <c r="D570" i="3"/>
  <c r="D357" i="10"/>
  <c r="D980" i="3"/>
  <c r="D328" i="3"/>
  <c r="D17" i="10"/>
  <c r="D149" i="10"/>
  <c r="D736" i="3"/>
  <c r="D802" i="10"/>
  <c r="D825" i="3"/>
  <c r="D389" i="3"/>
  <c r="D263" i="10"/>
  <c r="D832" i="3"/>
  <c r="D384" i="3"/>
  <c r="D594" i="3"/>
  <c r="D898" i="3"/>
  <c r="D294" i="3"/>
  <c r="D438" i="3"/>
  <c r="D369" i="3"/>
  <c r="D600" i="3"/>
  <c r="D880" i="3"/>
  <c r="D746" i="3"/>
  <c r="D203" i="10"/>
  <c r="D325" i="10"/>
  <c r="D308" i="3"/>
  <c r="D398" i="3"/>
  <c r="D459" i="3"/>
  <c r="D572" i="3"/>
  <c r="D39" i="10"/>
  <c r="D583" i="3"/>
  <c r="D350" i="10"/>
  <c r="D862" i="3"/>
  <c r="D519" i="3"/>
  <c r="D674" i="3"/>
  <c r="D819" i="10"/>
  <c r="D291" i="3"/>
  <c r="D743" i="3"/>
  <c r="D296" i="3"/>
  <c r="D984" i="3"/>
  <c r="D664" i="3"/>
  <c r="D755" i="10"/>
  <c r="D50" i="10"/>
  <c r="D220" i="10"/>
  <c r="D393" i="3"/>
  <c r="D925" i="3"/>
  <c r="D338" i="3"/>
  <c r="D876" i="3"/>
  <c r="D258" i="3"/>
  <c r="D432" i="3"/>
  <c r="D95" i="10"/>
  <c r="D675" i="3"/>
  <c r="D347" i="10"/>
  <c r="D596" i="3"/>
  <c r="D419" i="10"/>
  <c r="D752" i="3"/>
  <c r="D870" i="3"/>
  <c r="D402" i="3"/>
  <c r="D589" i="3"/>
  <c r="D623" i="10"/>
  <c r="D429" i="3"/>
  <c r="D558" i="3"/>
  <c r="D345" i="3"/>
  <c r="D392" i="3"/>
  <c r="D303" i="3"/>
  <c r="D313" i="3"/>
  <c r="D214" i="10"/>
  <c r="D972" i="10"/>
  <c r="D64" i="10"/>
  <c r="D879" i="10"/>
  <c r="D986" i="10"/>
  <c r="D649" i="3"/>
  <c r="D578" i="3"/>
  <c r="D889" i="10"/>
  <c r="D163" i="10"/>
  <c r="D568" i="3"/>
  <c r="D647" i="3"/>
  <c r="D404" i="3"/>
  <c r="D227" i="3"/>
  <c r="D234" i="3"/>
  <c r="D210" i="3"/>
  <c r="D204" i="3"/>
  <c r="D245" i="3"/>
  <c r="D216" i="3"/>
  <c r="D218" i="3"/>
  <c r="D231" i="3"/>
  <c r="D208" i="3"/>
  <c r="D223" i="3"/>
  <c r="D239" i="3"/>
  <c r="D209" i="3"/>
  <c r="D235" i="3"/>
  <c r="D486" i="3"/>
  <c r="D78" i="10"/>
  <c r="D908" i="3"/>
  <c r="D565" i="10"/>
  <c r="D788" i="3"/>
  <c r="D450" i="3"/>
  <c r="D871" i="3"/>
  <c r="D882" i="3"/>
  <c r="D305" i="3"/>
  <c r="D856" i="10"/>
  <c r="D619" i="3"/>
  <c r="D56" i="10"/>
  <c r="D854" i="3"/>
  <c r="D283" i="3"/>
  <c r="D719" i="3"/>
  <c r="D129" i="10"/>
  <c r="D79" i="10"/>
  <c r="D223" i="10"/>
  <c r="D794" i="10"/>
  <c r="D954" i="3"/>
  <c r="D976" i="10"/>
  <c r="D685" i="3"/>
  <c r="D587" i="3"/>
  <c r="D353" i="3"/>
  <c r="D523" i="3"/>
  <c r="D812" i="3"/>
  <c r="D38" i="10"/>
  <c r="D32" i="10"/>
  <c r="D31" i="10"/>
  <c r="D28" i="10"/>
  <c r="D303" i="10"/>
  <c r="D507" i="3"/>
  <c r="D382" i="3"/>
  <c r="D565" i="3"/>
  <c r="D354" i="10"/>
  <c r="D401" i="3"/>
  <c r="D708" i="3"/>
  <c r="D426" i="3"/>
  <c r="D142" i="10"/>
  <c r="D902" i="3"/>
  <c r="D613" i="3"/>
  <c r="D254" i="10"/>
  <c r="D625" i="3"/>
  <c r="D502" i="3"/>
  <c r="D470" i="3"/>
  <c r="D584" i="10"/>
  <c r="D204" i="10"/>
  <c r="D998" i="3"/>
  <c r="D503" i="10"/>
  <c r="D560" i="3"/>
  <c r="D346" i="3"/>
  <c r="D748" i="3"/>
  <c r="D378" i="3"/>
  <c r="D437" i="3"/>
  <c r="D867" i="3"/>
  <c r="D916" i="3"/>
  <c r="D348" i="3"/>
  <c r="D489" i="3"/>
  <c r="D290" i="3"/>
  <c r="D824" i="3"/>
  <c r="D285" i="10"/>
  <c r="D569" i="3"/>
  <c r="D84" i="10"/>
  <c r="D899" i="10"/>
  <c r="D791" i="10"/>
  <c r="D491" i="3"/>
  <c r="D615" i="3"/>
  <c r="D188" i="10"/>
  <c r="D413" i="3"/>
  <c r="D527" i="3"/>
  <c r="D29" i="10"/>
  <c r="D774" i="3"/>
  <c r="D408" i="3"/>
  <c r="D479" i="10"/>
  <c r="D406" i="3"/>
  <c r="D448" i="3"/>
  <c r="D315" i="3"/>
  <c r="D535" i="10"/>
  <c r="D212" i="3"/>
  <c r="D221" i="3"/>
  <c r="D199" i="3"/>
  <c r="D241" i="3"/>
  <c r="D240" i="3"/>
  <c r="D220" i="3"/>
  <c r="D242" i="3"/>
  <c r="D228" i="3"/>
  <c r="D97" i="10"/>
  <c r="D373" i="3"/>
  <c r="D847" i="3"/>
  <c r="D417" i="3"/>
  <c r="D316" i="3"/>
  <c r="D566" i="3"/>
  <c r="D906" i="10"/>
  <c r="D326" i="3"/>
  <c r="D225" i="10"/>
  <c r="D367" i="3"/>
  <c r="D439" i="3"/>
  <c r="D878" i="3"/>
  <c r="D620" i="3"/>
  <c r="D410" i="3"/>
  <c r="D672" i="3"/>
  <c r="D770" i="3"/>
  <c r="D705" i="3"/>
  <c r="D300" i="3"/>
  <c r="D676" i="3"/>
  <c r="D983" i="10"/>
  <c r="D840" i="3"/>
  <c r="D131" i="10"/>
  <c r="D498" i="3"/>
  <c r="D776" i="3"/>
  <c r="D463" i="3"/>
  <c r="D860" i="10"/>
  <c r="D681" i="3"/>
  <c r="D733" i="3"/>
  <c r="D941" i="3"/>
  <c r="D684" i="3"/>
  <c r="D975" i="10"/>
  <c r="D571" i="3"/>
  <c r="D893" i="10"/>
  <c r="D323" i="3"/>
  <c r="D764" i="3"/>
  <c r="D663" i="3"/>
  <c r="D879" i="3"/>
  <c r="D644" i="10"/>
  <c r="D342" i="3"/>
  <c r="D730" i="3"/>
  <c r="D868" i="3"/>
  <c r="D314" i="3"/>
  <c r="D396" i="3"/>
  <c r="D221" i="10"/>
  <c r="D447" i="3"/>
  <c r="D613" i="10"/>
  <c r="D252" i="3"/>
  <c r="D273" i="3"/>
  <c r="D552" i="3"/>
  <c r="D478" i="3"/>
  <c r="D659" i="3"/>
  <c r="D504" i="3"/>
  <c r="D292" i="10"/>
  <c r="D607" i="3"/>
  <c r="D556" i="3"/>
  <c r="D341" i="3"/>
  <c r="D761" i="10"/>
  <c r="D344" i="3"/>
  <c r="D291" i="10"/>
  <c r="D430" i="3"/>
  <c r="D174" i="10"/>
  <c r="D398" i="10"/>
  <c r="D798" i="3"/>
  <c r="D702" i="3"/>
  <c r="D809" i="3"/>
  <c r="D212" i="10"/>
  <c r="D894" i="3"/>
  <c r="D856" i="3"/>
  <c r="D872" i="3"/>
  <c r="D906" i="3"/>
  <c r="D285" i="3"/>
  <c r="D228" i="10"/>
  <c r="D155" i="10"/>
  <c r="D414" i="3"/>
  <c r="D848" i="10"/>
  <c r="D4" i="10"/>
  <c r="D637" i="3"/>
  <c r="D821" i="3"/>
  <c r="D211" i="3"/>
  <c r="D230" i="3"/>
  <c r="D238" i="3"/>
  <c r="D233" i="3"/>
  <c r="D201" i="3"/>
  <c r="D198" i="3"/>
  <c r="D244" i="3"/>
  <c r="D225" i="3"/>
  <c r="D249" i="3"/>
  <c r="D207" i="3"/>
  <c r="D202" i="3"/>
  <c r="D718" i="3"/>
  <c r="D582" i="10"/>
  <c r="D831" i="3"/>
  <c r="D921" i="10"/>
  <c r="D322" i="3"/>
  <c r="D162" i="10"/>
  <c r="D356" i="3"/>
  <c r="D106" i="10"/>
  <c r="D452" i="3"/>
  <c r="D971" i="10"/>
  <c r="D694" i="3"/>
  <c r="D561" i="3"/>
  <c r="D278" i="3"/>
  <c r="D435" i="3"/>
  <c r="D740" i="3"/>
  <c r="D267" i="3"/>
  <c r="D256" i="3"/>
  <c r="D386" i="3"/>
  <c r="D757" i="3"/>
  <c r="D917" i="3"/>
  <c r="D108" i="10"/>
  <c r="D295" i="3"/>
  <c r="D287" i="3"/>
  <c r="D532" i="3"/>
  <c r="D919" i="3"/>
  <c r="D322" i="10"/>
  <c r="D319" i="3"/>
  <c r="D541" i="3"/>
  <c r="D39" i="3"/>
  <c r="D836" i="10"/>
  <c r="D822" i="3"/>
  <c r="D444" i="3"/>
  <c r="D926" i="3"/>
  <c r="D725" i="3"/>
  <c r="D362" i="3"/>
  <c r="D669" i="3"/>
  <c r="D184" i="10"/>
  <c r="D140" i="10"/>
  <c r="D882" i="10"/>
  <c r="D897" i="3"/>
  <c r="D280" i="3"/>
  <c r="D727" i="10"/>
  <c r="D379" i="3"/>
  <c r="D626" i="3"/>
  <c r="D368" i="3"/>
  <c r="D742" i="10"/>
  <c r="D972" i="3"/>
  <c r="D579" i="10"/>
  <c r="D633" i="3"/>
  <c r="D264" i="3"/>
  <c r="D697" i="3"/>
  <c r="D423" i="10"/>
  <c r="D474" i="3"/>
  <c r="D207" i="10"/>
  <c r="D381" i="3"/>
  <c r="D661" i="10"/>
  <c r="D434" i="3"/>
  <c r="D183" i="10"/>
  <c r="D336" i="3"/>
  <c r="D841" i="3"/>
  <c r="D449" i="3"/>
  <c r="D563" i="10"/>
  <c r="D994" i="3"/>
  <c r="D388" i="3"/>
  <c r="D689" i="3"/>
  <c r="D645" i="3"/>
  <c r="D722" i="3"/>
  <c r="D502" i="10"/>
  <c r="D501" i="10"/>
  <c r="D608" i="3"/>
  <c r="D494" i="3"/>
  <c r="D654" i="3"/>
  <c r="D270" i="3"/>
  <c r="D136" i="10"/>
  <c r="D360" i="3"/>
  <c r="D912" i="3"/>
  <c r="D763" i="3"/>
  <c r="D205" i="3"/>
  <c r="D226" i="3"/>
  <c r="D213" i="3"/>
  <c r="D229" i="3"/>
  <c r="D224" i="3"/>
  <c r="D236" i="3"/>
  <c r="D247" i="3"/>
  <c r="D237" i="3"/>
  <c r="D206" i="3"/>
  <c r="D232" i="3"/>
  <c r="D219" i="3"/>
  <c r="D248" i="3"/>
  <c r="D200" i="3"/>
  <c r="D246" i="3"/>
  <c r="D215" i="3"/>
  <c r="D214" i="3"/>
  <c r="D203" i="3"/>
  <c r="D243" i="3"/>
  <c r="D222" i="3"/>
  <c r="D217" i="3"/>
  <c r="D98" i="3"/>
  <c r="D99" i="3"/>
  <c r="D3" i="3"/>
  <c r="D96" i="3"/>
  <c r="D101" i="3"/>
  <c r="D2" i="3"/>
  <c r="D100" i="3"/>
  <c r="D97" i="3"/>
  <c r="D70" i="3"/>
  <c r="D92" i="3"/>
  <c r="D84" i="3"/>
  <c r="D94" i="3"/>
  <c r="D79" i="3"/>
  <c r="D91" i="3"/>
  <c r="D52" i="3"/>
  <c r="D27" i="3"/>
  <c r="D15" i="3"/>
  <c r="D67" i="3"/>
  <c r="D23" i="3"/>
  <c r="D44" i="3"/>
  <c r="D50" i="3"/>
  <c r="D42" i="3"/>
  <c r="D55" i="3"/>
  <c r="D45" i="3"/>
  <c r="D5" i="3"/>
  <c r="D22" i="3"/>
  <c r="D24" i="3"/>
  <c r="D32" i="3"/>
  <c r="D8" i="3"/>
  <c r="D28" i="3"/>
  <c r="D90" i="3"/>
  <c r="D74" i="3"/>
  <c r="D75" i="3"/>
  <c r="D71" i="3"/>
  <c r="D82" i="3"/>
  <c r="D80" i="3"/>
  <c r="D88" i="3"/>
  <c r="D31" i="3"/>
  <c r="D6" i="3"/>
  <c r="D4" i="3"/>
  <c r="D30" i="3"/>
  <c r="D63" i="3"/>
  <c r="D46" i="3"/>
  <c r="D68" i="3"/>
  <c r="D51" i="3"/>
  <c r="D36" i="3"/>
  <c r="D40" i="3"/>
  <c r="D43" i="3"/>
  <c r="D66" i="3"/>
  <c r="D37" i="3"/>
  <c r="D18" i="3"/>
  <c r="D69" i="3"/>
  <c r="D25" i="3"/>
  <c r="D81" i="3"/>
  <c r="D78" i="3"/>
  <c r="D89" i="3"/>
  <c r="D87" i="3"/>
  <c r="D95" i="3"/>
  <c r="D85" i="3"/>
  <c r="D76" i="3"/>
  <c r="D34" i="3"/>
  <c r="D54" i="3"/>
  <c r="D16" i="3"/>
  <c r="D17" i="3"/>
  <c r="D21" i="3"/>
  <c r="D12" i="3"/>
  <c r="D53" i="3"/>
  <c r="D48" i="3"/>
  <c r="D26" i="3"/>
  <c r="D64" i="3"/>
  <c r="D58" i="3"/>
  <c r="D35" i="3"/>
  <c r="D60" i="3"/>
  <c r="D61" i="3"/>
  <c r="D13" i="3"/>
  <c r="D41" i="3"/>
  <c r="D83" i="3"/>
  <c r="D72" i="3"/>
  <c r="D73" i="3"/>
  <c r="D77" i="3"/>
  <c r="D86" i="3"/>
  <c r="D93" i="3"/>
  <c r="D59" i="3"/>
  <c r="D57" i="3"/>
  <c r="D9" i="3"/>
  <c r="D62" i="3"/>
  <c r="D49" i="3"/>
  <c r="D56" i="3"/>
  <c r="D29" i="3"/>
  <c r="D20" i="3"/>
  <c r="D19" i="3"/>
  <c r="D14" i="3"/>
  <c r="D10" i="3"/>
  <c r="D65" i="3"/>
  <c r="D11" i="3"/>
  <c r="D7" i="3"/>
  <c r="D33" i="3"/>
  <c r="D47" i="3"/>
  <c r="D105" i="3"/>
  <c r="D103" i="3"/>
  <c r="D104" i="3"/>
  <c r="D102" i="3"/>
  <c r="D121" i="3"/>
  <c r="D129" i="3"/>
  <c r="D151" i="3"/>
  <c r="D183" i="3"/>
  <c r="D117" i="3"/>
  <c r="D188" i="3"/>
  <c r="D181" i="3"/>
  <c r="D170" i="3"/>
  <c r="D158" i="3"/>
  <c r="D138" i="3"/>
  <c r="D134" i="3"/>
  <c r="D157" i="3"/>
  <c r="D176" i="3"/>
  <c r="D187" i="3"/>
  <c r="D197" i="3"/>
  <c r="D136" i="3"/>
  <c r="D119" i="3"/>
  <c r="D109" i="3"/>
  <c r="D171" i="3"/>
  <c r="D107" i="3"/>
  <c r="D110" i="3"/>
  <c r="D189" i="3"/>
  <c r="D127" i="3"/>
  <c r="D192" i="3"/>
  <c r="D147" i="3"/>
  <c r="D168" i="3"/>
  <c r="D120" i="3"/>
  <c r="D161" i="3"/>
  <c r="D153" i="3"/>
  <c r="D152" i="3"/>
  <c r="D140" i="3"/>
  <c r="D190" i="3"/>
  <c r="D182" i="3"/>
  <c r="D130" i="3"/>
  <c r="D162" i="3"/>
  <c r="D139" i="3"/>
  <c r="D191" i="3"/>
  <c r="D122" i="3"/>
  <c r="D114" i="3"/>
  <c r="D164" i="3"/>
  <c r="D144" i="3"/>
  <c r="D124" i="3"/>
  <c r="D169" i="3"/>
  <c r="D173" i="3"/>
  <c r="D175" i="3"/>
  <c r="D186" i="3"/>
  <c r="D141" i="3"/>
  <c r="D133" i="3"/>
  <c r="D194" i="3"/>
  <c r="D179" i="3"/>
  <c r="D115" i="3"/>
  <c r="D149" i="3"/>
  <c r="D195" i="3"/>
  <c r="D177" i="3"/>
  <c r="D142" i="3"/>
  <c r="D184" i="3"/>
  <c r="D159" i="3"/>
  <c r="D165" i="3"/>
  <c r="D123" i="3"/>
  <c r="D172" i="3"/>
  <c r="D106" i="3"/>
  <c r="D148" i="3"/>
  <c r="D160" i="3"/>
  <c r="D154" i="3"/>
  <c r="D145" i="3"/>
  <c r="D167" i="3"/>
  <c r="D150" i="3"/>
  <c r="D118" i="3"/>
  <c r="D126" i="3"/>
  <c r="D125" i="3"/>
  <c r="D111" i="3"/>
  <c r="D135" i="3"/>
  <c r="D185" i="3"/>
  <c r="D163" i="3"/>
  <c r="D156" i="3"/>
  <c r="D131" i="3"/>
  <c r="D180" i="3"/>
  <c r="D193" i="3"/>
  <c r="D113" i="3"/>
  <c r="D166" i="3"/>
  <c r="D128" i="3"/>
  <c r="D137" i="3"/>
  <c r="D146" i="3"/>
  <c r="D178" i="3"/>
  <c r="D155" i="3"/>
  <c r="D174" i="3"/>
  <c r="D196" i="3"/>
  <c r="D143" i="3"/>
  <c r="D108" i="3"/>
  <c r="D116" i="3"/>
  <c r="D132" i="3"/>
  <c r="D112" i="3"/>
  <c r="AN240" i="4" l="1"/>
  <c r="AT240" i="4" s="1"/>
  <c r="AL896" i="4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J127" i="3"/>
  <c r="I127" i="3"/>
  <c r="K127" i="3"/>
  <c r="H127" i="3"/>
  <c r="F127" i="3"/>
  <c r="H130" i="3"/>
  <c r="F130" i="3"/>
  <c r="I130" i="3"/>
  <c r="K130" i="3"/>
  <c r="J130" i="3"/>
  <c r="H78" i="3"/>
  <c r="F78" i="3"/>
  <c r="I78" i="3"/>
  <c r="K78" i="3"/>
  <c r="J78" i="3"/>
  <c r="I67" i="3"/>
  <c r="K67" i="3"/>
  <c r="J67" i="3"/>
  <c r="H67" i="3"/>
  <c r="F67" i="3"/>
  <c r="K76" i="3"/>
  <c r="F76" i="3"/>
  <c r="I76" i="3"/>
  <c r="H76" i="3"/>
  <c r="J76" i="3"/>
  <c r="F11" i="3"/>
  <c r="J11" i="3"/>
  <c r="K11" i="3"/>
  <c r="I11" i="3"/>
  <c r="H11" i="3"/>
  <c r="F19" i="3"/>
  <c r="I19" i="3"/>
  <c r="H19" i="3"/>
  <c r="J19" i="3"/>
  <c r="K19" i="3"/>
  <c r="K182" i="3"/>
  <c r="F182" i="3"/>
  <c r="I182" i="3"/>
  <c r="J182" i="3"/>
  <c r="H182" i="3"/>
  <c r="H28" i="3"/>
  <c r="F28" i="3"/>
  <c r="I28" i="3"/>
  <c r="K28" i="3"/>
  <c r="J28" i="3"/>
  <c r="F55" i="3"/>
  <c r="I55" i="3"/>
  <c r="J55" i="3"/>
  <c r="K55" i="3"/>
  <c r="H55" i="3"/>
  <c r="I148" i="3"/>
  <c r="F148" i="3"/>
  <c r="J148" i="3"/>
  <c r="K148" i="3"/>
  <c r="H148" i="3"/>
  <c r="H189" i="3"/>
  <c r="F189" i="3"/>
  <c r="J189" i="3"/>
  <c r="I189" i="3"/>
  <c r="K189" i="3"/>
  <c r="J112" i="3"/>
  <c r="F112" i="3"/>
  <c r="K112" i="3"/>
  <c r="I112" i="3"/>
  <c r="H112" i="3"/>
  <c r="J60" i="3"/>
  <c r="F60" i="3"/>
  <c r="H60" i="3"/>
  <c r="K60" i="3"/>
  <c r="I60" i="3"/>
  <c r="K217" i="3"/>
  <c r="H217" i="3"/>
  <c r="F217" i="3"/>
  <c r="J217" i="3"/>
  <c r="I217" i="3"/>
  <c r="I222" i="3"/>
  <c r="J222" i="3"/>
  <c r="H222" i="3"/>
  <c r="F222" i="3"/>
  <c r="K222" i="3"/>
  <c r="H110" i="3"/>
  <c r="K110" i="3"/>
  <c r="I110" i="3"/>
  <c r="J110" i="3"/>
  <c r="F110" i="3"/>
  <c r="I37" i="3"/>
  <c r="J37" i="3"/>
  <c r="H37" i="3"/>
  <c r="F37" i="3"/>
  <c r="K37" i="3"/>
  <c r="H243" i="3"/>
  <c r="F243" i="3"/>
  <c r="J243" i="3"/>
  <c r="I243" i="3"/>
  <c r="K243" i="3"/>
  <c r="H111" i="3"/>
  <c r="J111" i="3"/>
  <c r="K111" i="3"/>
  <c r="F111" i="3"/>
  <c r="I111" i="3"/>
  <c r="F106" i="3"/>
  <c r="K106" i="3"/>
  <c r="I106" i="3"/>
  <c r="H106" i="3"/>
  <c r="J106" i="3"/>
  <c r="J107" i="3"/>
  <c r="H107" i="3"/>
  <c r="F107" i="3"/>
  <c r="I107" i="3"/>
  <c r="K107" i="3"/>
  <c r="J132" i="3"/>
  <c r="K132" i="3"/>
  <c r="I132" i="3"/>
  <c r="F132" i="3"/>
  <c r="H132" i="3"/>
  <c r="J62" i="3"/>
  <c r="I62" i="3"/>
  <c r="K62" i="3"/>
  <c r="F62" i="3"/>
  <c r="H62" i="3"/>
  <c r="K190" i="3"/>
  <c r="H190" i="3"/>
  <c r="I190" i="3"/>
  <c r="F190" i="3"/>
  <c r="J190" i="3"/>
  <c r="H172" i="3"/>
  <c r="K172" i="3"/>
  <c r="I172" i="3"/>
  <c r="F172" i="3"/>
  <c r="J172" i="3"/>
  <c r="I171" i="3"/>
  <c r="J171" i="3"/>
  <c r="F171" i="3"/>
  <c r="K171" i="3"/>
  <c r="H171" i="3"/>
  <c r="H17" i="3"/>
  <c r="J17" i="3"/>
  <c r="F17" i="3"/>
  <c r="I17" i="3"/>
  <c r="K17" i="3"/>
  <c r="H47" i="3"/>
  <c r="J47" i="3"/>
  <c r="I47" i="3"/>
  <c r="F47" i="3"/>
  <c r="K47" i="3"/>
  <c r="I203" i="3"/>
  <c r="H203" i="3"/>
  <c r="F203" i="3"/>
  <c r="K203" i="3"/>
  <c r="J203" i="3"/>
  <c r="K214" i="3"/>
  <c r="H214" i="3"/>
  <c r="F214" i="3"/>
  <c r="J214" i="3"/>
  <c r="I214" i="3"/>
  <c r="I104" i="3"/>
  <c r="H104" i="3"/>
  <c r="F104" i="3"/>
  <c r="J104" i="3"/>
  <c r="K104" i="3"/>
  <c r="J215" i="3"/>
  <c r="F215" i="3"/>
  <c r="K215" i="3"/>
  <c r="H215" i="3"/>
  <c r="I215" i="3"/>
  <c r="F22" i="3"/>
  <c r="K22" i="3"/>
  <c r="I22" i="3"/>
  <c r="J22" i="3"/>
  <c r="H22" i="3"/>
  <c r="F246" i="3"/>
  <c r="K246" i="3"/>
  <c r="I246" i="3"/>
  <c r="J246" i="3"/>
  <c r="H246" i="3"/>
  <c r="F116" i="3"/>
  <c r="K116" i="3"/>
  <c r="J116" i="3"/>
  <c r="I116" i="3"/>
  <c r="H116" i="3"/>
  <c r="F200" i="3"/>
  <c r="I200" i="3"/>
  <c r="H200" i="3"/>
  <c r="J200" i="3"/>
  <c r="K200" i="3"/>
  <c r="F248" i="3"/>
  <c r="H248" i="3"/>
  <c r="J248" i="3"/>
  <c r="K248" i="3"/>
  <c r="I248" i="3"/>
  <c r="F109" i="3"/>
  <c r="J109" i="3"/>
  <c r="K109" i="3"/>
  <c r="I109" i="3"/>
  <c r="H109" i="3"/>
  <c r="F108" i="3"/>
  <c r="K108" i="3"/>
  <c r="I108" i="3"/>
  <c r="J108" i="3"/>
  <c r="H108" i="3"/>
  <c r="H125" i="3"/>
  <c r="K125" i="3"/>
  <c r="I125" i="3"/>
  <c r="F125" i="3"/>
  <c r="J125" i="3"/>
  <c r="K123" i="3"/>
  <c r="H123" i="3"/>
  <c r="I123" i="3"/>
  <c r="F123" i="3"/>
  <c r="J123" i="3"/>
  <c r="K26" i="3"/>
  <c r="F26" i="3"/>
  <c r="J26" i="3"/>
  <c r="I26" i="3"/>
  <c r="H26" i="3"/>
  <c r="H30" i="3"/>
  <c r="I30" i="3"/>
  <c r="J30" i="3"/>
  <c r="K30" i="3"/>
  <c r="F30" i="3"/>
  <c r="J219" i="3"/>
  <c r="I219" i="3"/>
  <c r="K219" i="3"/>
  <c r="H219" i="3"/>
  <c r="F219" i="3"/>
  <c r="K65" i="3"/>
  <c r="H65" i="3"/>
  <c r="F65" i="3"/>
  <c r="J65" i="3"/>
  <c r="I65" i="3"/>
  <c r="H232" i="3"/>
  <c r="K232" i="3"/>
  <c r="J232" i="3"/>
  <c r="F232" i="3"/>
  <c r="I232" i="3"/>
  <c r="K15" i="3"/>
  <c r="J15" i="3"/>
  <c r="F15" i="3"/>
  <c r="I15" i="3"/>
  <c r="H15" i="3"/>
  <c r="J206" i="3"/>
  <c r="H206" i="3"/>
  <c r="F206" i="3"/>
  <c r="I206" i="3"/>
  <c r="K206" i="3"/>
  <c r="J165" i="3"/>
  <c r="I165" i="3"/>
  <c r="F165" i="3"/>
  <c r="H165" i="3"/>
  <c r="K165" i="3"/>
  <c r="J119" i="3"/>
  <c r="F119" i="3"/>
  <c r="H119" i="3"/>
  <c r="I119" i="3"/>
  <c r="K119" i="3"/>
  <c r="J237" i="3"/>
  <c r="K237" i="3"/>
  <c r="I237" i="3"/>
  <c r="H237" i="3"/>
  <c r="F237" i="3"/>
  <c r="K41" i="3"/>
  <c r="F41" i="3"/>
  <c r="I41" i="3"/>
  <c r="H41" i="3"/>
  <c r="J41" i="3"/>
  <c r="J95" i="3"/>
  <c r="H95" i="3"/>
  <c r="F95" i="3"/>
  <c r="K95" i="3"/>
  <c r="I95" i="3"/>
  <c r="J36" i="3"/>
  <c r="K36" i="3"/>
  <c r="F36" i="3"/>
  <c r="I36" i="3"/>
  <c r="H36" i="3"/>
  <c r="J9" i="3"/>
  <c r="H9" i="3"/>
  <c r="I9" i="3"/>
  <c r="F9" i="3"/>
  <c r="K9" i="3"/>
  <c r="K247" i="3"/>
  <c r="J247" i="3"/>
  <c r="H247" i="3"/>
  <c r="F247" i="3"/>
  <c r="I247" i="3"/>
  <c r="K75" i="3"/>
  <c r="I75" i="3"/>
  <c r="J75" i="3"/>
  <c r="H75" i="3"/>
  <c r="F75" i="3"/>
  <c r="H91" i="3"/>
  <c r="J91" i="3"/>
  <c r="I91" i="3"/>
  <c r="F91" i="3"/>
  <c r="K91" i="3"/>
  <c r="I82" i="3"/>
  <c r="J82" i="3"/>
  <c r="K82" i="3"/>
  <c r="F82" i="3"/>
  <c r="H82" i="3"/>
  <c r="I102" i="3"/>
  <c r="F102" i="3"/>
  <c r="H102" i="3"/>
  <c r="J102" i="3"/>
  <c r="K102" i="3"/>
  <c r="H35" i="3"/>
  <c r="K35" i="3"/>
  <c r="J35" i="3"/>
  <c r="I35" i="3"/>
  <c r="F35" i="3"/>
  <c r="H42" i="3"/>
  <c r="F42" i="3"/>
  <c r="K42" i="3"/>
  <c r="J42" i="3"/>
  <c r="I42" i="3"/>
  <c r="K159" i="3"/>
  <c r="I159" i="3"/>
  <c r="F159" i="3"/>
  <c r="J159" i="3"/>
  <c r="H159" i="3"/>
  <c r="H25" i="3"/>
  <c r="K25" i="3"/>
  <c r="J25" i="3"/>
  <c r="F25" i="3"/>
  <c r="I25" i="3"/>
  <c r="K236" i="3"/>
  <c r="F236" i="3"/>
  <c r="H236" i="3"/>
  <c r="I236" i="3"/>
  <c r="J236" i="3"/>
  <c r="K20" i="3"/>
  <c r="H20" i="3"/>
  <c r="I20" i="3"/>
  <c r="F20" i="3"/>
  <c r="J20" i="3"/>
  <c r="I224" i="3"/>
  <c r="F224" i="3"/>
  <c r="H224" i="3"/>
  <c r="J224" i="3"/>
  <c r="K224" i="3"/>
  <c r="H229" i="3"/>
  <c r="F229" i="3"/>
  <c r="J229" i="3"/>
  <c r="K229" i="3"/>
  <c r="I229" i="3"/>
  <c r="I97" i="3"/>
  <c r="J97" i="3"/>
  <c r="F97" i="3"/>
  <c r="K97" i="3"/>
  <c r="H97" i="3"/>
  <c r="J48" i="3"/>
  <c r="K48" i="3"/>
  <c r="F48" i="3"/>
  <c r="I48" i="3"/>
  <c r="H48" i="3"/>
  <c r="H184" i="3"/>
  <c r="I184" i="3"/>
  <c r="K184" i="3"/>
  <c r="J184" i="3"/>
  <c r="F184" i="3"/>
  <c r="F94" i="3"/>
  <c r="J94" i="3"/>
  <c r="H94" i="3"/>
  <c r="K94" i="3"/>
  <c r="I94" i="3"/>
  <c r="H136" i="3"/>
  <c r="K136" i="3"/>
  <c r="J136" i="3"/>
  <c r="I136" i="3"/>
  <c r="F136" i="3"/>
  <c r="K143" i="3"/>
  <c r="H143" i="3"/>
  <c r="I143" i="3"/>
  <c r="F143" i="3"/>
  <c r="J143" i="3"/>
  <c r="H16" i="3"/>
  <c r="I16" i="3"/>
  <c r="J16" i="3"/>
  <c r="K16" i="3"/>
  <c r="F16" i="3"/>
  <c r="H140" i="3"/>
  <c r="I140" i="3"/>
  <c r="K140" i="3"/>
  <c r="F140" i="3"/>
  <c r="J140" i="3"/>
  <c r="K142" i="3"/>
  <c r="F142" i="3"/>
  <c r="I142" i="3"/>
  <c r="J142" i="3"/>
  <c r="H142" i="3"/>
  <c r="F197" i="3"/>
  <c r="J197" i="3"/>
  <c r="K197" i="3"/>
  <c r="H197" i="3"/>
  <c r="I197" i="3"/>
  <c r="F196" i="3"/>
  <c r="I196" i="3"/>
  <c r="H196" i="3"/>
  <c r="J196" i="3"/>
  <c r="K196" i="3"/>
  <c r="I126" i="3"/>
  <c r="J126" i="3"/>
  <c r="H126" i="3"/>
  <c r="K126" i="3"/>
  <c r="F126" i="3"/>
  <c r="F66" i="3"/>
  <c r="H66" i="3"/>
  <c r="J66" i="3"/>
  <c r="K66" i="3"/>
  <c r="I66" i="3"/>
  <c r="I77" i="3"/>
  <c r="F77" i="3"/>
  <c r="H77" i="3"/>
  <c r="J77" i="3"/>
  <c r="K77" i="3"/>
  <c r="J74" i="3"/>
  <c r="I74" i="3"/>
  <c r="K74" i="3"/>
  <c r="F74" i="3"/>
  <c r="H74" i="3"/>
  <c r="K86" i="3"/>
  <c r="I86" i="3"/>
  <c r="F86" i="3"/>
  <c r="J86" i="3"/>
  <c r="H86" i="3"/>
  <c r="J5" i="3"/>
  <c r="H5" i="3"/>
  <c r="F5" i="3"/>
  <c r="K5" i="3"/>
  <c r="I5" i="3"/>
  <c r="K177" i="3"/>
  <c r="J177" i="3"/>
  <c r="I177" i="3"/>
  <c r="F177" i="3"/>
  <c r="H177" i="3"/>
  <c r="I213" i="3"/>
  <c r="K213" i="3"/>
  <c r="J213" i="3"/>
  <c r="H213" i="3"/>
  <c r="F213" i="3"/>
  <c r="K8" i="3"/>
  <c r="I8" i="3"/>
  <c r="F8" i="3"/>
  <c r="H8" i="3"/>
  <c r="J8" i="3"/>
  <c r="I174" i="3"/>
  <c r="K174" i="3"/>
  <c r="F174" i="3"/>
  <c r="H174" i="3"/>
  <c r="J174" i="3"/>
  <c r="J51" i="3"/>
  <c r="K51" i="3"/>
  <c r="I51" i="3"/>
  <c r="F51" i="3"/>
  <c r="H51" i="3"/>
  <c r="K226" i="3"/>
  <c r="I226" i="3"/>
  <c r="J226" i="3"/>
  <c r="F226" i="3"/>
  <c r="H226" i="3"/>
  <c r="J33" i="3"/>
  <c r="K33" i="3"/>
  <c r="I33" i="3"/>
  <c r="H33" i="3"/>
  <c r="F33" i="3"/>
  <c r="F195" i="3"/>
  <c r="H195" i="3"/>
  <c r="J195" i="3"/>
  <c r="K195" i="3"/>
  <c r="I195" i="3"/>
  <c r="J205" i="3"/>
  <c r="H205" i="3"/>
  <c r="F205" i="3"/>
  <c r="K205" i="3"/>
  <c r="I205" i="3"/>
  <c r="K155" i="3"/>
  <c r="F155" i="3"/>
  <c r="H155" i="3"/>
  <c r="I155" i="3"/>
  <c r="J155" i="3"/>
  <c r="I3" i="3"/>
  <c r="H3" i="3"/>
  <c r="K3" i="3"/>
  <c r="F3" i="3"/>
  <c r="J3" i="3"/>
  <c r="J763" i="3"/>
  <c r="H763" i="3"/>
  <c r="F763" i="3"/>
  <c r="K763" i="3"/>
  <c r="I763" i="3"/>
  <c r="J912" i="3"/>
  <c r="F912" i="3"/>
  <c r="I912" i="3"/>
  <c r="H912" i="3"/>
  <c r="K912" i="3"/>
  <c r="F360" i="3"/>
  <c r="I360" i="3"/>
  <c r="H360" i="3"/>
  <c r="J360" i="3"/>
  <c r="K360" i="3"/>
  <c r="K270" i="3"/>
  <c r="I270" i="3"/>
  <c r="H270" i="3"/>
  <c r="J270" i="3"/>
  <c r="F270" i="3"/>
  <c r="H654" i="3"/>
  <c r="F654" i="3"/>
  <c r="K654" i="3"/>
  <c r="J654" i="3"/>
  <c r="I654" i="3"/>
  <c r="K494" i="3"/>
  <c r="I494" i="3"/>
  <c r="F494" i="3"/>
  <c r="H494" i="3"/>
  <c r="J494" i="3"/>
  <c r="J608" i="3"/>
  <c r="I608" i="3"/>
  <c r="H608" i="3"/>
  <c r="F608" i="3"/>
  <c r="K608" i="3"/>
  <c r="J722" i="3"/>
  <c r="I722" i="3"/>
  <c r="F722" i="3"/>
  <c r="H722" i="3"/>
  <c r="K722" i="3"/>
  <c r="K645" i="3"/>
  <c r="F645" i="3"/>
  <c r="I645" i="3"/>
  <c r="J645" i="3"/>
  <c r="H645" i="3"/>
  <c r="K689" i="3"/>
  <c r="H689" i="3"/>
  <c r="F689" i="3"/>
  <c r="J689" i="3"/>
  <c r="I689" i="3"/>
  <c r="J388" i="3"/>
  <c r="F388" i="3"/>
  <c r="I388" i="3"/>
  <c r="K388" i="3"/>
  <c r="H388" i="3"/>
  <c r="J994" i="3"/>
  <c r="F994" i="3"/>
  <c r="I994" i="3"/>
  <c r="K994" i="3"/>
  <c r="H994" i="3"/>
  <c r="H449" i="3"/>
  <c r="F449" i="3"/>
  <c r="I449" i="3"/>
  <c r="J449" i="3"/>
  <c r="K449" i="3"/>
  <c r="K841" i="3"/>
  <c r="J841" i="3"/>
  <c r="F841" i="3"/>
  <c r="I841" i="3"/>
  <c r="H841" i="3"/>
  <c r="K336" i="3"/>
  <c r="H336" i="3"/>
  <c r="F336" i="3"/>
  <c r="I336" i="3"/>
  <c r="J336" i="3"/>
  <c r="I434" i="3"/>
  <c r="K434" i="3"/>
  <c r="F434" i="3"/>
  <c r="J434" i="3"/>
  <c r="H434" i="3"/>
  <c r="J381" i="3"/>
  <c r="F381" i="3"/>
  <c r="H381" i="3"/>
  <c r="I381" i="3"/>
  <c r="K381" i="3"/>
  <c r="H474" i="3"/>
  <c r="J474" i="3"/>
  <c r="K474" i="3"/>
  <c r="F474" i="3"/>
  <c r="I474" i="3"/>
  <c r="F697" i="3"/>
  <c r="K697" i="3"/>
  <c r="J697" i="3"/>
  <c r="I697" i="3"/>
  <c r="H697" i="3"/>
  <c r="J264" i="3"/>
  <c r="I264" i="3"/>
  <c r="F264" i="3"/>
  <c r="H264" i="3"/>
  <c r="K264" i="3"/>
  <c r="H633" i="3"/>
  <c r="F633" i="3"/>
  <c r="J633" i="3"/>
  <c r="I633" i="3"/>
  <c r="K633" i="3"/>
  <c r="I972" i="3"/>
  <c r="K972" i="3"/>
  <c r="J972" i="3"/>
  <c r="F972" i="3"/>
  <c r="H972" i="3"/>
  <c r="J743" i="8"/>
  <c r="K743" i="8"/>
  <c r="J368" i="3"/>
  <c r="F368" i="3"/>
  <c r="K368" i="3"/>
  <c r="I368" i="3"/>
  <c r="H368" i="3"/>
  <c r="K626" i="3"/>
  <c r="J626" i="3"/>
  <c r="F626" i="3"/>
  <c r="I626" i="3"/>
  <c r="H626" i="3"/>
  <c r="F379" i="3"/>
  <c r="H379" i="3"/>
  <c r="I379" i="3"/>
  <c r="J379" i="3"/>
  <c r="K379" i="3"/>
  <c r="K728" i="8"/>
  <c r="J728" i="8"/>
  <c r="J280" i="3"/>
  <c r="K280" i="3"/>
  <c r="I280" i="3"/>
  <c r="F280" i="3"/>
  <c r="H280" i="3"/>
  <c r="I897" i="3"/>
  <c r="J897" i="3"/>
  <c r="H897" i="3"/>
  <c r="F897" i="3"/>
  <c r="K897" i="3"/>
  <c r="J883" i="8"/>
  <c r="K883" i="8"/>
  <c r="H669" i="3"/>
  <c r="K669" i="3"/>
  <c r="J669" i="3"/>
  <c r="F669" i="3"/>
  <c r="I669" i="3"/>
  <c r="H362" i="3"/>
  <c r="K362" i="3"/>
  <c r="F362" i="3"/>
  <c r="J362" i="3"/>
  <c r="I362" i="3"/>
  <c r="H725" i="3"/>
  <c r="J725" i="3"/>
  <c r="K725" i="3"/>
  <c r="I725" i="3"/>
  <c r="F725" i="3"/>
  <c r="K926" i="3"/>
  <c r="J926" i="3"/>
  <c r="F926" i="3"/>
  <c r="H926" i="3"/>
  <c r="I926" i="3"/>
  <c r="J444" i="3"/>
  <c r="F444" i="3"/>
  <c r="H444" i="3"/>
  <c r="I444" i="3"/>
  <c r="K444" i="3"/>
  <c r="K822" i="3"/>
  <c r="I822" i="3"/>
  <c r="J822" i="3"/>
  <c r="F822" i="3"/>
  <c r="H822" i="3"/>
  <c r="K837" i="8"/>
  <c r="J837" i="8"/>
  <c r="K39" i="3"/>
  <c r="I39" i="3"/>
  <c r="J39" i="3"/>
  <c r="F39" i="3"/>
  <c r="H39" i="3"/>
  <c r="K541" i="3"/>
  <c r="F541" i="3"/>
  <c r="I541" i="3"/>
  <c r="H541" i="3"/>
  <c r="J541" i="3"/>
  <c r="F319" i="3"/>
  <c r="K319" i="3"/>
  <c r="J319" i="3"/>
  <c r="H319" i="3"/>
  <c r="I319" i="3"/>
  <c r="H919" i="3"/>
  <c r="J919" i="3"/>
  <c r="F919" i="3"/>
  <c r="I919" i="3"/>
  <c r="K919" i="3"/>
  <c r="F532" i="3"/>
  <c r="K532" i="3"/>
  <c r="I532" i="3"/>
  <c r="H532" i="3"/>
  <c r="J532" i="3"/>
  <c r="F287" i="3"/>
  <c r="K287" i="3"/>
  <c r="J287" i="3"/>
  <c r="I287" i="3"/>
  <c r="H287" i="3"/>
  <c r="I295" i="3"/>
  <c r="K295" i="3"/>
  <c r="J295" i="3"/>
  <c r="H295" i="3"/>
  <c r="F295" i="3"/>
  <c r="F917" i="3"/>
  <c r="H917" i="3"/>
  <c r="I917" i="3"/>
  <c r="K917" i="3"/>
  <c r="J917" i="3"/>
  <c r="J757" i="3"/>
  <c r="I757" i="3"/>
  <c r="K757" i="3"/>
  <c r="F757" i="3"/>
  <c r="H757" i="3"/>
  <c r="H386" i="3"/>
  <c r="J386" i="3"/>
  <c r="F386" i="3"/>
  <c r="I386" i="3"/>
  <c r="K386" i="3"/>
  <c r="F256" i="3"/>
  <c r="J256" i="3"/>
  <c r="K256" i="3"/>
  <c r="I256" i="3"/>
  <c r="H256" i="3"/>
  <c r="I267" i="3"/>
  <c r="K267" i="3"/>
  <c r="J267" i="3"/>
  <c r="F267" i="3"/>
  <c r="H267" i="3"/>
  <c r="J740" i="3"/>
  <c r="K740" i="3"/>
  <c r="H740" i="3"/>
  <c r="F740" i="3"/>
  <c r="I740" i="3"/>
  <c r="J435" i="3"/>
  <c r="F435" i="3"/>
  <c r="K435" i="3"/>
  <c r="I435" i="3"/>
  <c r="H435" i="3"/>
  <c r="H278" i="3"/>
  <c r="K278" i="3"/>
  <c r="F278" i="3"/>
  <c r="I278" i="3"/>
  <c r="J278" i="3"/>
  <c r="I561" i="3"/>
  <c r="J561" i="3"/>
  <c r="F561" i="3"/>
  <c r="H561" i="3"/>
  <c r="K561" i="3"/>
  <c r="I694" i="3"/>
  <c r="K694" i="3"/>
  <c r="F694" i="3"/>
  <c r="H694" i="3"/>
  <c r="J694" i="3"/>
  <c r="K972" i="8"/>
  <c r="J972" i="8"/>
  <c r="K452" i="3"/>
  <c r="J452" i="3"/>
  <c r="F452" i="3"/>
  <c r="I452" i="3"/>
  <c r="H452" i="3"/>
  <c r="I356" i="3"/>
  <c r="K356" i="3"/>
  <c r="F356" i="3"/>
  <c r="H356" i="3"/>
  <c r="J356" i="3"/>
  <c r="I322" i="3"/>
  <c r="K322" i="3"/>
  <c r="J322" i="3"/>
  <c r="H322" i="3"/>
  <c r="F322" i="3"/>
  <c r="K922" i="8"/>
  <c r="J922" i="8"/>
  <c r="K831" i="3"/>
  <c r="H831" i="3"/>
  <c r="F831" i="3"/>
  <c r="I831" i="3"/>
  <c r="J831" i="3"/>
  <c r="F718" i="3"/>
  <c r="H718" i="3"/>
  <c r="K718" i="3"/>
  <c r="J718" i="3"/>
  <c r="I718" i="3"/>
  <c r="K149" i="3"/>
  <c r="F149" i="3"/>
  <c r="J149" i="3"/>
  <c r="I149" i="3"/>
  <c r="H149" i="3"/>
  <c r="J202" i="3"/>
  <c r="F202" i="3"/>
  <c r="K202" i="3"/>
  <c r="H202" i="3"/>
  <c r="I202" i="3"/>
  <c r="H207" i="3"/>
  <c r="I207" i="3"/>
  <c r="J207" i="3"/>
  <c r="F207" i="3"/>
  <c r="K207" i="3"/>
  <c r="I249" i="3"/>
  <c r="F249" i="3"/>
  <c r="J249" i="3"/>
  <c r="H249" i="3"/>
  <c r="K249" i="3"/>
  <c r="H93" i="3"/>
  <c r="K93" i="3"/>
  <c r="F93" i="3"/>
  <c r="I93" i="3"/>
  <c r="J93" i="3"/>
  <c r="K87" i="3"/>
  <c r="H87" i="3"/>
  <c r="I87" i="3"/>
  <c r="F87" i="3"/>
  <c r="J87" i="3"/>
  <c r="H101" i="3"/>
  <c r="F101" i="3"/>
  <c r="J101" i="3"/>
  <c r="I101" i="3"/>
  <c r="K101" i="3"/>
  <c r="H115" i="3"/>
  <c r="I115" i="3"/>
  <c r="F115" i="3"/>
  <c r="K115" i="3"/>
  <c r="J115" i="3"/>
  <c r="K50" i="3"/>
  <c r="I50" i="3"/>
  <c r="F50" i="3"/>
  <c r="H50" i="3"/>
  <c r="J50" i="3"/>
  <c r="K187" i="3"/>
  <c r="F187" i="3"/>
  <c r="J187" i="3"/>
  <c r="I187" i="3"/>
  <c r="H187" i="3"/>
  <c r="K178" i="3"/>
  <c r="F178" i="3"/>
  <c r="I178" i="3"/>
  <c r="J178" i="3"/>
  <c r="H178" i="3"/>
  <c r="H10" i="3"/>
  <c r="I10" i="3"/>
  <c r="J10" i="3"/>
  <c r="K10" i="3"/>
  <c r="F10" i="3"/>
  <c r="F225" i="3"/>
  <c r="I225" i="3"/>
  <c r="J225" i="3"/>
  <c r="H225" i="3"/>
  <c r="K225" i="3"/>
  <c r="F4" i="3"/>
  <c r="I4" i="3"/>
  <c r="H4" i="3"/>
  <c r="J4" i="3"/>
  <c r="K4" i="3"/>
  <c r="I13" i="3"/>
  <c r="H13" i="3"/>
  <c r="J13" i="3"/>
  <c r="K13" i="3"/>
  <c r="F13" i="3"/>
  <c r="I179" i="3"/>
  <c r="H179" i="3"/>
  <c r="J179" i="3"/>
  <c r="K179" i="3"/>
  <c r="F179" i="3"/>
  <c r="I176" i="3"/>
  <c r="F176" i="3"/>
  <c r="H176" i="3"/>
  <c r="K176" i="3"/>
  <c r="J176" i="3"/>
  <c r="H244" i="3"/>
  <c r="I244" i="3"/>
  <c r="F244" i="3"/>
  <c r="J244" i="3"/>
  <c r="K244" i="3"/>
  <c r="F69" i="3"/>
  <c r="I69" i="3"/>
  <c r="H69" i="3"/>
  <c r="J69" i="3"/>
  <c r="K69" i="3"/>
  <c r="I70" i="3"/>
  <c r="J70" i="3"/>
  <c r="H70" i="3"/>
  <c r="K70" i="3"/>
  <c r="F70" i="3"/>
  <c r="H92" i="3"/>
  <c r="I92" i="3"/>
  <c r="J92" i="3"/>
  <c r="F92" i="3"/>
  <c r="K92" i="3"/>
  <c r="J85" i="3"/>
  <c r="H85" i="3"/>
  <c r="K85" i="3"/>
  <c r="F85" i="3"/>
  <c r="I85" i="3"/>
  <c r="K32" i="3"/>
  <c r="J32" i="3"/>
  <c r="H32" i="3"/>
  <c r="I32" i="3"/>
  <c r="F32" i="3"/>
  <c r="J152" i="3"/>
  <c r="H152" i="3"/>
  <c r="I152" i="3"/>
  <c r="K152" i="3"/>
  <c r="F152" i="3"/>
  <c r="I29" i="3"/>
  <c r="F29" i="3"/>
  <c r="H29" i="3"/>
  <c r="K29" i="3"/>
  <c r="J29" i="3"/>
  <c r="I194" i="3"/>
  <c r="K194" i="3"/>
  <c r="J194" i="3"/>
  <c r="F194" i="3"/>
  <c r="H194" i="3"/>
  <c r="H157" i="3"/>
  <c r="I157" i="3"/>
  <c r="K157" i="3"/>
  <c r="J157" i="3"/>
  <c r="F157" i="3"/>
  <c r="I58" i="3"/>
  <c r="H58" i="3"/>
  <c r="J58" i="3"/>
  <c r="K58" i="3"/>
  <c r="F58" i="3"/>
  <c r="J198" i="3"/>
  <c r="H198" i="3"/>
  <c r="K198" i="3"/>
  <c r="F198" i="3"/>
  <c r="I198" i="3"/>
  <c r="F201" i="3"/>
  <c r="H201" i="3"/>
  <c r="I201" i="3"/>
  <c r="J201" i="3"/>
  <c r="K201" i="3"/>
  <c r="F233" i="3"/>
  <c r="K233" i="3"/>
  <c r="J233" i="3"/>
  <c r="H233" i="3"/>
  <c r="I233" i="3"/>
  <c r="F238" i="3"/>
  <c r="H238" i="3"/>
  <c r="K238" i="3"/>
  <c r="I238" i="3"/>
  <c r="J238" i="3"/>
  <c r="H146" i="3"/>
  <c r="K146" i="3"/>
  <c r="J146" i="3"/>
  <c r="I146" i="3"/>
  <c r="F146" i="3"/>
  <c r="H103" i="3"/>
  <c r="I103" i="3"/>
  <c r="J103" i="3"/>
  <c r="K103" i="3"/>
  <c r="F103" i="3"/>
  <c r="H118" i="3"/>
  <c r="I118" i="3"/>
  <c r="K118" i="3"/>
  <c r="J118" i="3"/>
  <c r="F118" i="3"/>
  <c r="I133" i="3"/>
  <c r="H133" i="3"/>
  <c r="J133" i="3"/>
  <c r="K133" i="3"/>
  <c r="F133" i="3"/>
  <c r="K134" i="3"/>
  <c r="F134" i="3"/>
  <c r="I134" i="3"/>
  <c r="H134" i="3"/>
  <c r="J134" i="3"/>
  <c r="H71" i="3"/>
  <c r="I71" i="3"/>
  <c r="F71" i="3"/>
  <c r="K71" i="3"/>
  <c r="J71" i="3"/>
  <c r="K7" i="3"/>
  <c r="H7" i="3"/>
  <c r="F7" i="3"/>
  <c r="J7" i="3"/>
  <c r="I7" i="3"/>
  <c r="J137" i="3"/>
  <c r="I137" i="3"/>
  <c r="F137" i="3"/>
  <c r="K137" i="3"/>
  <c r="H137" i="3"/>
  <c r="J53" i="3"/>
  <c r="H53" i="3"/>
  <c r="F53" i="3"/>
  <c r="I53" i="3"/>
  <c r="K53" i="3"/>
  <c r="H230" i="3"/>
  <c r="K230" i="3"/>
  <c r="J230" i="3"/>
  <c r="F230" i="3"/>
  <c r="I230" i="3"/>
  <c r="F141" i="3"/>
  <c r="J141" i="3"/>
  <c r="K141" i="3"/>
  <c r="I141" i="3"/>
  <c r="H141" i="3"/>
  <c r="J43" i="3"/>
  <c r="H43" i="3"/>
  <c r="F43" i="3"/>
  <c r="K43" i="3"/>
  <c r="I43" i="3"/>
  <c r="K138" i="3"/>
  <c r="J138" i="3"/>
  <c r="H138" i="3"/>
  <c r="I138" i="3"/>
  <c r="F138" i="3"/>
  <c r="I27" i="3"/>
  <c r="J27" i="3"/>
  <c r="K27" i="3"/>
  <c r="H27" i="3"/>
  <c r="F27" i="3"/>
  <c r="K211" i="3"/>
  <c r="I211" i="3"/>
  <c r="H211" i="3"/>
  <c r="F211" i="3"/>
  <c r="J211" i="3"/>
  <c r="J153" i="3"/>
  <c r="K153" i="3"/>
  <c r="H153" i="3"/>
  <c r="F153" i="3"/>
  <c r="I153" i="3"/>
  <c r="I186" i="3"/>
  <c r="F186" i="3"/>
  <c r="H186" i="3"/>
  <c r="K186" i="3"/>
  <c r="J186" i="3"/>
  <c r="F821" i="3"/>
  <c r="H821" i="3"/>
  <c r="I821" i="3"/>
  <c r="K821" i="3"/>
  <c r="J821" i="3"/>
  <c r="K637" i="3"/>
  <c r="H637" i="3"/>
  <c r="F637" i="3"/>
  <c r="I637" i="3"/>
  <c r="J637" i="3"/>
  <c r="J849" i="8"/>
  <c r="K849" i="8"/>
  <c r="J414" i="3"/>
  <c r="K414" i="3"/>
  <c r="H414" i="3"/>
  <c r="F414" i="3"/>
  <c r="I414" i="3"/>
  <c r="H285" i="3"/>
  <c r="F285" i="3"/>
  <c r="K285" i="3"/>
  <c r="J285" i="3"/>
  <c r="I285" i="3"/>
  <c r="I906" i="3"/>
  <c r="J906" i="3"/>
  <c r="K906" i="3"/>
  <c r="H906" i="3"/>
  <c r="F906" i="3"/>
  <c r="J872" i="3"/>
  <c r="H872" i="3"/>
  <c r="I872" i="3"/>
  <c r="K872" i="3"/>
  <c r="F872" i="3"/>
  <c r="K856" i="3"/>
  <c r="J856" i="3"/>
  <c r="F856" i="3"/>
  <c r="I856" i="3"/>
  <c r="H856" i="3"/>
  <c r="H894" i="3"/>
  <c r="K894" i="3"/>
  <c r="I894" i="3"/>
  <c r="F894" i="3"/>
  <c r="J894" i="3"/>
  <c r="J809" i="3"/>
  <c r="K809" i="3"/>
  <c r="I809" i="3"/>
  <c r="F809" i="3"/>
  <c r="H809" i="3"/>
  <c r="K702" i="3"/>
  <c r="J702" i="3"/>
  <c r="I702" i="3"/>
  <c r="H702" i="3"/>
  <c r="F702" i="3"/>
  <c r="H798" i="3"/>
  <c r="J798" i="3"/>
  <c r="F798" i="3"/>
  <c r="K798" i="3"/>
  <c r="I798" i="3"/>
  <c r="H430" i="3"/>
  <c r="I430" i="3"/>
  <c r="J430" i="3"/>
  <c r="K430" i="3"/>
  <c r="F430" i="3"/>
  <c r="H344" i="3"/>
  <c r="F344" i="3"/>
  <c r="I344" i="3"/>
  <c r="J344" i="3"/>
  <c r="K344" i="3"/>
  <c r="K762" i="8"/>
  <c r="J762" i="8"/>
  <c r="H341" i="3"/>
  <c r="F341" i="3"/>
  <c r="J341" i="3"/>
  <c r="K341" i="3"/>
  <c r="I341" i="3"/>
  <c r="K556" i="3"/>
  <c r="H556" i="3"/>
  <c r="F556" i="3"/>
  <c r="I556" i="3"/>
  <c r="J556" i="3"/>
  <c r="I607" i="3"/>
  <c r="J607" i="3"/>
  <c r="H607" i="3"/>
  <c r="F607" i="3"/>
  <c r="K607" i="3"/>
  <c r="I504" i="3"/>
  <c r="K504" i="3"/>
  <c r="H504" i="3"/>
  <c r="J504" i="3"/>
  <c r="F504" i="3"/>
  <c r="I659" i="3"/>
  <c r="J659" i="3"/>
  <c r="H659" i="3"/>
  <c r="F659" i="3"/>
  <c r="K659" i="3"/>
  <c r="K478" i="3"/>
  <c r="H478" i="3"/>
  <c r="F478" i="3"/>
  <c r="J478" i="3"/>
  <c r="I478" i="3"/>
  <c r="F552" i="3"/>
  <c r="H552" i="3"/>
  <c r="J552" i="3"/>
  <c r="K552" i="3"/>
  <c r="I552" i="3"/>
  <c r="I273" i="3"/>
  <c r="H273" i="3"/>
  <c r="J273" i="3"/>
  <c r="F273" i="3"/>
  <c r="K273" i="3"/>
  <c r="K252" i="3"/>
  <c r="J252" i="3"/>
  <c r="H252" i="3"/>
  <c r="I252" i="3"/>
  <c r="F252" i="3"/>
  <c r="F447" i="3"/>
  <c r="H447" i="3"/>
  <c r="K447" i="3"/>
  <c r="J447" i="3"/>
  <c r="I447" i="3"/>
  <c r="F396" i="3"/>
  <c r="I396" i="3"/>
  <c r="K396" i="3"/>
  <c r="J396" i="3"/>
  <c r="H396" i="3"/>
  <c r="F314" i="3"/>
  <c r="J314" i="3"/>
  <c r="K314" i="3"/>
  <c r="I314" i="3"/>
  <c r="H314" i="3"/>
  <c r="H868" i="3"/>
  <c r="J868" i="3"/>
  <c r="K868" i="3"/>
  <c r="F868" i="3"/>
  <c r="I868" i="3"/>
  <c r="J730" i="3"/>
  <c r="K730" i="3"/>
  <c r="H730" i="3"/>
  <c r="F730" i="3"/>
  <c r="I730" i="3"/>
  <c r="K342" i="3"/>
  <c r="F342" i="3"/>
  <c r="I342" i="3"/>
  <c r="J342" i="3"/>
  <c r="H342" i="3"/>
  <c r="I879" i="3"/>
  <c r="F879" i="3"/>
  <c r="H879" i="3"/>
  <c r="K879" i="3"/>
  <c r="J879" i="3"/>
  <c r="F663" i="3"/>
  <c r="I663" i="3"/>
  <c r="H663" i="3"/>
  <c r="K663" i="3"/>
  <c r="J663" i="3"/>
  <c r="I764" i="3"/>
  <c r="K764" i="3"/>
  <c r="F764" i="3"/>
  <c r="J764" i="3"/>
  <c r="H764" i="3"/>
  <c r="H323" i="3"/>
  <c r="K323" i="3"/>
  <c r="F323" i="3"/>
  <c r="J323" i="3"/>
  <c r="I323" i="3"/>
  <c r="J894" i="8"/>
  <c r="K894" i="8"/>
  <c r="F571" i="3"/>
  <c r="H571" i="3"/>
  <c r="I571" i="3"/>
  <c r="K571" i="3"/>
  <c r="J571" i="3"/>
  <c r="J976" i="8"/>
  <c r="K976" i="8"/>
  <c r="I684" i="3"/>
  <c r="J684" i="3"/>
  <c r="K684" i="3"/>
  <c r="H684" i="3"/>
  <c r="F684" i="3"/>
  <c r="K941" i="3"/>
  <c r="J941" i="3"/>
  <c r="H941" i="3"/>
  <c r="I941" i="3"/>
  <c r="F941" i="3"/>
  <c r="F733" i="3"/>
  <c r="H733" i="3"/>
  <c r="J733" i="3"/>
  <c r="K733" i="3"/>
  <c r="I733" i="3"/>
  <c r="F681" i="3"/>
  <c r="I681" i="3"/>
  <c r="H681" i="3"/>
  <c r="J681" i="3"/>
  <c r="K681" i="3"/>
  <c r="J861" i="8"/>
  <c r="K861" i="8"/>
  <c r="I463" i="3"/>
  <c r="H463" i="3"/>
  <c r="F463" i="3"/>
  <c r="J463" i="3"/>
  <c r="K463" i="3"/>
  <c r="K776" i="3"/>
  <c r="H776" i="3"/>
  <c r="F776" i="3"/>
  <c r="I776" i="3"/>
  <c r="J776" i="3"/>
  <c r="J498" i="3"/>
  <c r="F498" i="3"/>
  <c r="K498" i="3"/>
  <c r="I498" i="3"/>
  <c r="H498" i="3"/>
  <c r="J840" i="3"/>
  <c r="K840" i="3"/>
  <c r="H840" i="3"/>
  <c r="F840" i="3"/>
  <c r="I840" i="3"/>
  <c r="J984" i="8"/>
  <c r="K984" i="8"/>
  <c r="J676" i="3"/>
  <c r="F676" i="3"/>
  <c r="H676" i="3"/>
  <c r="I676" i="3"/>
  <c r="K676" i="3"/>
  <c r="H300" i="3"/>
  <c r="K300" i="3"/>
  <c r="J300" i="3"/>
  <c r="F300" i="3"/>
  <c r="I300" i="3"/>
  <c r="K705" i="3"/>
  <c r="I705" i="3"/>
  <c r="H705" i="3"/>
  <c r="F705" i="3"/>
  <c r="J705" i="3"/>
  <c r="F770" i="3"/>
  <c r="J770" i="3"/>
  <c r="I770" i="3"/>
  <c r="K770" i="3"/>
  <c r="H770" i="3"/>
  <c r="J672" i="3"/>
  <c r="K672" i="3"/>
  <c r="H672" i="3"/>
  <c r="I672" i="3"/>
  <c r="F672" i="3"/>
  <c r="H410" i="3"/>
  <c r="J410" i="3"/>
  <c r="I410" i="3"/>
  <c r="F410" i="3"/>
  <c r="K410" i="3"/>
  <c r="H620" i="3"/>
  <c r="J620" i="3"/>
  <c r="K620" i="3"/>
  <c r="I620" i="3"/>
  <c r="F620" i="3"/>
  <c r="K878" i="3"/>
  <c r="F878" i="3"/>
  <c r="J878" i="3"/>
  <c r="I878" i="3"/>
  <c r="H878" i="3"/>
  <c r="I439" i="3"/>
  <c r="K439" i="3"/>
  <c r="H439" i="3"/>
  <c r="F439" i="3"/>
  <c r="J439" i="3"/>
  <c r="J367" i="3"/>
  <c r="F367" i="3"/>
  <c r="K367" i="3"/>
  <c r="H367" i="3"/>
  <c r="I367" i="3"/>
  <c r="H326" i="3"/>
  <c r="I326" i="3"/>
  <c r="J326" i="3"/>
  <c r="K326" i="3"/>
  <c r="F326" i="3"/>
  <c r="K907" i="8"/>
  <c r="J907" i="8"/>
  <c r="F566" i="3"/>
  <c r="J566" i="3"/>
  <c r="K566" i="3"/>
  <c r="H566" i="3"/>
  <c r="I566" i="3"/>
  <c r="J316" i="3"/>
  <c r="H316" i="3"/>
  <c r="K316" i="3"/>
  <c r="I316" i="3"/>
  <c r="F316" i="3"/>
  <c r="H417" i="3"/>
  <c r="I417" i="3"/>
  <c r="J417" i="3"/>
  <c r="K417" i="3"/>
  <c r="F417" i="3"/>
  <c r="F847" i="3"/>
  <c r="H847" i="3"/>
  <c r="J847" i="3"/>
  <c r="K847" i="3"/>
  <c r="I847" i="3"/>
  <c r="K373" i="3"/>
  <c r="H373" i="3"/>
  <c r="I373" i="3"/>
  <c r="F373" i="3"/>
  <c r="J373" i="3"/>
  <c r="H150" i="3"/>
  <c r="F150" i="3"/>
  <c r="I150" i="3"/>
  <c r="K150" i="3"/>
  <c r="J150" i="3"/>
  <c r="K175" i="3"/>
  <c r="F175" i="3"/>
  <c r="I175" i="3"/>
  <c r="H175" i="3"/>
  <c r="J175" i="3"/>
  <c r="J158" i="3"/>
  <c r="K158" i="3"/>
  <c r="I158" i="3"/>
  <c r="H158" i="3"/>
  <c r="F158" i="3"/>
  <c r="F228" i="3"/>
  <c r="J228" i="3"/>
  <c r="H228" i="3"/>
  <c r="K228" i="3"/>
  <c r="I228" i="3"/>
  <c r="K242" i="3"/>
  <c r="H242" i="3"/>
  <c r="J242" i="3"/>
  <c r="F242" i="3"/>
  <c r="I242" i="3"/>
  <c r="I68" i="3"/>
  <c r="H68" i="3"/>
  <c r="K68" i="3"/>
  <c r="F68" i="3"/>
  <c r="J68" i="3"/>
  <c r="J80" i="3"/>
  <c r="H80" i="3"/>
  <c r="K80" i="3"/>
  <c r="F80" i="3"/>
  <c r="I80" i="3"/>
  <c r="H84" i="3"/>
  <c r="F84" i="3"/>
  <c r="J84" i="3"/>
  <c r="I84" i="3"/>
  <c r="K84" i="3"/>
  <c r="I83" i="3"/>
  <c r="K83" i="3"/>
  <c r="F83" i="3"/>
  <c r="J83" i="3"/>
  <c r="H83" i="3"/>
  <c r="K44" i="3"/>
  <c r="F44" i="3"/>
  <c r="I44" i="3"/>
  <c r="H44" i="3"/>
  <c r="J44" i="3"/>
  <c r="J220" i="3"/>
  <c r="I220" i="3"/>
  <c r="H220" i="3"/>
  <c r="F220" i="3"/>
  <c r="K220" i="3"/>
  <c r="J61" i="3"/>
  <c r="F61" i="3"/>
  <c r="K61" i="3"/>
  <c r="I61" i="3"/>
  <c r="H61" i="3"/>
  <c r="F170" i="3"/>
  <c r="K170" i="3"/>
  <c r="I170" i="3"/>
  <c r="J170" i="3"/>
  <c r="H170" i="3"/>
  <c r="F56" i="3"/>
  <c r="H56" i="3"/>
  <c r="K56" i="3"/>
  <c r="J56" i="3"/>
  <c r="I56" i="3"/>
  <c r="H240" i="3"/>
  <c r="I240" i="3"/>
  <c r="K240" i="3"/>
  <c r="J240" i="3"/>
  <c r="F240" i="3"/>
  <c r="K161" i="3"/>
  <c r="I161" i="3"/>
  <c r="H161" i="3"/>
  <c r="F161" i="3"/>
  <c r="J161" i="3"/>
  <c r="I241" i="3"/>
  <c r="H241" i="3"/>
  <c r="J241" i="3"/>
  <c r="K241" i="3"/>
  <c r="F241" i="3"/>
  <c r="H199" i="3"/>
  <c r="K199" i="3"/>
  <c r="I199" i="3"/>
  <c r="F199" i="3"/>
  <c r="J199" i="3"/>
  <c r="H105" i="3"/>
  <c r="F105" i="3"/>
  <c r="I105" i="3"/>
  <c r="J105" i="3"/>
  <c r="K105" i="3"/>
  <c r="H99" i="3"/>
  <c r="I99" i="3"/>
  <c r="J99" i="3"/>
  <c r="F99" i="3"/>
  <c r="K99" i="3"/>
  <c r="F128" i="3"/>
  <c r="J128" i="3"/>
  <c r="K128" i="3"/>
  <c r="H128" i="3"/>
  <c r="I128" i="3"/>
  <c r="I79" i="3"/>
  <c r="F79" i="3"/>
  <c r="H79" i="3"/>
  <c r="K79" i="3"/>
  <c r="J79" i="3"/>
  <c r="H73" i="3"/>
  <c r="F73" i="3"/>
  <c r="J73" i="3"/>
  <c r="I73" i="3"/>
  <c r="K73" i="3"/>
  <c r="K18" i="3"/>
  <c r="I18" i="3"/>
  <c r="F18" i="3"/>
  <c r="H18" i="3"/>
  <c r="J18" i="3"/>
  <c r="K167" i="3"/>
  <c r="H167" i="3"/>
  <c r="I167" i="3"/>
  <c r="F167" i="3"/>
  <c r="J167" i="3"/>
  <c r="H12" i="3"/>
  <c r="F12" i="3"/>
  <c r="J12" i="3"/>
  <c r="I12" i="3"/>
  <c r="K12" i="3"/>
  <c r="F57" i="3"/>
  <c r="H57" i="3"/>
  <c r="J57" i="3"/>
  <c r="K57" i="3"/>
  <c r="I57" i="3"/>
  <c r="J173" i="3"/>
  <c r="H173" i="3"/>
  <c r="F173" i="3"/>
  <c r="I173" i="3"/>
  <c r="K173" i="3"/>
  <c r="J45" i="3"/>
  <c r="F45" i="3"/>
  <c r="I45" i="3"/>
  <c r="H45" i="3"/>
  <c r="K45" i="3"/>
  <c r="K181" i="3"/>
  <c r="I181" i="3"/>
  <c r="J181" i="3"/>
  <c r="H181" i="3"/>
  <c r="F181" i="3"/>
  <c r="K166" i="3"/>
  <c r="J166" i="3"/>
  <c r="F166" i="3"/>
  <c r="H166" i="3"/>
  <c r="I166" i="3"/>
  <c r="H221" i="3"/>
  <c r="F221" i="3"/>
  <c r="J221" i="3"/>
  <c r="I221" i="3"/>
  <c r="K221" i="3"/>
  <c r="J169" i="3"/>
  <c r="H169" i="3"/>
  <c r="I169" i="3"/>
  <c r="F169" i="3"/>
  <c r="K169" i="3"/>
  <c r="F188" i="3"/>
  <c r="I188" i="3"/>
  <c r="K188" i="3"/>
  <c r="J188" i="3"/>
  <c r="H188" i="3"/>
  <c r="H113" i="3"/>
  <c r="F113" i="3"/>
  <c r="I113" i="3"/>
  <c r="K113" i="3"/>
  <c r="J113" i="3"/>
  <c r="H120" i="3"/>
  <c r="J120" i="3"/>
  <c r="I120" i="3"/>
  <c r="F120" i="3"/>
  <c r="K120" i="3"/>
  <c r="H124" i="3"/>
  <c r="I124" i="3"/>
  <c r="J124" i="3"/>
  <c r="K124" i="3"/>
  <c r="F124" i="3"/>
  <c r="H117" i="3"/>
  <c r="J117" i="3"/>
  <c r="F117" i="3"/>
  <c r="K117" i="3"/>
  <c r="I117" i="3"/>
  <c r="F54" i="3"/>
  <c r="H54" i="3"/>
  <c r="I54" i="3"/>
  <c r="K54" i="3"/>
  <c r="J54" i="3"/>
  <c r="H193" i="3"/>
  <c r="J193" i="3"/>
  <c r="F193" i="3"/>
  <c r="I193" i="3"/>
  <c r="K193" i="3"/>
  <c r="F145" i="3"/>
  <c r="J145" i="3"/>
  <c r="I145" i="3"/>
  <c r="K145" i="3"/>
  <c r="H145" i="3"/>
  <c r="J46" i="3"/>
  <c r="F46" i="3"/>
  <c r="K46" i="3"/>
  <c r="I46" i="3"/>
  <c r="H46" i="3"/>
  <c r="F144" i="3"/>
  <c r="I144" i="3"/>
  <c r="J144" i="3"/>
  <c r="H144" i="3"/>
  <c r="K144" i="3"/>
  <c r="H183" i="3"/>
  <c r="I183" i="3"/>
  <c r="F183" i="3"/>
  <c r="K183" i="3"/>
  <c r="J183" i="3"/>
  <c r="K14" i="3"/>
  <c r="H14" i="3"/>
  <c r="I14" i="3"/>
  <c r="J14" i="3"/>
  <c r="F14" i="3"/>
  <c r="I212" i="3"/>
  <c r="H212" i="3"/>
  <c r="K212" i="3"/>
  <c r="J212" i="3"/>
  <c r="F212" i="3"/>
  <c r="I6" i="3"/>
  <c r="K6" i="3"/>
  <c r="J6" i="3"/>
  <c r="H6" i="3"/>
  <c r="F6" i="3"/>
  <c r="J168" i="3"/>
  <c r="K168" i="3"/>
  <c r="F168" i="3"/>
  <c r="H168" i="3"/>
  <c r="I168" i="3"/>
  <c r="J164" i="3"/>
  <c r="K164" i="3"/>
  <c r="I164" i="3"/>
  <c r="F164" i="3"/>
  <c r="H164" i="3"/>
  <c r="F151" i="3"/>
  <c r="J151" i="3"/>
  <c r="H151" i="3"/>
  <c r="I151" i="3"/>
  <c r="K151" i="3"/>
  <c r="K315" i="3"/>
  <c r="J315" i="3"/>
  <c r="F315" i="3"/>
  <c r="I315" i="3"/>
  <c r="H315" i="3"/>
  <c r="J448" i="3"/>
  <c r="I448" i="3"/>
  <c r="H448" i="3"/>
  <c r="K448" i="3"/>
  <c r="F448" i="3"/>
  <c r="F406" i="3"/>
  <c r="K406" i="3"/>
  <c r="J406" i="3"/>
  <c r="I406" i="3"/>
  <c r="H406" i="3"/>
  <c r="F408" i="3"/>
  <c r="I408" i="3"/>
  <c r="H408" i="3"/>
  <c r="K408" i="3"/>
  <c r="J408" i="3"/>
  <c r="J774" i="3"/>
  <c r="F774" i="3"/>
  <c r="K774" i="3"/>
  <c r="H774" i="3"/>
  <c r="I774" i="3"/>
  <c r="H527" i="3"/>
  <c r="J527" i="3"/>
  <c r="F527" i="3"/>
  <c r="K527" i="3"/>
  <c r="I527" i="3"/>
  <c r="I413" i="3"/>
  <c r="H413" i="3"/>
  <c r="K413" i="3"/>
  <c r="J413" i="3"/>
  <c r="F413" i="3"/>
  <c r="F615" i="3"/>
  <c r="K615" i="3"/>
  <c r="I615" i="3"/>
  <c r="H615" i="3"/>
  <c r="J615" i="3"/>
  <c r="K491" i="3"/>
  <c r="H491" i="3"/>
  <c r="J491" i="3"/>
  <c r="F491" i="3"/>
  <c r="I491" i="3"/>
  <c r="J792" i="8"/>
  <c r="K792" i="8"/>
  <c r="K900" i="8"/>
  <c r="J900" i="8"/>
  <c r="H569" i="3"/>
  <c r="J569" i="3"/>
  <c r="I569" i="3"/>
  <c r="K569" i="3"/>
  <c r="F569" i="3"/>
  <c r="H824" i="3"/>
  <c r="J824" i="3"/>
  <c r="F824" i="3"/>
  <c r="K824" i="3"/>
  <c r="I824" i="3"/>
  <c r="F290" i="3"/>
  <c r="K290" i="3"/>
  <c r="I290" i="3"/>
  <c r="H290" i="3"/>
  <c r="J290" i="3"/>
  <c r="F489" i="3"/>
  <c r="I489" i="3"/>
  <c r="H489" i="3"/>
  <c r="J489" i="3"/>
  <c r="K489" i="3"/>
  <c r="K348" i="3"/>
  <c r="I348" i="3"/>
  <c r="J348" i="3"/>
  <c r="H348" i="3"/>
  <c r="F348" i="3"/>
  <c r="K916" i="3"/>
  <c r="F916" i="3"/>
  <c r="J916" i="3"/>
  <c r="I916" i="3"/>
  <c r="H916" i="3"/>
  <c r="F867" i="3"/>
  <c r="I867" i="3"/>
  <c r="J867" i="3"/>
  <c r="H867" i="3"/>
  <c r="K867" i="3"/>
  <c r="H437" i="3"/>
  <c r="F437" i="3"/>
  <c r="J437" i="3"/>
  <c r="I437" i="3"/>
  <c r="K437" i="3"/>
  <c r="F378" i="3"/>
  <c r="J378" i="3"/>
  <c r="I378" i="3"/>
  <c r="H378" i="3"/>
  <c r="K378" i="3"/>
  <c r="I748" i="3"/>
  <c r="H748" i="3"/>
  <c r="F748" i="3"/>
  <c r="J748" i="3"/>
  <c r="K748" i="3"/>
  <c r="H346" i="3"/>
  <c r="J346" i="3"/>
  <c r="I346" i="3"/>
  <c r="K346" i="3"/>
  <c r="F346" i="3"/>
  <c r="F560" i="3"/>
  <c r="H560" i="3"/>
  <c r="J560" i="3"/>
  <c r="I560" i="3"/>
  <c r="K560" i="3"/>
  <c r="J998" i="3"/>
  <c r="I998" i="3"/>
  <c r="H998" i="3"/>
  <c r="K998" i="3"/>
  <c r="F998" i="3"/>
  <c r="H470" i="3"/>
  <c r="I470" i="3"/>
  <c r="F470" i="3"/>
  <c r="K470" i="3"/>
  <c r="J470" i="3"/>
  <c r="H502" i="3"/>
  <c r="F502" i="3"/>
  <c r="K502" i="3"/>
  <c r="I502" i="3"/>
  <c r="J502" i="3"/>
  <c r="J625" i="3"/>
  <c r="H625" i="3"/>
  <c r="F625" i="3"/>
  <c r="K625" i="3"/>
  <c r="I625" i="3"/>
  <c r="F613" i="3"/>
  <c r="I613" i="3"/>
  <c r="J613" i="3"/>
  <c r="K613" i="3"/>
  <c r="H613" i="3"/>
  <c r="H902" i="3"/>
  <c r="I902" i="3"/>
  <c r="F902" i="3"/>
  <c r="K902" i="3"/>
  <c r="J902" i="3"/>
  <c r="J426" i="3"/>
  <c r="H426" i="3"/>
  <c r="I426" i="3"/>
  <c r="F426" i="3"/>
  <c r="K426" i="3"/>
  <c r="K708" i="3"/>
  <c r="H708" i="3"/>
  <c r="I708" i="3"/>
  <c r="J708" i="3"/>
  <c r="F708" i="3"/>
  <c r="J401" i="3"/>
  <c r="F401" i="3"/>
  <c r="K401" i="3"/>
  <c r="I401" i="3"/>
  <c r="H401" i="3"/>
  <c r="J565" i="3"/>
  <c r="I565" i="3"/>
  <c r="K565" i="3"/>
  <c r="H565" i="3"/>
  <c r="F565" i="3"/>
  <c r="K382" i="3"/>
  <c r="I382" i="3"/>
  <c r="J382" i="3"/>
  <c r="F382" i="3"/>
  <c r="H382" i="3"/>
  <c r="K507" i="3"/>
  <c r="I507" i="3"/>
  <c r="F507" i="3"/>
  <c r="J507" i="3"/>
  <c r="H507" i="3"/>
  <c r="H812" i="3"/>
  <c r="I812" i="3"/>
  <c r="F812" i="3"/>
  <c r="K812" i="3"/>
  <c r="J812" i="3"/>
  <c r="F523" i="3"/>
  <c r="I523" i="3"/>
  <c r="H523" i="3"/>
  <c r="J523" i="3"/>
  <c r="K523" i="3"/>
  <c r="J353" i="3"/>
  <c r="I353" i="3"/>
  <c r="F353" i="3"/>
  <c r="H353" i="3"/>
  <c r="K353" i="3"/>
  <c r="F587" i="3"/>
  <c r="K587" i="3"/>
  <c r="H587" i="3"/>
  <c r="I587" i="3"/>
  <c r="J587" i="3"/>
  <c r="J685" i="3"/>
  <c r="K685" i="3"/>
  <c r="I685" i="3"/>
  <c r="H685" i="3"/>
  <c r="F685" i="3"/>
  <c r="J977" i="8"/>
  <c r="K977" i="8"/>
  <c r="H954" i="3"/>
  <c r="J954" i="3"/>
  <c r="K954" i="3"/>
  <c r="I954" i="3"/>
  <c r="F954" i="3"/>
  <c r="J795" i="8"/>
  <c r="K795" i="8"/>
  <c r="J719" i="3"/>
  <c r="F719" i="3"/>
  <c r="H719" i="3"/>
  <c r="I719" i="3"/>
  <c r="K719" i="3"/>
  <c r="J283" i="3"/>
  <c r="H283" i="3"/>
  <c r="F283" i="3"/>
  <c r="K283" i="3"/>
  <c r="I283" i="3"/>
  <c r="F854" i="3"/>
  <c r="J854" i="3"/>
  <c r="I854" i="3"/>
  <c r="H854" i="3"/>
  <c r="K854" i="3"/>
  <c r="I619" i="3"/>
  <c r="J619" i="3"/>
  <c r="H619" i="3"/>
  <c r="F619" i="3"/>
  <c r="K619" i="3"/>
  <c r="J857" i="8"/>
  <c r="K857" i="8"/>
  <c r="F305" i="3"/>
  <c r="I305" i="3"/>
  <c r="K305" i="3"/>
  <c r="H305" i="3"/>
  <c r="J305" i="3"/>
  <c r="K882" i="3"/>
  <c r="F882" i="3"/>
  <c r="J882" i="3"/>
  <c r="H882" i="3"/>
  <c r="I882" i="3"/>
  <c r="J871" i="3"/>
  <c r="I871" i="3"/>
  <c r="H871" i="3"/>
  <c r="F871" i="3"/>
  <c r="K871" i="3"/>
  <c r="I450" i="3"/>
  <c r="H450" i="3"/>
  <c r="J450" i="3"/>
  <c r="K450" i="3"/>
  <c r="F450" i="3"/>
  <c r="J788" i="3"/>
  <c r="H788" i="3"/>
  <c r="K788" i="3"/>
  <c r="F788" i="3"/>
  <c r="I788" i="3"/>
  <c r="J908" i="3"/>
  <c r="H908" i="3"/>
  <c r="F908" i="3"/>
  <c r="K908" i="3"/>
  <c r="I908" i="3"/>
  <c r="F486" i="3"/>
  <c r="K486" i="3"/>
  <c r="J486" i="3"/>
  <c r="I486" i="3"/>
  <c r="H486" i="3"/>
  <c r="F235" i="3"/>
  <c r="I235" i="3"/>
  <c r="H235" i="3"/>
  <c r="K235" i="3"/>
  <c r="J235" i="3"/>
  <c r="J209" i="3"/>
  <c r="H209" i="3"/>
  <c r="F209" i="3"/>
  <c r="I209" i="3"/>
  <c r="K209" i="3"/>
  <c r="F180" i="3"/>
  <c r="H180" i="3"/>
  <c r="J180" i="3"/>
  <c r="K180" i="3"/>
  <c r="I180" i="3"/>
  <c r="F239" i="3"/>
  <c r="I239" i="3"/>
  <c r="H239" i="3"/>
  <c r="J239" i="3"/>
  <c r="K239" i="3"/>
  <c r="K114" i="3"/>
  <c r="I114" i="3"/>
  <c r="J114" i="3"/>
  <c r="H114" i="3"/>
  <c r="F114" i="3"/>
  <c r="F129" i="3"/>
  <c r="I129" i="3"/>
  <c r="K129" i="3"/>
  <c r="J129" i="3"/>
  <c r="H129" i="3"/>
  <c r="I131" i="3"/>
  <c r="F131" i="3"/>
  <c r="H131" i="3"/>
  <c r="J131" i="3"/>
  <c r="K131" i="3"/>
  <c r="I81" i="3"/>
  <c r="K81" i="3"/>
  <c r="J81" i="3"/>
  <c r="F81" i="3"/>
  <c r="H81" i="3"/>
  <c r="K72" i="3"/>
  <c r="F72" i="3"/>
  <c r="I72" i="3"/>
  <c r="J72" i="3"/>
  <c r="H72" i="3"/>
  <c r="K23" i="3"/>
  <c r="H23" i="3"/>
  <c r="I23" i="3"/>
  <c r="F23" i="3"/>
  <c r="J23" i="3"/>
  <c r="H154" i="3"/>
  <c r="K154" i="3"/>
  <c r="J154" i="3"/>
  <c r="F154" i="3"/>
  <c r="I154" i="3"/>
  <c r="J24" i="3"/>
  <c r="K24" i="3"/>
  <c r="F24" i="3"/>
  <c r="H24" i="3"/>
  <c r="I24" i="3"/>
  <c r="H223" i="3"/>
  <c r="K223" i="3"/>
  <c r="I223" i="3"/>
  <c r="F223" i="3"/>
  <c r="J223" i="3"/>
  <c r="J49" i="3"/>
  <c r="K49" i="3"/>
  <c r="F49" i="3"/>
  <c r="I49" i="3"/>
  <c r="H49" i="3"/>
  <c r="I52" i="3"/>
  <c r="H52" i="3"/>
  <c r="K52" i="3"/>
  <c r="J52" i="3"/>
  <c r="F52" i="3"/>
  <c r="K208" i="3"/>
  <c r="H208" i="3"/>
  <c r="J208" i="3"/>
  <c r="I208" i="3"/>
  <c r="F208" i="3"/>
  <c r="I156" i="3"/>
  <c r="F156" i="3"/>
  <c r="H156" i="3"/>
  <c r="K156" i="3"/>
  <c r="J156" i="3"/>
  <c r="H231" i="3"/>
  <c r="F231" i="3"/>
  <c r="K231" i="3"/>
  <c r="J231" i="3"/>
  <c r="I231" i="3"/>
  <c r="I96" i="3"/>
  <c r="H96" i="3"/>
  <c r="J96" i="3"/>
  <c r="F96" i="3"/>
  <c r="K96" i="3"/>
  <c r="I122" i="3"/>
  <c r="K122" i="3"/>
  <c r="J122" i="3"/>
  <c r="F122" i="3"/>
  <c r="H122" i="3"/>
  <c r="J98" i="3"/>
  <c r="H98" i="3"/>
  <c r="F98" i="3"/>
  <c r="K98" i="3"/>
  <c r="I98" i="3"/>
  <c r="H100" i="3"/>
  <c r="F100" i="3"/>
  <c r="K100" i="3"/>
  <c r="J100" i="3"/>
  <c r="I100" i="3"/>
  <c r="I59" i="3"/>
  <c r="K59" i="3"/>
  <c r="F59" i="3"/>
  <c r="J59" i="3"/>
  <c r="H59" i="3"/>
  <c r="I218" i="3"/>
  <c r="H218" i="3"/>
  <c r="J218" i="3"/>
  <c r="F218" i="3"/>
  <c r="K218" i="3"/>
  <c r="K64" i="3"/>
  <c r="J64" i="3"/>
  <c r="H64" i="3"/>
  <c r="F64" i="3"/>
  <c r="I64" i="3"/>
  <c r="H163" i="3"/>
  <c r="J163" i="3"/>
  <c r="K163" i="3"/>
  <c r="I163" i="3"/>
  <c r="F163" i="3"/>
  <c r="H34" i="3"/>
  <c r="J34" i="3"/>
  <c r="K34" i="3"/>
  <c r="I34" i="3"/>
  <c r="F34" i="3"/>
  <c r="K147" i="3"/>
  <c r="H147" i="3"/>
  <c r="F147" i="3"/>
  <c r="I147" i="3"/>
  <c r="J147" i="3"/>
  <c r="F40" i="3"/>
  <c r="H40" i="3"/>
  <c r="K40" i="3"/>
  <c r="I40" i="3"/>
  <c r="J40" i="3"/>
  <c r="H191" i="3"/>
  <c r="I191" i="3"/>
  <c r="J191" i="3"/>
  <c r="K191" i="3"/>
  <c r="F191" i="3"/>
  <c r="H216" i="3"/>
  <c r="I216" i="3"/>
  <c r="J216" i="3"/>
  <c r="F216" i="3"/>
  <c r="K216" i="3"/>
  <c r="H185" i="3"/>
  <c r="I185" i="3"/>
  <c r="J185" i="3"/>
  <c r="F185" i="3"/>
  <c r="K185" i="3"/>
  <c r="I192" i="3"/>
  <c r="J192" i="3"/>
  <c r="K192" i="3"/>
  <c r="H192" i="3"/>
  <c r="F192" i="3"/>
  <c r="J245" i="3"/>
  <c r="F245" i="3"/>
  <c r="H245" i="3"/>
  <c r="I245" i="3"/>
  <c r="K245" i="3"/>
  <c r="I89" i="3"/>
  <c r="H89" i="3"/>
  <c r="F89" i="3"/>
  <c r="K89" i="3"/>
  <c r="J89" i="3"/>
  <c r="K90" i="3"/>
  <c r="J90" i="3"/>
  <c r="H90" i="3"/>
  <c r="F90" i="3"/>
  <c r="I90" i="3"/>
  <c r="I88" i="3"/>
  <c r="J88" i="3"/>
  <c r="H88" i="3"/>
  <c r="F88" i="3"/>
  <c r="K88" i="3"/>
  <c r="F121" i="3"/>
  <c r="H121" i="3"/>
  <c r="I121" i="3"/>
  <c r="J121" i="3"/>
  <c r="K121" i="3"/>
  <c r="F31" i="3"/>
  <c r="I31" i="3"/>
  <c r="J31" i="3"/>
  <c r="K31" i="3"/>
  <c r="H31" i="3"/>
  <c r="F204" i="3"/>
  <c r="J204" i="3"/>
  <c r="I204" i="3"/>
  <c r="K204" i="3"/>
  <c r="H204" i="3"/>
  <c r="F210" i="3"/>
  <c r="J210" i="3"/>
  <c r="K210" i="3"/>
  <c r="H210" i="3"/>
  <c r="I210" i="3"/>
  <c r="H21" i="3"/>
  <c r="F21" i="3"/>
  <c r="I21" i="3"/>
  <c r="J21" i="3"/>
  <c r="K21" i="3"/>
  <c r="K139" i="3"/>
  <c r="I139" i="3"/>
  <c r="H139" i="3"/>
  <c r="F139" i="3"/>
  <c r="J139" i="3"/>
  <c r="I234" i="3"/>
  <c r="J234" i="3"/>
  <c r="F234" i="3"/>
  <c r="K234" i="3"/>
  <c r="H234" i="3"/>
  <c r="K135" i="3"/>
  <c r="J135" i="3"/>
  <c r="F135" i="3"/>
  <c r="I135" i="3"/>
  <c r="H135" i="3"/>
  <c r="J63" i="3"/>
  <c r="K63" i="3"/>
  <c r="F63" i="3"/>
  <c r="I63" i="3"/>
  <c r="H63" i="3"/>
  <c r="I160" i="3"/>
  <c r="F160" i="3"/>
  <c r="K160" i="3"/>
  <c r="H160" i="3"/>
  <c r="J160" i="3"/>
  <c r="F162" i="3"/>
  <c r="J162" i="3"/>
  <c r="K162" i="3"/>
  <c r="I162" i="3"/>
  <c r="H162" i="3"/>
  <c r="I227" i="3"/>
  <c r="K227" i="3"/>
  <c r="F227" i="3"/>
  <c r="J227" i="3"/>
  <c r="H227" i="3"/>
  <c r="H2" i="3"/>
  <c r="K2" i="3"/>
  <c r="J2" i="3"/>
  <c r="I2" i="3"/>
  <c r="F2" i="3"/>
  <c r="J404" i="3"/>
  <c r="F404" i="3"/>
  <c r="I404" i="3"/>
  <c r="K404" i="3"/>
  <c r="H404" i="3"/>
  <c r="K647" i="3"/>
  <c r="H647" i="3"/>
  <c r="I647" i="3"/>
  <c r="J647" i="3"/>
  <c r="F647" i="3"/>
  <c r="J568" i="3"/>
  <c r="H568" i="3"/>
  <c r="I568" i="3"/>
  <c r="F568" i="3"/>
  <c r="K568" i="3"/>
  <c r="K890" i="8"/>
  <c r="J890" i="8"/>
  <c r="K578" i="3"/>
  <c r="H578" i="3"/>
  <c r="I578" i="3"/>
  <c r="J578" i="3"/>
  <c r="F578" i="3"/>
  <c r="H649" i="3"/>
  <c r="F649" i="3"/>
  <c r="I649" i="3"/>
  <c r="K649" i="3"/>
  <c r="J649" i="3"/>
  <c r="J987" i="8"/>
  <c r="K987" i="8"/>
  <c r="J880" i="8"/>
  <c r="K880" i="8"/>
  <c r="J973" i="8"/>
  <c r="K973" i="8"/>
  <c r="F313" i="3"/>
  <c r="I313" i="3"/>
  <c r="H313" i="3"/>
  <c r="J313" i="3"/>
  <c r="K313" i="3"/>
  <c r="J303" i="3"/>
  <c r="H303" i="3"/>
  <c r="K303" i="3"/>
  <c r="I303" i="3"/>
  <c r="F303" i="3"/>
  <c r="F392" i="3"/>
  <c r="H392" i="3"/>
  <c r="J392" i="3"/>
  <c r="K392" i="3"/>
  <c r="I392" i="3"/>
  <c r="F345" i="3"/>
  <c r="I345" i="3"/>
  <c r="H345" i="3"/>
  <c r="K345" i="3"/>
  <c r="J345" i="3"/>
  <c r="I558" i="3"/>
  <c r="F558" i="3"/>
  <c r="K558" i="3"/>
  <c r="H558" i="3"/>
  <c r="J558" i="3"/>
  <c r="H429" i="3"/>
  <c r="F429" i="3"/>
  <c r="J429" i="3"/>
  <c r="K429" i="3"/>
  <c r="I429" i="3"/>
  <c r="J589" i="3"/>
  <c r="H589" i="3"/>
  <c r="K589" i="3"/>
  <c r="I589" i="3"/>
  <c r="F589" i="3"/>
  <c r="H402" i="3"/>
  <c r="F402" i="3"/>
  <c r="J402" i="3"/>
  <c r="I402" i="3"/>
  <c r="K402" i="3"/>
  <c r="J870" i="3"/>
  <c r="K870" i="3"/>
  <c r="F870" i="3"/>
  <c r="H870" i="3"/>
  <c r="I870" i="3"/>
  <c r="H752" i="3"/>
  <c r="I752" i="3"/>
  <c r="K752" i="3"/>
  <c r="F752" i="3"/>
  <c r="J752" i="3"/>
  <c r="J596" i="3"/>
  <c r="F596" i="3"/>
  <c r="H596" i="3"/>
  <c r="K596" i="3"/>
  <c r="I596" i="3"/>
  <c r="F675" i="3"/>
  <c r="I675" i="3"/>
  <c r="K675" i="3"/>
  <c r="J675" i="3"/>
  <c r="H675" i="3"/>
  <c r="I432" i="3"/>
  <c r="K432" i="3"/>
  <c r="F432" i="3"/>
  <c r="J432" i="3"/>
  <c r="H432" i="3"/>
  <c r="J258" i="3"/>
  <c r="H258" i="3"/>
  <c r="I258" i="3"/>
  <c r="F258" i="3"/>
  <c r="K258" i="3"/>
  <c r="H876" i="3"/>
  <c r="K876" i="3"/>
  <c r="I876" i="3"/>
  <c r="F876" i="3"/>
  <c r="J876" i="3"/>
  <c r="F338" i="3"/>
  <c r="I338" i="3"/>
  <c r="K338" i="3"/>
  <c r="H338" i="3"/>
  <c r="J338" i="3"/>
  <c r="K925" i="3"/>
  <c r="H925" i="3"/>
  <c r="I925" i="3"/>
  <c r="J925" i="3"/>
  <c r="F925" i="3"/>
  <c r="F393" i="3"/>
  <c r="J393" i="3"/>
  <c r="H393" i="3"/>
  <c r="K393" i="3"/>
  <c r="I393" i="3"/>
  <c r="J756" i="8"/>
  <c r="K756" i="8"/>
  <c r="H664" i="3"/>
  <c r="I664" i="3"/>
  <c r="K664" i="3"/>
  <c r="F664" i="3"/>
  <c r="J664" i="3"/>
  <c r="K984" i="3"/>
  <c r="F984" i="3"/>
  <c r="I984" i="3"/>
  <c r="H984" i="3"/>
  <c r="J984" i="3"/>
  <c r="H296" i="3"/>
  <c r="J296" i="3"/>
  <c r="I296" i="3"/>
  <c r="K296" i="3"/>
  <c r="F296" i="3"/>
  <c r="H743" i="3"/>
  <c r="F743" i="3"/>
  <c r="K743" i="3"/>
  <c r="J743" i="3"/>
  <c r="I743" i="3"/>
  <c r="F291" i="3"/>
  <c r="I291" i="3"/>
  <c r="H291" i="3"/>
  <c r="J291" i="3"/>
  <c r="K291" i="3"/>
  <c r="J820" i="8"/>
  <c r="K820" i="8"/>
  <c r="I674" i="3"/>
  <c r="H674" i="3"/>
  <c r="J674" i="3"/>
  <c r="K674" i="3"/>
  <c r="F674" i="3"/>
  <c r="J519" i="3"/>
  <c r="F519" i="3"/>
  <c r="I519" i="3"/>
  <c r="H519" i="3"/>
  <c r="K519" i="3"/>
  <c r="F862" i="3"/>
  <c r="H862" i="3"/>
  <c r="I862" i="3"/>
  <c r="K862" i="3"/>
  <c r="J862" i="3"/>
  <c r="K583" i="3"/>
  <c r="I583" i="3"/>
  <c r="H583" i="3"/>
  <c r="F583" i="3"/>
  <c r="J583" i="3"/>
  <c r="H572" i="3"/>
  <c r="K572" i="3"/>
  <c r="I572" i="3"/>
  <c r="J572" i="3"/>
  <c r="F572" i="3"/>
  <c r="I459" i="3"/>
  <c r="F459" i="3"/>
  <c r="H459" i="3"/>
  <c r="J459" i="3"/>
  <c r="K459" i="3"/>
  <c r="F398" i="3"/>
  <c r="J398" i="3"/>
  <c r="I398" i="3"/>
  <c r="K398" i="3"/>
  <c r="H398" i="3"/>
  <c r="H308" i="3"/>
  <c r="I308" i="3"/>
  <c r="J308" i="3"/>
  <c r="F308" i="3"/>
  <c r="K308" i="3"/>
  <c r="I746" i="3"/>
  <c r="F746" i="3"/>
  <c r="K746" i="3"/>
  <c r="H746" i="3"/>
  <c r="J746" i="3"/>
  <c r="I880" i="3"/>
  <c r="J880" i="3"/>
  <c r="H880" i="3"/>
  <c r="K880" i="3"/>
  <c r="F880" i="3"/>
  <c r="K600" i="3"/>
  <c r="I600" i="3"/>
  <c r="J600" i="3"/>
  <c r="H600" i="3"/>
  <c r="F600" i="3"/>
  <c r="K369" i="3"/>
  <c r="I369" i="3"/>
  <c r="J369" i="3"/>
  <c r="F369" i="3"/>
  <c r="H369" i="3"/>
  <c r="K438" i="3"/>
  <c r="F438" i="3"/>
  <c r="I438" i="3"/>
  <c r="J438" i="3"/>
  <c r="H438" i="3"/>
  <c r="F294" i="3"/>
  <c r="I294" i="3"/>
  <c r="K294" i="3"/>
  <c r="J294" i="3"/>
  <c r="H294" i="3"/>
  <c r="I898" i="3"/>
  <c r="F898" i="3"/>
  <c r="H898" i="3"/>
  <c r="J898" i="3"/>
  <c r="K898" i="3"/>
  <c r="F594" i="3"/>
  <c r="J594" i="3"/>
  <c r="K594" i="3"/>
  <c r="H594" i="3"/>
  <c r="I594" i="3"/>
  <c r="H384" i="3"/>
  <c r="F384" i="3"/>
  <c r="K384" i="3"/>
  <c r="I384" i="3"/>
  <c r="J384" i="3"/>
  <c r="F832" i="3"/>
  <c r="J832" i="3"/>
  <c r="K832" i="3"/>
  <c r="H832" i="3"/>
  <c r="I832" i="3"/>
  <c r="H389" i="3"/>
  <c r="F389" i="3"/>
  <c r="I389" i="3"/>
  <c r="K389" i="3"/>
  <c r="J389" i="3"/>
  <c r="J825" i="3"/>
  <c r="I825" i="3"/>
  <c r="F825" i="3"/>
  <c r="K825" i="3"/>
  <c r="H825" i="3"/>
  <c r="K803" i="8"/>
  <c r="J803" i="8"/>
  <c r="F736" i="3"/>
  <c r="K736" i="3"/>
  <c r="J736" i="3"/>
  <c r="I736" i="3"/>
  <c r="H736" i="3"/>
  <c r="H328" i="3"/>
  <c r="J328" i="3"/>
  <c r="F328" i="3"/>
  <c r="I328" i="3"/>
  <c r="K328" i="3"/>
  <c r="J980" i="3"/>
  <c r="H980" i="3"/>
  <c r="K980" i="3"/>
  <c r="I980" i="3"/>
  <c r="F980" i="3"/>
  <c r="K570" i="3"/>
  <c r="F570" i="3"/>
  <c r="I570" i="3"/>
  <c r="H570" i="3"/>
  <c r="J570" i="3"/>
  <c r="H262" i="3"/>
  <c r="K262" i="3"/>
  <c r="J262" i="3"/>
  <c r="F262" i="3"/>
  <c r="I262" i="3"/>
  <c r="I347" i="3"/>
  <c r="J347" i="3"/>
  <c r="F347" i="3"/>
  <c r="H347" i="3"/>
  <c r="K347" i="3"/>
  <c r="F631" i="3"/>
  <c r="J631" i="3"/>
  <c r="I631" i="3"/>
  <c r="K631" i="3"/>
  <c r="H631" i="3"/>
  <c r="K737" i="8"/>
  <c r="J737" i="8"/>
  <c r="F302" i="3"/>
  <c r="I302" i="3"/>
  <c r="K302" i="3"/>
  <c r="J302" i="3"/>
  <c r="H302" i="3"/>
  <c r="F374" i="3"/>
  <c r="K374" i="3"/>
  <c r="I374" i="3"/>
  <c r="J374" i="3"/>
  <c r="H374" i="3"/>
  <c r="J931" i="3"/>
  <c r="F931" i="3"/>
  <c r="H931" i="3"/>
  <c r="K931" i="3"/>
  <c r="I931" i="3"/>
  <c r="K848" i="8"/>
  <c r="J848" i="8"/>
  <c r="K512" i="3"/>
  <c r="I512" i="3"/>
  <c r="H512" i="3"/>
  <c r="F512" i="3"/>
  <c r="J512" i="3"/>
  <c r="F616" i="3"/>
  <c r="H616" i="3"/>
  <c r="I616" i="3"/>
  <c r="K616" i="3"/>
  <c r="J616" i="3"/>
  <c r="J530" i="3"/>
  <c r="I530" i="3"/>
  <c r="F530" i="3"/>
  <c r="H530" i="3"/>
  <c r="K530" i="3"/>
  <c r="F678" i="3"/>
  <c r="H678" i="3"/>
  <c r="I678" i="3"/>
  <c r="J678" i="3"/>
  <c r="K678" i="3"/>
  <c r="F363" i="3"/>
  <c r="I363" i="3"/>
  <c r="H363" i="3"/>
  <c r="J363" i="3"/>
  <c r="K363" i="3"/>
  <c r="H997" i="3"/>
  <c r="J997" i="3"/>
  <c r="F997" i="3"/>
  <c r="K997" i="3"/>
  <c r="I997" i="3"/>
  <c r="K990" i="3"/>
  <c r="H990" i="3"/>
  <c r="J990" i="3"/>
  <c r="F990" i="3"/>
  <c r="I990" i="3"/>
  <c r="J366" i="3"/>
  <c r="F366" i="3"/>
  <c r="I366" i="3"/>
  <c r="K366" i="3"/>
  <c r="H366" i="3"/>
  <c r="J488" i="3"/>
  <c r="I488" i="3"/>
  <c r="H488" i="3"/>
  <c r="F488" i="3"/>
  <c r="K488" i="3"/>
  <c r="F355" i="3"/>
  <c r="K355" i="3"/>
  <c r="J355" i="3"/>
  <c r="I355" i="3"/>
  <c r="H355" i="3"/>
  <c r="I274" i="3"/>
  <c r="H274" i="3"/>
  <c r="J274" i="3"/>
  <c r="K274" i="3"/>
  <c r="F274" i="3"/>
  <c r="I337" i="3"/>
  <c r="J337" i="3"/>
  <c r="H337" i="3"/>
  <c r="K337" i="3"/>
  <c r="F337" i="3"/>
  <c r="H472" i="3"/>
  <c r="I472" i="3"/>
  <c r="F472" i="3"/>
  <c r="K472" i="3"/>
  <c r="J472" i="3"/>
  <c r="H962" i="3"/>
  <c r="K962" i="3"/>
  <c r="J962" i="3"/>
  <c r="F962" i="3"/>
  <c r="I962" i="3"/>
  <c r="K872" i="8"/>
  <c r="J872" i="8"/>
  <c r="K436" i="3"/>
  <c r="H436" i="3"/>
  <c r="F436" i="3"/>
  <c r="I436" i="3"/>
  <c r="J436" i="3"/>
  <c r="K989" i="3"/>
  <c r="I989" i="3"/>
  <c r="J989" i="3"/>
  <c r="F989" i="3"/>
  <c r="H989" i="3"/>
  <c r="H297" i="3"/>
  <c r="J297" i="3"/>
  <c r="F297" i="3"/>
  <c r="K297" i="3"/>
  <c r="I297" i="3"/>
  <c r="J567" i="3"/>
  <c r="K567" i="3"/>
  <c r="H567" i="3"/>
  <c r="F567" i="3"/>
  <c r="I567" i="3"/>
  <c r="H268" i="3"/>
  <c r="J268" i="3"/>
  <c r="I268" i="3"/>
  <c r="K268" i="3"/>
  <c r="F268" i="3"/>
  <c r="H38" i="3"/>
  <c r="J38" i="3"/>
  <c r="K38" i="3"/>
  <c r="I38" i="3"/>
  <c r="F38" i="3"/>
  <c r="H683" i="3"/>
  <c r="K683" i="3"/>
  <c r="I683" i="3"/>
  <c r="F683" i="3"/>
  <c r="J683" i="3"/>
  <c r="H656" i="3"/>
  <c r="J656" i="3"/>
  <c r="F656" i="3"/>
  <c r="K656" i="3"/>
  <c r="I656" i="3"/>
  <c r="I361" i="3"/>
  <c r="J361" i="3"/>
  <c r="F361" i="3"/>
  <c r="K361" i="3"/>
  <c r="H361" i="3"/>
  <c r="K741" i="3"/>
  <c r="I741" i="3"/>
  <c r="J741" i="3"/>
  <c r="H741" i="3"/>
  <c r="F741" i="3"/>
  <c r="F987" i="3"/>
  <c r="I987" i="3"/>
  <c r="J987" i="3"/>
  <c r="K987" i="3"/>
  <c r="H987" i="3"/>
  <c r="J948" i="3"/>
  <c r="F948" i="3"/>
  <c r="H948" i="3"/>
  <c r="K948" i="3"/>
  <c r="I948" i="3"/>
  <c r="F582" i="3"/>
  <c r="I582" i="3"/>
  <c r="J582" i="3"/>
  <c r="H582" i="3"/>
  <c r="K582" i="3"/>
  <c r="F576" i="3"/>
  <c r="H576" i="3"/>
  <c r="K576" i="3"/>
  <c r="J576" i="3"/>
  <c r="I576" i="3"/>
  <c r="J601" i="3"/>
  <c r="F601" i="3"/>
  <c r="H601" i="3"/>
  <c r="K601" i="3"/>
  <c r="I601" i="3"/>
  <c r="K411" i="3"/>
  <c r="J411" i="3"/>
  <c r="H411" i="3"/>
  <c r="I411" i="3"/>
  <c r="F411" i="3"/>
  <c r="I758" i="3"/>
  <c r="H758" i="3"/>
  <c r="J758" i="3"/>
  <c r="F758" i="3"/>
  <c r="K758" i="3"/>
  <c r="I376" i="3"/>
  <c r="K376" i="3"/>
  <c r="J376" i="3"/>
  <c r="F376" i="3"/>
  <c r="H376" i="3"/>
  <c r="J828" i="3"/>
  <c r="K828" i="3"/>
  <c r="F828" i="3"/>
  <c r="H828" i="3"/>
  <c r="I828" i="3"/>
  <c r="I731" i="3"/>
  <c r="J731" i="3"/>
  <c r="K731" i="3"/>
  <c r="H731" i="3"/>
  <c r="F731" i="3"/>
  <c r="F844" i="3"/>
  <c r="I844" i="3"/>
  <c r="K844" i="3"/>
  <c r="H844" i="3"/>
  <c r="J844" i="3"/>
  <c r="K495" i="3"/>
  <c r="J495" i="3"/>
  <c r="H495" i="3"/>
  <c r="F495" i="3"/>
  <c r="I495" i="3"/>
  <c r="I937" i="3"/>
  <c r="H937" i="3"/>
  <c r="K937" i="3"/>
  <c r="F937" i="3"/>
  <c r="J937" i="3"/>
  <c r="K421" i="3"/>
  <c r="F421" i="3"/>
  <c r="J421" i="3"/>
  <c r="H421" i="3"/>
  <c r="I421" i="3"/>
  <c r="I340" i="3"/>
  <c r="K340" i="3"/>
  <c r="J340" i="3"/>
  <c r="F340" i="3"/>
  <c r="H340" i="3"/>
  <c r="I590" i="3"/>
  <c r="H590" i="3"/>
  <c r="K590" i="3"/>
  <c r="F590" i="3"/>
  <c r="J590" i="3"/>
  <c r="H289" i="3"/>
  <c r="K289" i="3"/>
  <c r="F289" i="3"/>
  <c r="J289" i="3"/>
  <c r="I289" i="3"/>
  <c r="H420" i="3"/>
  <c r="F420" i="3"/>
  <c r="I420" i="3"/>
  <c r="J420" i="3"/>
  <c r="K420" i="3"/>
  <c r="J465" i="3"/>
  <c r="K465" i="3"/>
  <c r="F465" i="3"/>
  <c r="H465" i="3"/>
  <c r="I465" i="3"/>
  <c r="I535" i="3"/>
  <c r="F535" i="3"/>
  <c r="K535" i="3"/>
  <c r="J535" i="3"/>
  <c r="H535" i="3"/>
  <c r="J806" i="3"/>
  <c r="H806" i="3"/>
  <c r="F806" i="3"/>
  <c r="K806" i="3"/>
  <c r="I806" i="3"/>
  <c r="J977" i="3"/>
  <c r="I977" i="3"/>
  <c r="K977" i="3"/>
  <c r="H977" i="3"/>
  <c r="F977" i="3"/>
  <c r="F747" i="3"/>
  <c r="K747" i="3"/>
  <c r="I747" i="3"/>
  <c r="J747" i="3"/>
  <c r="H747" i="3"/>
  <c r="F540" i="3"/>
  <c r="H540" i="3"/>
  <c r="I540" i="3"/>
  <c r="J540" i="3"/>
  <c r="K540" i="3"/>
  <c r="F992" i="3"/>
  <c r="H992" i="3"/>
  <c r="J992" i="3"/>
  <c r="I992" i="3"/>
  <c r="K992" i="3"/>
  <c r="K634" i="3"/>
  <c r="F634" i="3"/>
  <c r="I634" i="3"/>
  <c r="J634" i="3"/>
  <c r="H634" i="3"/>
  <c r="I810" i="3"/>
  <c r="J810" i="3"/>
  <c r="H810" i="3"/>
  <c r="K810" i="3"/>
  <c r="F810" i="3"/>
  <c r="J928" i="3"/>
  <c r="I928" i="3"/>
  <c r="H928" i="3"/>
  <c r="F928" i="3"/>
  <c r="K928" i="3"/>
  <c r="F311" i="3"/>
  <c r="H311" i="3"/>
  <c r="J311" i="3"/>
  <c r="K311" i="3"/>
  <c r="I311" i="3"/>
  <c r="K901" i="8"/>
  <c r="J901" i="8"/>
  <c r="J415" i="3"/>
  <c r="H415" i="3"/>
  <c r="I415" i="3"/>
  <c r="K415" i="3"/>
  <c r="F415" i="3"/>
  <c r="K791" i="3"/>
  <c r="H791" i="3"/>
  <c r="J791" i="3"/>
  <c r="F791" i="3"/>
  <c r="I791" i="3"/>
  <c r="J364" i="3"/>
  <c r="H364" i="3"/>
  <c r="F364" i="3"/>
  <c r="I364" i="3"/>
  <c r="K364" i="3"/>
  <c r="J895" i="3"/>
  <c r="I895" i="3"/>
  <c r="F895" i="3"/>
  <c r="K895" i="3"/>
  <c r="H895" i="3"/>
  <c r="I318" i="3"/>
  <c r="J318" i="3"/>
  <c r="K318" i="3"/>
  <c r="H318" i="3"/>
  <c r="F318" i="3"/>
  <c r="J298" i="3"/>
  <c r="F298" i="3"/>
  <c r="H298" i="3"/>
  <c r="I298" i="3"/>
  <c r="K298" i="3"/>
  <c r="I913" i="3"/>
  <c r="F913" i="3"/>
  <c r="K913" i="3"/>
  <c r="H913" i="3"/>
  <c r="J913" i="3"/>
  <c r="J731" i="8"/>
  <c r="K731" i="8"/>
  <c r="J936" i="8"/>
  <c r="K936" i="8"/>
  <c r="K805" i="8"/>
  <c r="J805" i="8"/>
  <c r="K935" i="8"/>
  <c r="J935" i="8"/>
  <c r="J665" i="3"/>
  <c r="F665" i="3"/>
  <c r="K665" i="3"/>
  <c r="H665" i="3"/>
  <c r="I665" i="3"/>
  <c r="K579" i="3"/>
  <c r="F579" i="3"/>
  <c r="I579" i="3"/>
  <c r="H579" i="3"/>
  <c r="J579" i="3"/>
  <c r="K416" i="3"/>
  <c r="F416" i="3"/>
  <c r="H416" i="3"/>
  <c r="I416" i="3"/>
  <c r="J416" i="3"/>
  <c r="J939" i="8"/>
  <c r="K939" i="8"/>
  <c r="K466" i="3"/>
  <c r="F466" i="3"/>
  <c r="H466" i="3"/>
  <c r="J466" i="3"/>
  <c r="I466" i="3"/>
  <c r="K306" i="3"/>
  <c r="I306" i="3"/>
  <c r="J306" i="3"/>
  <c r="H306" i="3"/>
  <c r="F306" i="3"/>
  <c r="F618" i="3"/>
  <c r="J618" i="3"/>
  <c r="K618" i="3"/>
  <c r="I618" i="3"/>
  <c r="H618" i="3"/>
  <c r="I869" i="3"/>
  <c r="K869" i="3"/>
  <c r="F869" i="3"/>
  <c r="J869" i="3"/>
  <c r="H869" i="3"/>
  <c r="J784" i="8"/>
  <c r="K784" i="8"/>
  <c r="J786" i="3"/>
  <c r="I786" i="3"/>
  <c r="F786" i="3"/>
  <c r="H786" i="3"/>
  <c r="K786" i="3"/>
  <c r="F610" i="3"/>
  <c r="K610" i="3"/>
  <c r="J610" i="3"/>
  <c r="H610" i="3"/>
  <c r="I610" i="3"/>
  <c r="F814" i="3"/>
  <c r="K814" i="3"/>
  <c r="I814" i="3"/>
  <c r="H814" i="3"/>
  <c r="J814" i="3"/>
  <c r="F750" i="3"/>
  <c r="I750" i="3"/>
  <c r="J750" i="3"/>
  <c r="H750" i="3"/>
  <c r="K750" i="3"/>
  <c r="I811" i="3"/>
  <c r="J811" i="3"/>
  <c r="F811" i="3"/>
  <c r="H811" i="3"/>
  <c r="K811" i="3"/>
  <c r="H536" i="3"/>
  <c r="K536" i="3"/>
  <c r="J536" i="3"/>
  <c r="I536" i="3"/>
  <c r="F536" i="3"/>
  <c r="K889" i="8"/>
  <c r="J889" i="8"/>
  <c r="F276" i="3"/>
  <c r="J276" i="3"/>
  <c r="H276" i="3"/>
  <c r="I276" i="3"/>
  <c r="K276" i="3"/>
  <c r="H483" i="3"/>
  <c r="I483" i="3"/>
  <c r="F483" i="3"/>
  <c r="K483" i="3"/>
  <c r="J483" i="3"/>
  <c r="J275" i="3"/>
  <c r="H275" i="3"/>
  <c r="F275" i="3"/>
  <c r="I275" i="3"/>
  <c r="K275" i="3"/>
  <c r="J350" i="3"/>
  <c r="K350" i="3"/>
  <c r="F350" i="3"/>
  <c r="H350" i="3"/>
  <c r="I350" i="3"/>
  <c r="I640" i="3"/>
  <c r="F640" i="3"/>
  <c r="J640" i="3"/>
  <c r="H640" i="3"/>
  <c r="K640" i="3"/>
  <c r="F324" i="3"/>
  <c r="H324" i="3"/>
  <c r="J324" i="3"/>
  <c r="I324" i="3"/>
  <c r="K324" i="3"/>
  <c r="F320" i="3"/>
  <c r="J320" i="3"/>
  <c r="H320" i="3"/>
  <c r="I320" i="3"/>
  <c r="K320" i="3"/>
  <c r="F442" i="3"/>
  <c r="H442" i="3"/>
  <c r="K442" i="3"/>
  <c r="J442" i="3"/>
  <c r="I442" i="3"/>
  <c r="H910" i="3"/>
  <c r="K910" i="3"/>
  <c r="J910" i="3"/>
  <c r="I910" i="3"/>
  <c r="F910" i="3"/>
  <c r="J845" i="3"/>
  <c r="F845" i="3"/>
  <c r="H845" i="3"/>
  <c r="K845" i="3"/>
  <c r="I845" i="3"/>
  <c r="K284" i="3"/>
  <c r="H284" i="3"/>
  <c r="I284" i="3"/>
  <c r="F284" i="3"/>
  <c r="J284" i="3"/>
  <c r="J929" i="8"/>
  <c r="K929" i="8"/>
  <c r="K422" i="3"/>
  <c r="J422" i="3"/>
  <c r="H422" i="3"/>
  <c r="F422" i="3"/>
  <c r="I422" i="3"/>
  <c r="K991" i="8"/>
  <c r="J991" i="8"/>
  <c r="I603" i="3"/>
  <c r="F603" i="3"/>
  <c r="K603" i="3"/>
  <c r="H603" i="3"/>
  <c r="J603" i="3"/>
  <c r="H259" i="3"/>
  <c r="F259" i="3"/>
  <c r="J259" i="3"/>
  <c r="I259" i="3"/>
  <c r="K259" i="3"/>
  <c r="F255" i="3"/>
  <c r="I255" i="3"/>
  <c r="K255" i="3"/>
  <c r="H255" i="3"/>
  <c r="J255" i="3"/>
  <c r="I900" i="3"/>
  <c r="K900" i="3"/>
  <c r="H900" i="3"/>
  <c r="J900" i="3"/>
  <c r="F900" i="3"/>
  <c r="J720" i="3"/>
  <c r="H720" i="3"/>
  <c r="I720" i="3"/>
  <c r="F720" i="3"/>
  <c r="K720" i="3"/>
  <c r="K943" i="3"/>
  <c r="J943" i="3"/>
  <c r="F943" i="3"/>
  <c r="I943" i="3"/>
  <c r="H943" i="3"/>
  <c r="K800" i="3"/>
  <c r="F800" i="3"/>
  <c r="J800" i="3"/>
  <c r="H800" i="3"/>
  <c r="I800" i="3"/>
  <c r="F996" i="3"/>
  <c r="H996" i="3"/>
  <c r="J996" i="3"/>
  <c r="I996" i="3"/>
  <c r="K996" i="3"/>
  <c r="F639" i="3"/>
  <c r="K639" i="3"/>
  <c r="I639" i="3"/>
  <c r="H639" i="3"/>
  <c r="J639" i="3"/>
  <c r="H375" i="3"/>
  <c r="F375" i="3"/>
  <c r="K375" i="3"/>
  <c r="I375" i="3"/>
  <c r="J375" i="3"/>
  <c r="H531" i="3"/>
  <c r="J531" i="3"/>
  <c r="K531" i="3"/>
  <c r="I531" i="3"/>
  <c r="F531" i="3"/>
  <c r="J309" i="3"/>
  <c r="I309" i="3"/>
  <c r="K309" i="3"/>
  <c r="F309" i="3"/>
  <c r="H309" i="3"/>
  <c r="J709" i="3"/>
  <c r="F709" i="3"/>
  <c r="K709" i="3"/>
  <c r="H709" i="3"/>
  <c r="I709" i="3"/>
  <c r="K657" i="3"/>
  <c r="J657" i="3"/>
  <c r="F657" i="3"/>
  <c r="H657" i="3"/>
  <c r="I657" i="3"/>
  <c r="J359" i="3"/>
  <c r="K359" i="3"/>
  <c r="H359" i="3"/>
  <c r="F359" i="3"/>
  <c r="I359" i="3"/>
  <c r="K944" i="8"/>
  <c r="J944" i="8"/>
  <c r="I321" i="3"/>
  <c r="H321" i="3"/>
  <c r="F321" i="3"/>
  <c r="K321" i="3"/>
  <c r="J321" i="3"/>
  <c r="F734" i="3"/>
  <c r="K734" i="3"/>
  <c r="J734" i="3"/>
  <c r="I734" i="3"/>
  <c r="H734" i="3"/>
  <c r="H412" i="3"/>
  <c r="F412" i="3"/>
  <c r="I412" i="3"/>
  <c r="K412" i="3"/>
  <c r="J412" i="3"/>
  <c r="H604" i="3"/>
  <c r="I604" i="3"/>
  <c r="K604" i="3"/>
  <c r="F604" i="3"/>
  <c r="J604" i="3"/>
  <c r="K971" i="3"/>
  <c r="J971" i="3"/>
  <c r="F971" i="3"/>
  <c r="I971" i="3"/>
  <c r="H971" i="3"/>
  <c r="K760" i="8"/>
  <c r="J760" i="8"/>
  <c r="J887" i="3"/>
  <c r="K887" i="3"/>
  <c r="F887" i="3"/>
  <c r="I887" i="3"/>
  <c r="H887" i="3"/>
  <c r="H390" i="3"/>
  <c r="J390" i="3"/>
  <c r="K390" i="3"/>
  <c r="F390" i="3"/>
  <c r="I390" i="3"/>
  <c r="J799" i="8"/>
  <c r="K799" i="8"/>
  <c r="J485" i="3"/>
  <c r="K485" i="3"/>
  <c r="H485" i="3"/>
  <c r="F485" i="3"/>
  <c r="I485" i="3"/>
  <c r="F808" i="3"/>
  <c r="H808" i="3"/>
  <c r="I808" i="3"/>
  <c r="J808" i="3"/>
  <c r="K808" i="3"/>
  <c r="J767" i="3"/>
  <c r="I767" i="3"/>
  <c r="K767" i="3"/>
  <c r="F767" i="3"/>
  <c r="H767" i="3"/>
  <c r="F279" i="3"/>
  <c r="K279" i="3"/>
  <c r="J279" i="3"/>
  <c r="H279" i="3"/>
  <c r="I279" i="3"/>
  <c r="I834" i="3"/>
  <c r="J834" i="3"/>
  <c r="K834" i="3"/>
  <c r="H834" i="3"/>
  <c r="F834" i="3"/>
  <c r="I849" i="3"/>
  <c r="J849" i="3"/>
  <c r="K849" i="3"/>
  <c r="H849" i="3"/>
  <c r="F849" i="3"/>
  <c r="K468" i="3"/>
  <c r="J468" i="3"/>
  <c r="H468" i="3"/>
  <c r="I468" i="3"/>
  <c r="F468" i="3"/>
  <c r="K614" i="3"/>
  <c r="F614" i="3"/>
  <c r="I614" i="3"/>
  <c r="J614" i="3"/>
  <c r="H614" i="3"/>
  <c r="K277" i="3"/>
  <c r="H277" i="3"/>
  <c r="J277" i="3"/>
  <c r="F277" i="3"/>
  <c r="I277" i="3"/>
  <c r="I699" i="3"/>
  <c r="K699" i="3"/>
  <c r="J699" i="3"/>
  <c r="F699" i="3"/>
  <c r="H699" i="3"/>
  <c r="J441" i="3"/>
  <c r="F441" i="3"/>
  <c r="H441" i="3"/>
  <c r="I441" i="3"/>
  <c r="K441" i="3"/>
  <c r="K395" i="3"/>
  <c r="H395" i="3"/>
  <c r="J395" i="3"/>
  <c r="F395" i="3"/>
  <c r="I395" i="3"/>
  <c r="J738" i="3"/>
  <c r="H738" i="3"/>
  <c r="K738" i="3"/>
  <c r="I738" i="3"/>
  <c r="F738" i="3"/>
  <c r="J796" i="8"/>
  <c r="K796" i="8"/>
  <c r="I312" i="3"/>
  <c r="J312" i="3"/>
  <c r="K312" i="3"/>
  <c r="H312" i="3"/>
  <c r="F312" i="3"/>
  <c r="H605" i="3"/>
  <c r="F605" i="3"/>
  <c r="K605" i="3"/>
  <c r="I605" i="3"/>
  <c r="J605" i="3"/>
  <c r="I964" i="3"/>
  <c r="J964" i="3"/>
  <c r="F964" i="3"/>
  <c r="H964" i="3"/>
  <c r="K964" i="3"/>
  <c r="K354" i="3"/>
  <c r="J354" i="3"/>
  <c r="H354" i="3"/>
  <c r="F354" i="3"/>
  <c r="I354" i="3"/>
  <c r="K891" i="3"/>
  <c r="J891" i="3"/>
  <c r="H891" i="3"/>
  <c r="F891" i="3"/>
  <c r="I891" i="3"/>
  <c r="H266" i="3"/>
  <c r="F266" i="3"/>
  <c r="K266" i="3"/>
  <c r="J266" i="3"/>
  <c r="I266" i="3"/>
  <c r="I976" i="3"/>
  <c r="F976" i="3"/>
  <c r="H976" i="3"/>
  <c r="J976" i="3"/>
  <c r="K976" i="3"/>
  <c r="H281" i="3"/>
  <c r="K281" i="3"/>
  <c r="I281" i="3"/>
  <c r="F281" i="3"/>
  <c r="J281" i="3"/>
  <c r="F838" i="3"/>
  <c r="J838" i="3"/>
  <c r="I838" i="3"/>
  <c r="K838" i="3"/>
  <c r="H838" i="3"/>
  <c r="K924" i="3"/>
  <c r="I924" i="3"/>
  <c r="J924" i="3"/>
  <c r="F924" i="3"/>
  <c r="H924" i="3"/>
  <c r="J562" i="3"/>
  <c r="F562" i="3"/>
  <c r="K562" i="3"/>
  <c r="I562" i="3"/>
  <c r="H562" i="3"/>
  <c r="K820" i="3"/>
  <c r="F820" i="3"/>
  <c r="H820" i="3"/>
  <c r="J820" i="3"/>
  <c r="I820" i="3"/>
  <c r="K737" i="3"/>
  <c r="I737" i="3"/>
  <c r="J737" i="3"/>
  <c r="H737" i="3"/>
  <c r="F737" i="3"/>
  <c r="I307" i="3"/>
  <c r="K307" i="3"/>
  <c r="F307" i="3"/>
  <c r="H307" i="3"/>
  <c r="J307" i="3"/>
  <c r="J458" i="3"/>
  <c r="K458" i="3"/>
  <c r="F458" i="3"/>
  <c r="H458" i="3"/>
  <c r="I458" i="3"/>
  <c r="K339" i="3"/>
  <c r="H339" i="3"/>
  <c r="J339" i="3"/>
  <c r="I339" i="3"/>
  <c r="F339" i="3"/>
  <c r="J597" i="3"/>
  <c r="K597" i="3"/>
  <c r="H597" i="3"/>
  <c r="F597" i="3"/>
  <c r="I597" i="3"/>
  <c r="I932" i="3"/>
  <c r="J932" i="3"/>
  <c r="H932" i="3"/>
  <c r="K932" i="3"/>
  <c r="F932" i="3"/>
  <c r="I253" i="3"/>
  <c r="K253" i="3"/>
  <c r="F253" i="3"/>
  <c r="H253" i="3"/>
  <c r="J253" i="3"/>
  <c r="K953" i="3"/>
  <c r="I953" i="3"/>
  <c r="J953" i="3"/>
  <c r="H953" i="3"/>
  <c r="F953" i="3"/>
  <c r="F661" i="3"/>
  <c r="I661" i="3"/>
  <c r="K661" i="3"/>
  <c r="J661" i="3"/>
  <c r="H661" i="3"/>
  <c r="K351" i="3"/>
  <c r="I351" i="3"/>
  <c r="F351" i="3"/>
  <c r="H351" i="3"/>
  <c r="J351" i="3"/>
  <c r="K696" i="3"/>
  <c r="J696" i="3"/>
  <c r="I696" i="3"/>
  <c r="H696" i="3"/>
  <c r="F696" i="3"/>
  <c r="J991" i="3"/>
  <c r="H991" i="3"/>
  <c r="F991" i="3"/>
  <c r="K991" i="3"/>
  <c r="I991" i="3"/>
  <c r="J815" i="3"/>
  <c r="H815" i="3"/>
  <c r="I815" i="3"/>
  <c r="F815" i="3"/>
  <c r="K815" i="3"/>
  <c r="I721" i="3"/>
  <c r="F721" i="3"/>
  <c r="J721" i="3"/>
  <c r="H721" i="3"/>
  <c r="K721" i="3"/>
  <c r="I557" i="3"/>
  <c r="F557" i="3"/>
  <c r="K557" i="3"/>
  <c r="J557" i="3"/>
  <c r="H557" i="3"/>
  <c r="I835" i="3"/>
  <c r="J835" i="3"/>
  <c r="K835" i="3"/>
  <c r="F835" i="3"/>
  <c r="H835" i="3"/>
  <c r="J938" i="3"/>
  <c r="I938" i="3"/>
  <c r="F938" i="3"/>
  <c r="K938" i="3"/>
  <c r="H938" i="3"/>
  <c r="J816" i="3"/>
  <c r="I816" i="3"/>
  <c r="H816" i="3"/>
  <c r="F816" i="3"/>
  <c r="K816" i="3"/>
  <c r="K349" i="3"/>
  <c r="F349" i="3"/>
  <c r="H349" i="3"/>
  <c r="I349" i="3"/>
  <c r="J349" i="3"/>
  <c r="I679" i="3"/>
  <c r="H679" i="3"/>
  <c r="J679" i="3"/>
  <c r="K679" i="3"/>
  <c r="F679" i="3"/>
  <c r="F492" i="3"/>
  <c r="I492" i="3"/>
  <c r="K492" i="3"/>
  <c r="J492" i="3"/>
  <c r="H492" i="3"/>
  <c r="K574" i="3"/>
  <c r="F574" i="3"/>
  <c r="I574" i="3"/>
  <c r="J574" i="3"/>
  <c r="H574" i="3"/>
  <c r="I254" i="3"/>
  <c r="F254" i="3"/>
  <c r="H254" i="3"/>
  <c r="J254" i="3"/>
  <c r="K254" i="3"/>
  <c r="H433" i="3"/>
  <c r="J433" i="3"/>
  <c r="I433" i="3"/>
  <c r="F433" i="3"/>
  <c r="K433" i="3"/>
  <c r="K501" i="3"/>
  <c r="H501" i="3"/>
  <c r="J501" i="3"/>
  <c r="I501" i="3"/>
  <c r="F501" i="3"/>
  <c r="F425" i="3"/>
  <c r="J425" i="3"/>
  <c r="I425" i="3"/>
  <c r="H425" i="3"/>
  <c r="K425" i="3"/>
  <c r="H473" i="3"/>
  <c r="F473" i="3"/>
  <c r="K473" i="3"/>
  <c r="I473" i="3"/>
  <c r="J473" i="3"/>
  <c r="J648" i="3"/>
  <c r="I648" i="3"/>
  <c r="F648" i="3"/>
  <c r="K648" i="3"/>
  <c r="H648" i="3"/>
  <c r="J330" i="3"/>
  <c r="H330" i="3"/>
  <c r="F330" i="3"/>
  <c r="K330" i="3"/>
  <c r="I330" i="3"/>
  <c r="K734" i="8"/>
  <c r="J734" i="8"/>
  <c r="K964" i="8"/>
  <c r="J964" i="8"/>
  <c r="H293" i="3"/>
  <c r="J293" i="3"/>
  <c r="F293" i="3"/>
  <c r="K293" i="3"/>
  <c r="I293" i="3"/>
  <c r="I409" i="3"/>
  <c r="H409" i="3"/>
  <c r="J409" i="3"/>
  <c r="K409" i="3"/>
  <c r="F409" i="3"/>
  <c r="H394" i="3"/>
  <c r="J394" i="3"/>
  <c r="I394" i="3"/>
  <c r="F394" i="3"/>
  <c r="K394" i="3"/>
  <c r="H866" i="3"/>
  <c r="I866" i="3"/>
  <c r="K866" i="3"/>
  <c r="J866" i="3"/>
  <c r="F866" i="3"/>
  <c r="K724" i="3"/>
  <c r="I724" i="3"/>
  <c r="H724" i="3"/>
  <c r="F724" i="3"/>
  <c r="J724" i="3"/>
  <c r="H701" i="3"/>
  <c r="J701" i="3"/>
  <c r="I701" i="3"/>
  <c r="K701" i="3"/>
  <c r="F701" i="3"/>
  <c r="F377" i="3"/>
  <c r="I377" i="3"/>
  <c r="H377" i="3"/>
  <c r="J377" i="3"/>
  <c r="K377" i="3"/>
  <c r="K403" i="3"/>
  <c r="F403" i="3"/>
  <c r="I403" i="3"/>
  <c r="H403" i="3"/>
  <c r="J403" i="3"/>
  <c r="K825" i="8"/>
  <c r="J825" i="8"/>
  <c r="K553" i="3"/>
  <c r="H553" i="3"/>
  <c r="J553" i="3"/>
  <c r="F553" i="3"/>
  <c r="I553" i="3"/>
  <c r="H332" i="3"/>
  <c r="I332" i="3"/>
  <c r="K332" i="3"/>
  <c r="F332" i="3"/>
  <c r="J332" i="3"/>
  <c r="J966" i="3"/>
  <c r="I966" i="3"/>
  <c r="F966" i="3"/>
  <c r="H966" i="3"/>
  <c r="K966" i="3"/>
  <c r="K611" i="3"/>
  <c r="F611" i="3"/>
  <c r="H611" i="3"/>
  <c r="I611" i="3"/>
  <c r="J611" i="3"/>
  <c r="J299" i="3"/>
  <c r="I299" i="3"/>
  <c r="F299" i="3"/>
  <c r="K299" i="3"/>
  <c r="H299" i="3"/>
  <c r="H372" i="3"/>
  <c r="J372" i="3"/>
  <c r="I372" i="3"/>
  <c r="K372" i="3"/>
  <c r="F372" i="3"/>
  <c r="F888" i="3"/>
  <c r="I888" i="3"/>
  <c r="J888" i="3"/>
  <c r="K888" i="3"/>
  <c r="H888" i="3"/>
  <c r="F859" i="3"/>
  <c r="K859" i="3"/>
  <c r="J859" i="3"/>
  <c r="I859" i="3"/>
  <c r="H859" i="3"/>
  <c r="H358" i="3"/>
  <c r="I358" i="3"/>
  <c r="J358" i="3"/>
  <c r="F358" i="3"/>
  <c r="K358" i="3"/>
  <c r="F357" i="3"/>
  <c r="H357" i="3"/>
  <c r="I357" i="3"/>
  <c r="K357" i="3"/>
  <c r="J357" i="3"/>
  <c r="I857" i="3"/>
  <c r="K857" i="3"/>
  <c r="H857" i="3"/>
  <c r="J857" i="3"/>
  <c r="F857" i="3"/>
  <c r="F383" i="3"/>
  <c r="I383" i="3"/>
  <c r="H383" i="3"/>
  <c r="J383" i="3"/>
  <c r="K383" i="3"/>
  <c r="F785" i="3"/>
  <c r="K785" i="3"/>
  <c r="J785" i="3"/>
  <c r="I785" i="3"/>
  <c r="H785" i="3"/>
  <c r="I766" i="3"/>
  <c r="K766" i="3"/>
  <c r="J766" i="3"/>
  <c r="H766" i="3"/>
  <c r="F766" i="3"/>
  <c r="H716" i="3"/>
  <c r="I716" i="3"/>
  <c r="F716" i="3"/>
  <c r="K716" i="3"/>
  <c r="J716" i="3"/>
  <c r="K471" i="3"/>
  <c r="F471" i="3"/>
  <c r="H471" i="3"/>
  <c r="J471" i="3"/>
  <c r="I471" i="3"/>
  <c r="H710" i="3"/>
  <c r="F710" i="3"/>
  <c r="K710" i="3"/>
  <c r="J710" i="3"/>
  <c r="I710" i="3"/>
  <c r="K251" i="3"/>
  <c r="J251" i="3"/>
  <c r="F251" i="3"/>
  <c r="I251" i="3"/>
  <c r="H251" i="3"/>
  <c r="J257" i="3"/>
  <c r="F257" i="3"/>
  <c r="H257" i="3"/>
  <c r="I257" i="3"/>
  <c r="K257" i="3"/>
  <c r="F497" i="3"/>
  <c r="H497" i="3"/>
  <c r="J497" i="3"/>
  <c r="K497" i="3"/>
  <c r="I497" i="3"/>
  <c r="F833" i="3"/>
  <c r="H833" i="3"/>
  <c r="I833" i="3"/>
  <c r="J833" i="3"/>
  <c r="K833" i="3"/>
  <c r="K723" i="3"/>
  <c r="H723" i="3"/>
  <c r="I723" i="3"/>
  <c r="F723" i="3"/>
  <c r="J723" i="3"/>
  <c r="J799" i="3"/>
  <c r="K799" i="3"/>
  <c r="F799" i="3"/>
  <c r="I799" i="3"/>
  <c r="H799" i="3"/>
  <c r="K440" i="3"/>
  <c r="I440" i="3"/>
  <c r="H440" i="3"/>
  <c r="F440" i="3"/>
  <c r="J440" i="3"/>
  <c r="K269" i="3"/>
  <c r="I269" i="3"/>
  <c r="H269" i="3"/>
  <c r="J269" i="3"/>
  <c r="F269" i="3"/>
  <c r="I424" i="3"/>
  <c r="F424" i="3"/>
  <c r="H424" i="3"/>
  <c r="K424" i="3"/>
  <c r="J424" i="3"/>
  <c r="I703" i="3"/>
  <c r="F703" i="3"/>
  <c r="K703" i="3"/>
  <c r="H703" i="3"/>
  <c r="J703" i="3"/>
  <c r="I250" i="3"/>
  <c r="F250" i="3"/>
  <c r="H250" i="3"/>
  <c r="K250" i="3"/>
  <c r="J250" i="3"/>
  <c r="K732" i="3"/>
  <c r="I732" i="3"/>
  <c r="F732" i="3"/>
  <c r="H732" i="3"/>
  <c r="J732" i="3"/>
  <c r="K924" i="8"/>
  <c r="J924" i="8"/>
  <c r="J352" i="3"/>
  <c r="K352" i="3"/>
  <c r="F352" i="3"/>
  <c r="H352" i="3"/>
  <c r="I352" i="3"/>
  <c r="J908" i="8"/>
  <c r="K908" i="8"/>
  <c r="K525" i="3"/>
  <c r="H525" i="3"/>
  <c r="F525" i="3"/>
  <c r="I525" i="3"/>
  <c r="J525" i="3"/>
  <c r="I500" i="3"/>
  <c r="J500" i="3"/>
  <c r="K500" i="3"/>
  <c r="F500" i="3"/>
  <c r="H500" i="3"/>
  <c r="I272" i="3"/>
  <c r="J272" i="3"/>
  <c r="H272" i="3"/>
  <c r="K272" i="3"/>
  <c r="F272" i="3"/>
  <c r="H687" i="3"/>
  <c r="K687" i="3"/>
  <c r="F687" i="3"/>
  <c r="I687" i="3"/>
  <c r="J687" i="3"/>
  <c r="F905" i="3"/>
  <c r="H905" i="3"/>
  <c r="I905" i="3"/>
  <c r="J905" i="3"/>
  <c r="K905" i="3"/>
  <c r="F261" i="3"/>
  <c r="I261" i="3"/>
  <c r="H261" i="3"/>
  <c r="J261" i="3"/>
  <c r="K261" i="3"/>
  <c r="H915" i="3"/>
  <c r="F915" i="3"/>
  <c r="I915" i="3"/>
  <c r="K915" i="3"/>
  <c r="J915" i="3"/>
  <c r="F692" i="3"/>
  <c r="H692" i="3"/>
  <c r="I692" i="3"/>
  <c r="K692" i="3"/>
  <c r="J692" i="3"/>
  <c r="K317" i="3"/>
  <c r="I317" i="3"/>
  <c r="F317" i="3"/>
  <c r="J317" i="3"/>
  <c r="H317" i="3"/>
  <c r="I949" i="3"/>
  <c r="F949" i="3"/>
  <c r="J949" i="3"/>
  <c r="H949" i="3"/>
  <c r="K949" i="3"/>
  <c r="H371" i="3"/>
  <c r="K371" i="3"/>
  <c r="J371" i="3"/>
  <c r="F371" i="3"/>
  <c r="I371" i="3"/>
  <c r="K327" i="3"/>
  <c r="F327" i="3"/>
  <c r="I327" i="3"/>
  <c r="J327" i="3"/>
  <c r="H327" i="3"/>
  <c r="H789" i="3"/>
  <c r="F789" i="3"/>
  <c r="I789" i="3"/>
  <c r="K789" i="3"/>
  <c r="J789" i="3"/>
  <c r="I802" i="3"/>
  <c r="K802" i="3"/>
  <c r="F802" i="3"/>
  <c r="H802" i="3"/>
  <c r="J802" i="3"/>
  <c r="H286" i="3"/>
  <c r="I286" i="3"/>
  <c r="J286" i="3"/>
  <c r="K286" i="3"/>
  <c r="F286" i="3"/>
  <c r="J282" i="3"/>
  <c r="H282" i="3"/>
  <c r="F282" i="3"/>
  <c r="K282" i="3"/>
  <c r="I282" i="3"/>
  <c r="F529" i="3"/>
  <c r="J529" i="3"/>
  <c r="H529" i="3"/>
  <c r="I529" i="3"/>
  <c r="K529" i="3"/>
  <c r="K823" i="8"/>
  <c r="J823" i="8"/>
  <c r="J787" i="8"/>
  <c r="K787" i="8"/>
  <c r="J835" i="8"/>
  <c r="K835" i="8"/>
  <c r="I884" i="3"/>
  <c r="H884" i="3"/>
  <c r="J884" i="3"/>
  <c r="K884" i="3"/>
  <c r="F884" i="3"/>
  <c r="F496" i="3"/>
  <c r="J496" i="3"/>
  <c r="K496" i="3"/>
  <c r="I496" i="3"/>
  <c r="H496" i="3"/>
  <c r="K985" i="8"/>
  <c r="J985" i="8"/>
  <c r="K391" i="3"/>
  <c r="F391" i="3"/>
  <c r="J391" i="3"/>
  <c r="I391" i="3"/>
  <c r="H391" i="3"/>
  <c r="K901" i="3"/>
  <c r="F901" i="3"/>
  <c r="H901" i="3"/>
  <c r="I901" i="3"/>
  <c r="J901" i="3"/>
  <c r="F773" i="3"/>
  <c r="I773" i="3"/>
  <c r="J773" i="3"/>
  <c r="H773" i="3"/>
  <c r="K773" i="3"/>
  <c r="J707" i="3"/>
  <c r="K707" i="3"/>
  <c r="I707" i="3"/>
  <c r="F707" i="3"/>
  <c r="H707" i="3"/>
  <c r="J668" i="3"/>
  <c r="F668" i="3"/>
  <c r="I668" i="3"/>
  <c r="K668" i="3"/>
  <c r="H668" i="3"/>
  <c r="J646" i="3"/>
  <c r="I646" i="3"/>
  <c r="K646" i="3"/>
  <c r="H646" i="3"/>
  <c r="F646" i="3"/>
  <c r="K722" i="8"/>
  <c r="J722" i="8"/>
  <c r="H563" i="3"/>
  <c r="F563" i="3"/>
  <c r="J563" i="3"/>
  <c r="I563" i="3"/>
  <c r="K563" i="3"/>
  <c r="J711" i="3"/>
  <c r="I711" i="3"/>
  <c r="H711" i="3"/>
  <c r="K711" i="3"/>
  <c r="F711" i="3"/>
  <c r="H860" i="3"/>
  <c r="I860" i="3"/>
  <c r="J860" i="3"/>
  <c r="K860" i="3"/>
  <c r="F860" i="3"/>
  <c r="K331" i="3"/>
  <c r="I331" i="3"/>
  <c r="J331" i="3"/>
  <c r="H331" i="3"/>
  <c r="F331" i="3"/>
  <c r="I399" i="3"/>
  <c r="J399" i="3"/>
  <c r="K399" i="3"/>
  <c r="F399" i="3"/>
  <c r="H399" i="3"/>
  <c r="K493" i="3"/>
  <c r="J493" i="3"/>
  <c r="I493" i="3"/>
  <c r="H493" i="3"/>
  <c r="F493" i="3"/>
  <c r="J580" i="3"/>
  <c r="F580" i="3"/>
  <c r="I580" i="3"/>
  <c r="K580" i="3"/>
  <c r="H580" i="3"/>
  <c r="K850" i="3"/>
  <c r="I850" i="3"/>
  <c r="J850" i="3"/>
  <c r="H850" i="3"/>
  <c r="F850" i="3"/>
  <c r="H550" i="3"/>
  <c r="J550" i="3"/>
  <c r="I550" i="3"/>
  <c r="K550" i="3"/>
  <c r="F550" i="3"/>
  <c r="F973" i="3"/>
  <c r="H973" i="3"/>
  <c r="K973" i="3"/>
  <c r="I973" i="3"/>
  <c r="J973" i="3"/>
  <c r="K830" i="3"/>
  <c r="J830" i="3"/>
  <c r="I830" i="3"/>
  <c r="H830" i="3"/>
  <c r="F830" i="3"/>
  <c r="J988" i="8"/>
  <c r="K988" i="8"/>
  <c r="K301" i="3"/>
  <c r="F301" i="3"/>
  <c r="H301" i="3"/>
  <c r="J301" i="3"/>
  <c r="I301" i="3"/>
  <c r="J946" i="3"/>
  <c r="I946" i="3"/>
  <c r="H946" i="3"/>
  <c r="F946" i="3"/>
  <c r="K946" i="3"/>
  <c r="J898" i="8"/>
  <c r="K898" i="8"/>
  <c r="F546" i="3"/>
  <c r="K546" i="3"/>
  <c r="J546" i="3"/>
  <c r="I546" i="3"/>
  <c r="H546" i="3"/>
  <c r="F329" i="3"/>
  <c r="J329" i="3"/>
  <c r="I329" i="3"/>
  <c r="K329" i="3"/>
  <c r="H329" i="3"/>
  <c r="F385" i="3"/>
  <c r="K385" i="3"/>
  <c r="I385" i="3"/>
  <c r="J385" i="3"/>
  <c r="H385" i="3"/>
  <c r="I549" i="3"/>
  <c r="J549" i="3"/>
  <c r="F549" i="3"/>
  <c r="K549" i="3"/>
  <c r="H549" i="3"/>
  <c r="H700" i="3"/>
  <c r="F700" i="3"/>
  <c r="K700" i="3"/>
  <c r="I700" i="3"/>
  <c r="J700" i="3"/>
  <c r="J782" i="3"/>
  <c r="I782" i="3"/>
  <c r="K782" i="3"/>
  <c r="H782" i="3"/>
  <c r="F782" i="3"/>
  <c r="J397" i="3"/>
  <c r="F397" i="3"/>
  <c r="H397" i="3"/>
  <c r="I397" i="3"/>
  <c r="K397" i="3"/>
  <c r="F804" i="3"/>
  <c r="I804" i="3"/>
  <c r="H804" i="3"/>
  <c r="K804" i="3"/>
  <c r="J804" i="3"/>
  <c r="F513" i="3"/>
  <c r="J513" i="3"/>
  <c r="K513" i="3"/>
  <c r="H513" i="3"/>
  <c r="I513" i="3"/>
  <c r="I909" i="3"/>
  <c r="J909" i="3"/>
  <c r="K909" i="3"/>
  <c r="H909" i="3"/>
  <c r="F909" i="3"/>
  <c r="H526" i="3"/>
  <c r="F526" i="3"/>
  <c r="I526" i="3"/>
  <c r="J526" i="3"/>
  <c r="K526" i="3"/>
  <c r="K739" i="3"/>
  <c r="F739" i="3"/>
  <c r="I739" i="3"/>
  <c r="H739" i="3"/>
  <c r="J739" i="3"/>
  <c r="K365" i="3"/>
  <c r="J365" i="3"/>
  <c r="H365" i="3"/>
  <c r="I365" i="3"/>
  <c r="F365" i="3"/>
  <c r="F813" i="3"/>
  <c r="K813" i="3"/>
  <c r="H813" i="3"/>
  <c r="J813" i="3"/>
  <c r="I813" i="3"/>
  <c r="K727" i="8"/>
  <c r="J727" i="8"/>
  <c r="J651" i="3"/>
  <c r="K651" i="3"/>
  <c r="F651" i="3"/>
  <c r="H651" i="3"/>
  <c r="I651" i="3"/>
  <c r="J407" i="3"/>
  <c r="K407" i="3"/>
  <c r="H407" i="3"/>
  <c r="I407" i="3"/>
  <c r="F407" i="3"/>
  <c r="F714" i="3"/>
  <c r="K714" i="3"/>
  <c r="H714" i="3"/>
  <c r="J714" i="3"/>
  <c r="I714" i="3"/>
  <c r="J858" i="3"/>
  <c r="H858" i="3"/>
  <c r="F858" i="3"/>
  <c r="I858" i="3"/>
  <c r="K858" i="3"/>
  <c r="I934" i="3"/>
  <c r="J934" i="3"/>
  <c r="H934" i="3"/>
  <c r="K934" i="3"/>
  <c r="F934" i="3"/>
  <c r="J758" i="8"/>
  <c r="K758" i="8"/>
  <c r="I400" i="3"/>
  <c r="K400" i="3"/>
  <c r="J400" i="3"/>
  <c r="F400" i="3"/>
  <c r="H400" i="3"/>
  <c r="O992" i="2"/>
  <c r="F1000" i="3"/>
  <c r="K1000" i="3"/>
  <c r="J1000" i="3"/>
  <c r="H1000" i="3"/>
  <c r="N992" i="2"/>
  <c r="I1000" i="3"/>
  <c r="H325" i="3"/>
  <c r="J325" i="3"/>
  <c r="F325" i="3"/>
  <c r="I325" i="3"/>
  <c r="K325" i="3"/>
  <c r="K460" i="3"/>
  <c r="F460" i="3"/>
  <c r="J460" i="3"/>
  <c r="I460" i="3"/>
  <c r="H460" i="3"/>
  <c r="J728" i="3"/>
  <c r="K728" i="3"/>
  <c r="H728" i="3"/>
  <c r="I728" i="3"/>
  <c r="F728" i="3"/>
  <c r="J487" i="3"/>
  <c r="K487" i="3"/>
  <c r="H487" i="3"/>
  <c r="I487" i="3"/>
  <c r="F487" i="3"/>
  <c r="J742" i="8"/>
  <c r="K742" i="8"/>
  <c r="F918" i="3"/>
  <c r="K918" i="3"/>
  <c r="H918" i="3"/>
  <c r="J918" i="3"/>
  <c r="I918" i="3"/>
  <c r="F805" i="3"/>
  <c r="I805" i="3"/>
  <c r="H805" i="3"/>
  <c r="J805" i="3"/>
  <c r="K805" i="3"/>
  <c r="J427" i="3"/>
  <c r="H427" i="3"/>
  <c r="I427" i="3"/>
  <c r="K427" i="3"/>
  <c r="F427" i="3"/>
  <c r="K515" i="3"/>
  <c r="I515" i="3"/>
  <c r="F515" i="3"/>
  <c r="H515" i="3"/>
  <c r="J515" i="3"/>
  <c r="K418" i="3"/>
  <c r="F418" i="3"/>
  <c r="H418" i="3"/>
  <c r="J418" i="3"/>
  <c r="I418" i="3"/>
  <c r="K630" i="3"/>
  <c r="I630" i="3"/>
  <c r="F630" i="3"/>
  <c r="J630" i="3"/>
  <c r="H630" i="3"/>
  <c r="H334" i="3"/>
  <c r="J334" i="3"/>
  <c r="K334" i="3"/>
  <c r="F334" i="3"/>
  <c r="I334" i="3"/>
  <c r="J506" i="3"/>
  <c r="F506" i="3"/>
  <c r="K506" i="3"/>
  <c r="I506" i="3"/>
  <c r="H506" i="3"/>
  <c r="H304" i="3"/>
  <c r="I304" i="3"/>
  <c r="K304" i="3"/>
  <c r="J304" i="3"/>
  <c r="F304" i="3"/>
  <c r="J423" i="3"/>
  <c r="F423" i="3"/>
  <c r="I423" i="3"/>
  <c r="H423" i="3"/>
  <c r="K423" i="3"/>
  <c r="J405" i="3"/>
  <c r="I405" i="3"/>
  <c r="F405" i="3"/>
  <c r="H405" i="3"/>
  <c r="K405" i="3"/>
  <c r="K606" i="3"/>
  <c r="H606" i="3"/>
  <c r="I606" i="3"/>
  <c r="F606" i="3"/>
  <c r="J606" i="3"/>
  <c r="I712" i="3"/>
  <c r="H712" i="3"/>
  <c r="K712" i="3"/>
  <c r="J712" i="3"/>
  <c r="F712" i="3"/>
  <c r="J627" i="3"/>
  <c r="H627" i="3"/>
  <c r="I627" i="3"/>
  <c r="K627" i="3"/>
  <c r="F627" i="3"/>
  <c r="F958" i="3"/>
  <c r="H958" i="3"/>
  <c r="J958" i="3"/>
  <c r="I958" i="3"/>
  <c r="K958" i="3"/>
  <c r="H787" i="3"/>
  <c r="J787" i="3"/>
  <c r="I787" i="3"/>
  <c r="K787" i="3"/>
  <c r="F787" i="3"/>
  <c r="I455" i="3"/>
  <c r="F455" i="3"/>
  <c r="J455" i="3"/>
  <c r="H455" i="3"/>
  <c r="K455" i="3"/>
  <c r="K775" i="3"/>
  <c r="J775" i="3"/>
  <c r="F775" i="3"/>
  <c r="H775" i="3"/>
  <c r="I775" i="3"/>
  <c r="F818" i="3"/>
  <c r="I818" i="3"/>
  <c r="J818" i="3"/>
  <c r="H818" i="3"/>
  <c r="K818" i="3"/>
  <c r="K794" i="3"/>
  <c r="J794" i="3"/>
  <c r="H794" i="3"/>
  <c r="F794" i="3"/>
  <c r="I794" i="3"/>
  <c r="F263" i="3"/>
  <c r="I263" i="3"/>
  <c r="H263" i="3"/>
  <c r="K263" i="3"/>
  <c r="J263" i="3"/>
  <c r="I387" i="3"/>
  <c r="K387" i="3"/>
  <c r="J387" i="3"/>
  <c r="H387" i="3"/>
  <c r="F387" i="3"/>
  <c r="H428" i="3"/>
  <c r="K428" i="3"/>
  <c r="J428" i="3"/>
  <c r="F428" i="3"/>
  <c r="I428" i="3"/>
  <c r="K343" i="3"/>
  <c r="F343" i="3"/>
  <c r="H343" i="3"/>
  <c r="J343" i="3"/>
  <c r="I343" i="3"/>
  <c r="J716" i="8"/>
  <c r="K716" i="8"/>
  <c r="K482" i="3"/>
  <c r="H482" i="3"/>
  <c r="F482" i="3"/>
  <c r="I482" i="3"/>
  <c r="J482" i="3"/>
  <c r="H935" i="3"/>
  <c r="I935" i="3"/>
  <c r="K935" i="3"/>
  <c r="F935" i="3"/>
  <c r="J935" i="3"/>
  <c r="K772" i="8"/>
  <c r="J772" i="8"/>
  <c r="F896" i="3"/>
  <c r="I896" i="3"/>
  <c r="J896" i="3"/>
  <c r="H896" i="3"/>
  <c r="K896" i="3"/>
  <c r="I837" i="3"/>
  <c r="K837" i="3"/>
  <c r="J837" i="3"/>
  <c r="H837" i="3"/>
  <c r="F837" i="3"/>
  <c r="H873" i="3"/>
  <c r="K873" i="3"/>
  <c r="F873" i="3"/>
  <c r="J873" i="3"/>
  <c r="I873" i="3"/>
  <c r="F592" i="3"/>
  <c r="I592" i="3"/>
  <c r="H592" i="3"/>
  <c r="J592" i="3"/>
  <c r="K592" i="3"/>
  <c r="K911" i="3"/>
  <c r="I911" i="3"/>
  <c r="F911" i="3"/>
  <c r="H911" i="3"/>
  <c r="J911" i="3"/>
  <c r="I677" i="3"/>
  <c r="F677" i="3"/>
  <c r="J677" i="3"/>
  <c r="K677" i="3"/>
  <c r="H677" i="3"/>
  <c r="I735" i="3"/>
  <c r="J735" i="3"/>
  <c r="F735" i="3"/>
  <c r="H735" i="3"/>
  <c r="K735" i="3"/>
  <c r="H573" i="3"/>
  <c r="I573" i="3"/>
  <c r="K573" i="3"/>
  <c r="F573" i="3"/>
  <c r="J573" i="3"/>
  <c r="F517" i="3"/>
  <c r="J517" i="3"/>
  <c r="I517" i="3"/>
  <c r="H517" i="3"/>
  <c r="K517" i="3"/>
  <c r="I899" i="3"/>
  <c r="H899" i="3"/>
  <c r="J899" i="3"/>
  <c r="F899" i="3"/>
  <c r="K899" i="3"/>
  <c r="J726" i="3"/>
  <c r="I726" i="3"/>
  <c r="K726" i="3"/>
  <c r="H726" i="3"/>
  <c r="F726" i="3"/>
  <c r="K843" i="3"/>
  <c r="I843" i="3"/>
  <c r="H843" i="3"/>
  <c r="J843" i="3"/>
  <c r="F843" i="3"/>
  <c r="F477" i="3"/>
  <c r="J477" i="3"/>
  <c r="H477" i="3"/>
  <c r="I477" i="3"/>
  <c r="K477" i="3"/>
  <c r="K955" i="3"/>
  <c r="F955" i="3"/>
  <c r="H955" i="3"/>
  <c r="J955" i="3"/>
  <c r="I955" i="3"/>
  <c r="F335" i="3"/>
  <c r="I335" i="3"/>
  <c r="J335" i="3"/>
  <c r="H335" i="3"/>
  <c r="K335" i="3"/>
  <c r="H581" i="3"/>
  <c r="F581" i="3"/>
  <c r="K581" i="3"/>
  <c r="I581" i="3"/>
  <c r="J581" i="3"/>
  <c r="H380" i="3"/>
  <c r="F380" i="3"/>
  <c r="K380" i="3"/>
  <c r="J380" i="3"/>
  <c r="I380" i="3"/>
  <c r="K542" i="3"/>
  <c r="J542" i="3"/>
  <c r="I542" i="3"/>
  <c r="F542" i="3"/>
  <c r="H542" i="3"/>
  <c r="J514" i="3"/>
  <c r="I514" i="3"/>
  <c r="F514" i="3"/>
  <c r="H514" i="3"/>
  <c r="K514" i="3"/>
  <c r="J271" i="3"/>
  <c r="F271" i="3"/>
  <c r="I271" i="3"/>
  <c r="K271" i="3"/>
  <c r="H271" i="3"/>
  <c r="H704" i="3"/>
  <c r="J704" i="3"/>
  <c r="I704" i="3"/>
  <c r="F704" i="3"/>
  <c r="K704" i="3"/>
  <c r="I265" i="3"/>
  <c r="K265" i="3"/>
  <c r="H265" i="3"/>
  <c r="F265" i="3"/>
  <c r="J265" i="3"/>
  <c r="I693" i="3"/>
  <c r="H693" i="3"/>
  <c r="K693" i="3"/>
  <c r="J693" i="3"/>
  <c r="F693" i="3"/>
  <c r="I969" i="3"/>
  <c r="H969" i="3"/>
  <c r="J969" i="3"/>
  <c r="F969" i="3"/>
  <c r="K969" i="3"/>
  <c r="I944" i="3"/>
  <c r="J944" i="3"/>
  <c r="H944" i="3"/>
  <c r="K944" i="3"/>
  <c r="F944" i="3"/>
  <c r="J933" i="3"/>
  <c r="I933" i="3"/>
  <c r="F933" i="3"/>
  <c r="H933" i="3"/>
  <c r="K933" i="3"/>
  <c r="F260" i="3"/>
  <c r="J260" i="3"/>
  <c r="I260" i="3"/>
  <c r="H260" i="3"/>
  <c r="K260" i="3"/>
  <c r="K509" i="3"/>
  <c r="H509" i="3"/>
  <c r="F509" i="3"/>
  <c r="I509" i="3"/>
  <c r="J509" i="3"/>
  <c r="J717" i="3"/>
  <c r="F717" i="3"/>
  <c r="H717" i="3"/>
  <c r="K717" i="3"/>
  <c r="I717" i="3"/>
  <c r="K793" i="8"/>
  <c r="J793" i="8"/>
  <c r="F586" i="3"/>
  <c r="K586" i="3"/>
  <c r="J586" i="3"/>
  <c r="H586" i="3"/>
  <c r="I586" i="3"/>
  <c r="J790" i="3"/>
  <c r="F790" i="3"/>
  <c r="I790" i="3"/>
  <c r="K790" i="3"/>
  <c r="H790" i="3"/>
  <c r="K791" i="8"/>
  <c r="J791" i="8"/>
  <c r="J700" i="8"/>
  <c r="K700" i="8"/>
  <c r="J959" i="8"/>
  <c r="K959" i="8"/>
  <c r="F713" i="3"/>
  <c r="I713" i="3"/>
  <c r="J713" i="3"/>
  <c r="K713" i="3"/>
  <c r="H713" i="3"/>
  <c r="F292" i="3"/>
  <c r="J292" i="3"/>
  <c r="K292" i="3"/>
  <c r="I292" i="3"/>
  <c r="H292" i="3"/>
  <c r="J744" i="3"/>
  <c r="K744" i="3"/>
  <c r="H744" i="3"/>
  <c r="I744" i="3"/>
  <c r="F744" i="3"/>
  <c r="J310" i="3"/>
  <c r="I310" i="3"/>
  <c r="F310" i="3"/>
  <c r="H310" i="3"/>
  <c r="K310" i="3"/>
  <c r="K288" i="3"/>
  <c r="J288" i="3"/>
  <c r="H288" i="3"/>
  <c r="I288" i="3"/>
  <c r="F288" i="3"/>
  <c r="I333" i="3"/>
  <c r="F333" i="3"/>
  <c r="H333" i="3"/>
  <c r="J333" i="3"/>
  <c r="K333" i="3"/>
  <c r="F464" i="3"/>
  <c r="K464" i="3"/>
  <c r="J464" i="3"/>
  <c r="I464" i="3"/>
  <c r="H464" i="3"/>
  <c r="K431" i="3"/>
  <c r="I431" i="3"/>
  <c r="H431" i="3"/>
  <c r="J431" i="3"/>
  <c r="F431" i="3"/>
  <c r="J979" i="3"/>
  <c r="F979" i="3"/>
  <c r="K979" i="3"/>
  <c r="H979" i="3"/>
  <c r="I979" i="3"/>
  <c r="K727" i="3"/>
  <c r="J727" i="3"/>
  <c r="F727" i="3"/>
  <c r="I727" i="3"/>
  <c r="H727" i="3"/>
  <c r="F853" i="3"/>
  <c r="K853" i="3"/>
  <c r="I853" i="3"/>
  <c r="H853" i="3"/>
  <c r="J853" i="3"/>
  <c r="H419" i="3"/>
  <c r="K419" i="3"/>
  <c r="J419" i="3"/>
  <c r="F419" i="3"/>
  <c r="I419" i="3"/>
  <c r="H729" i="3"/>
  <c r="K729" i="3"/>
  <c r="J729" i="3"/>
  <c r="F729" i="3"/>
  <c r="I729" i="3"/>
  <c r="K947" i="3"/>
  <c r="J947" i="3"/>
  <c r="H947" i="3"/>
  <c r="F947" i="3"/>
  <c r="I947" i="3"/>
  <c r="H370" i="3"/>
  <c r="I370" i="3"/>
  <c r="J370" i="3"/>
  <c r="F370" i="3"/>
  <c r="K370" i="3"/>
  <c r="H653" i="3"/>
  <c r="J653" i="3"/>
  <c r="I653" i="3"/>
  <c r="F653" i="3"/>
  <c r="K653" i="3"/>
  <c r="K896" i="8"/>
  <c r="J896" i="8"/>
  <c r="F475" i="3"/>
  <c r="H475" i="3"/>
  <c r="J475" i="3"/>
  <c r="I475" i="3"/>
  <c r="K475" i="3"/>
  <c r="K671" i="3"/>
  <c r="J671" i="3"/>
  <c r="H671" i="3"/>
  <c r="I671" i="3"/>
  <c r="F671" i="3"/>
  <c r="J923" i="3"/>
  <c r="I923" i="3"/>
  <c r="F923" i="3"/>
  <c r="K923" i="3"/>
  <c r="H923" i="3"/>
  <c r="K952" i="3"/>
  <c r="F952" i="3"/>
  <c r="J952" i="3"/>
  <c r="H952" i="3"/>
  <c r="I952" i="3"/>
  <c r="F443" i="3"/>
  <c r="I443" i="3"/>
  <c r="J443" i="3"/>
  <c r="K443" i="3"/>
  <c r="H443" i="3"/>
  <c r="H881" i="3"/>
  <c r="F881" i="3"/>
  <c r="I881" i="3"/>
  <c r="K881" i="3"/>
  <c r="J881" i="3"/>
  <c r="K662" i="3"/>
  <c r="J662" i="3"/>
  <c r="H662" i="3"/>
  <c r="I662" i="3"/>
  <c r="F662" i="3"/>
  <c r="F890" i="3"/>
  <c r="H890" i="3"/>
  <c r="K890" i="3"/>
  <c r="I890" i="3"/>
  <c r="J890" i="3"/>
  <c r="H875" i="3"/>
  <c r="F875" i="3"/>
  <c r="I875" i="3"/>
  <c r="J875" i="3"/>
  <c r="K875" i="3"/>
  <c r="F783" i="3"/>
  <c r="J783" i="3"/>
  <c r="K783" i="3"/>
  <c r="H783" i="3"/>
  <c r="I783" i="3"/>
  <c r="K554" i="3"/>
  <c r="F554" i="3"/>
  <c r="H554" i="3"/>
  <c r="J554" i="3"/>
  <c r="I554" i="3"/>
  <c r="I551" i="3"/>
  <c r="K551" i="3"/>
  <c r="H551" i="3"/>
  <c r="F551" i="3"/>
  <c r="J551" i="3"/>
  <c r="K797" i="8"/>
  <c r="J797" i="8"/>
  <c r="K736" i="8"/>
  <c r="J736" i="8"/>
  <c r="K809" i="8"/>
  <c r="J809" i="8"/>
  <c r="K775" i="8"/>
  <c r="J775" i="8"/>
  <c r="J774" i="8"/>
  <c r="K774" i="8"/>
  <c r="J865" i="8"/>
  <c r="K865" i="8"/>
  <c r="K957" i="8"/>
  <c r="J957" i="8"/>
  <c r="J916" i="8"/>
  <c r="K916" i="8"/>
  <c r="J691" i="8"/>
  <c r="K691" i="8"/>
  <c r="J786" i="8"/>
  <c r="K786" i="8"/>
  <c r="K721" i="8"/>
  <c r="J721" i="8"/>
  <c r="J717" i="8"/>
  <c r="K717" i="8"/>
  <c r="J985" i="3"/>
  <c r="H985" i="3"/>
  <c r="K985" i="3"/>
  <c r="I985" i="3"/>
  <c r="F985" i="3"/>
  <c r="F904" i="3"/>
  <c r="H904" i="3"/>
  <c r="I904" i="3"/>
  <c r="J904" i="3"/>
  <c r="K904" i="3"/>
  <c r="F584" i="3"/>
  <c r="J584" i="3"/>
  <c r="I584" i="3"/>
  <c r="H584" i="3"/>
  <c r="K584" i="3"/>
  <c r="H564" i="3"/>
  <c r="J564" i="3"/>
  <c r="I564" i="3"/>
  <c r="K564" i="3"/>
  <c r="F564" i="3"/>
  <c r="I598" i="3"/>
  <c r="K598" i="3"/>
  <c r="J598" i="3"/>
  <c r="H598" i="3"/>
  <c r="F598" i="3"/>
  <c r="F667" i="3"/>
  <c r="J667" i="3"/>
  <c r="H667" i="3"/>
  <c r="I667" i="3"/>
  <c r="K667" i="3"/>
  <c r="H836" i="3"/>
  <c r="J836" i="3"/>
  <c r="F836" i="3"/>
  <c r="I836" i="3"/>
  <c r="K836" i="3"/>
  <c r="K499" i="3"/>
  <c r="H499" i="3"/>
  <c r="I499" i="3"/>
  <c r="F499" i="3"/>
  <c r="J499" i="3"/>
  <c r="J777" i="3"/>
  <c r="F777" i="3"/>
  <c r="H777" i="3"/>
  <c r="K777" i="3"/>
  <c r="I777" i="3"/>
  <c r="H922" i="3"/>
  <c r="K922" i="3"/>
  <c r="I922" i="3"/>
  <c r="J922" i="3"/>
  <c r="F922" i="3"/>
  <c r="K469" i="3"/>
  <c r="H469" i="3"/>
  <c r="I469" i="3"/>
  <c r="F469" i="3"/>
  <c r="J469" i="3"/>
  <c r="I945" i="3"/>
  <c r="F945" i="3"/>
  <c r="K945" i="3"/>
  <c r="H945" i="3"/>
  <c r="J945" i="3"/>
  <c r="F852" i="3"/>
  <c r="K852" i="3"/>
  <c r="H852" i="3"/>
  <c r="J852" i="3"/>
  <c r="I852" i="3"/>
  <c r="F534" i="3"/>
  <c r="I534" i="3"/>
  <c r="K534" i="3"/>
  <c r="J534" i="3"/>
  <c r="H534" i="3"/>
  <c r="F988" i="3"/>
  <c r="J988" i="3"/>
  <c r="H988" i="3"/>
  <c r="K988" i="3"/>
  <c r="I988" i="3"/>
  <c r="K555" i="3"/>
  <c r="F555" i="3"/>
  <c r="H555" i="3"/>
  <c r="J555" i="3"/>
  <c r="I555" i="3"/>
  <c r="H771" i="3"/>
  <c r="J771" i="3"/>
  <c r="F771" i="3"/>
  <c r="K771" i="3"/>
  <c r="I771" i="3"/>
  <c r="F753" i="3"/>
  <c r="I753" i="3"/>
  <c r="K753" i="3"/>
  <c r="J753" i="3"/>
  <c r="H753" i="3"/>
  <c r="H907" i="3"/>
  <c r="J907" i="3"/>
  <c r="F907" i="3"/>
  <c r="K907" i="3"/>
  <c r="I907" i="3"/>
  <c r="H846" i="3"/>
  <c r="F846" i="3"/>
  <c r="J846" i="3"/>
  <c r="I846" i="3"/>
  <c r="K846" i="3"/>
  <c r="J819" i="3"/>
  <c r="F819" i="3"/>
  <c r="I819" i="3"/>
  <c r="K819" i="3"/>
  <c r="H819" i="3"/>
  <c r="F865" i="3"/>
  <c r="J865" i="3"/>
  <c r="I865" i="3"/>
  <c r="K865" i="3"/>
  <c r="H865" i="3"/>
  <c r="H768" i="3"/>
  <c r="I768" i="3"/>
  <c r="J768" i="3"/>
  <c r="K768" i="3"/>
  <c r="F768" i="3"/>
  <c r="K956" i="3"/>
  <c r="J956" i="3"/>
  <c r="F956" i="3"/>
  <c r="I956" i="3"/>
  <c r="H956" i="3"/>
  <c r="J652" i="3"/>
  <c r="I652" i="3"/>
  <c r="F652" i="3"/>
  <c r="H652" i="3"/>
  <c r="K652" i="3"/>
  <c r="I999" i="3"/>
  <c r="K999" i="3"/>
  <c r="H999" i="3"/>
  <c r="J999" i="3"/>
  <c r="O991" i="2"/>
  <c r="N991" i="2"/>
  <c r="F999" i="3"/>
  <c r="I939" i="3"/>
  <c r="H939" i="3"/>
  <c r="K939" i="3"/>
  <c r="F939" i="3"/>
  <c r="J939" i="3"/>
  <c r="K650" i="3"/>
  <c r="J650" i="3"/>
  <c r="H650" i="3"/>
  <c r="F650" i="3"/>
  <c r="I650" i="3"/>
  <c r="J461" i="3"/>
  <c r="I461" i="3"/>
  <c r="H461" i="3"/>
  <c r="F461" i="3"/>
  <c r="K461" i="3"/>
  <c r="K457" i="3"/>
  <c r="J457" i="3"/>
  <c r="F457" i="3"/>
  <c r="H457" i="3"/>
  <c r="I457" i="3"/>
  <c r="I528" i="3"/>
  <c r="J528" i="3"/>
  <c r="K528" i="3"/>
  <c r="F528" i="3"/>
  <c r="H528" i="3"/>
  <c r="K508" i="3"/>
  <c r="I508" i="3"/>
  <c r="F508" i="3"/>
  <c r="H508" i="3"/>
  <c r="J508" i="3"/>
  <c r="H446" i="3"/>
  <c r="K446" i="3"/>
  <c r="I446" i="3"/>
  <c r="J446" i="3"/>
  <c r="F446" i="3"/>
  <c r="H920" i="3"/>
  <c r="K920" i="3"/>
  <c r="F920" i="3"/>
  <c r="J920" i="3"/>
  <c r="I920" i="3"/>
  <c r="I538" i="3"/>
  <c r="H538" i="3"/>
  <c r="K538" i="3"/>
  <c r="F538" i="3"/>
  <c r="J538" i="3"/>
  <c r="K476" i="3"/>
  <c r="J476" i="3"/>
  <c r="I476" i="3"/>
  <c r="F476" i="3"/>
  <c r="H476" i="3"/>
  <c r="J956" i="8"/>
  <c r="K956" i="8"/>
  <c r="K874" i="8"/>
  <c r="J874" i="8"/>
  <c r="K788" i="8"/>
  <c r="J788" i="8"/>
  <c r="J877" i="8"/>
  <c r="K877" i="8"/>
  <c r="J732" i="8"/>
  <c r="K732" i="8"/>
  <c r="J720" i="8"/>
  <c r="K720" i="8"/>
  <c r="J767" i="8"/>
  <c r="K767" i="8"/>
  <c r="J870" i="8"/>
  <c r="K870" i="8"/>
  <c r="K902" i="8"/>
  <c r="J902" i="8"/>
  <c r="J844" i="8"/>
  <c r="K844" i="8"/>
  <c r="J826" i="8"/>
  <c r="K826" i="8"/>
  <c r="K778" i="8"/>
  <c r="J778" i="8"/>
  <c r="K875" i="8"/>
  <c r="J875" i="8"/>
  <c r="J744" i="8"/>
  <c r="K744" i="8"/>
  <c r="J904" i="8"/>
  <c r="K904" i="8"/>
  <c r="J859" i="8"/>
  <c r="K859" i="8"/>
  <c r="I548" i="3"/>
  <c r="F548" i="3"/>
  <c r="J548" i="3"/>
  <c r="H548" i="3"/>
  <c r="K548" i="3"/>
  <c r="J761" i="3"/>
  <c r="I761" i="3"/>
  <c r="H761" i="3"/>
  <c r="K761" i="3"/>
  <c r="F761" i="3"/>
  <c r="F484" i="3"/>
  <c r="H484" i="3"/>
  <c r="I484" i="3"/>
  <c r="J484" i="3"/>
  <c r="K484" i="3"/>
  <c r="F505" i="3"/>
  <c r="H505" i="3"/>
  <c r="J505" i="3"/>
  <c r="K505" i="3"/>
  <c r="I505" i="3"/>
  <c r="I655" i="3"/>
  <c r="J655" i="3"/>
  <c r="K655" i="3"/>
  <c r="F655" i="3"/>
  <c r="H655" i="3"/>
  <c r="H975" i="3"/>
  <c r="I975" i="3"/>
  <c r="K975" i="3"/>
  <c r="F975" i="3"/>
  <c r="J975" i="3"/>
  <c r="I524" i="3"/>
  <c r="K524" i="3"/>
  <c r="H524" i="3"/>
  <c r="J524" i="3"/>
  <c r="F524" i="3"/>
  <c r="H781" i="3"/>
  <c r="K781" i="3"/>
  <c r="I781" i="3"/>
  <c r="J781" i="3"/>
  <c r="F781" i="3"/>
  <c r="H784" i="3"/>
  <c r="K784" i="3"/>
  <c r="J784" i="3"/>
  <c r="I784" i="3"/>
  <c r="F784" i="3"/>
  <c r="I807" i="3"/>
  <c r="J807" i="3"/>
  <c r="H807" i="3"/>
  <c r="F807" i="3"/>
  <c r="K807" i="3"/>
  <c r="I490" i="3"/>
  <c r="J490" i="3"/>
  <c r="F490" i="3"/>
  <c r="K490" i="3"/>
  <c r="H490" i="3"/>
  <c r="K978" i="3"/>
  <c r="J978" i="3"/>
  <c r="H978" i="3"/>
  <c r="F978" i="3"/>
  <c r="I978" i="3"/>
  <c r="I516" i="3"/>
  <c r="K516" i="3"/>
  <c r="J516" i="3"/>
  <c r="F516" i="3"/>
  <c r="H516" i="3"/>
  <c r="K959" i="3"/>
  <c r="J959" i="3"/>
  <c r="F959" i="3"/>
  <c r="I959" i="3"/>
  <c r="H959" i="3"/>
  <c r="F829" i="3"/>
  <c r="J829" i="3"/>
  <c r="H829" i="3"/>
  <c r="I829" i="3"/>
  <c r="K829" i="3"/>
  <c r="F886" i="3"/>
  <c r="H886" i="3"/>
  <c r="I886" i="3"/>
  <c r="J886" i="3"/>
  <c r="K886" i="3"/>
  <c r="J680" i="3"/>
  <c r="K680" i="3"/>
  <c r="F680" i="3"/>
  <c r="H680" i="3"/>
  <c r="I680" i="3"/>
  <c r="I602" i="3"/>
  <c r="F602" i="3"/>
  <c r="J602" i="3"/>
  <c r="H602" i="3"/>
  <c r="K602" i="3"/>
  <c r="H481" i="3"/>
  <c r="K481" i="3"/>
  <c r="I481" i="3"/>
  <c r="F481" i="3"/>
  <c r="J481" i="3"/>
  <c r="K688" i="3"/>
  <c r="H688" i="3"/>
  <c r="I688" i="3"/>
  <c r="F688" i="3"/>
  <c r="J688" i="3"/>
  <c r="K974" i="3"/>
  <c r="H974" i="3"/>
  <c r="I974" i="3"/>
  <c r="F974" i="3"/>
  <c r="J974" i="3"/>
  <c r="H796" i="3"/>
  <c r="F796" i="3"/>
  <c r="I796" i="3"/>
  <c r="K796" i="3"/>
  <c r="J796" i="3"/>
  <c r="J961" i="8"/>
  <c r="K961" i="8"/>
  <c r="K696" i="8"/>
  <c r="J696" i="8"/>
  <c r="K841" i="8"/>
  <c r="J841" i="8"/>
  <c r="K863" i="3"/>
  <c r="J863" i="3"/>
  <c r="I863" i="3"/>
  <c r="H863" i="3"/>
  <c r="F863" i="3"/>
  <c r="F643" i="3"/>
  <c r="I643" i="3"/>
  <c r="H643" i="3"/>
  <c r="J643" i="3"/>
  <c r="K643" i="3"/>
  <c r="K624" i="3"/>
  <c r="I624" i="3"/>
  <c r="F624" i="3"/>
  <c r="H624" i="3"/>
  <c r="J624" i="3"/>
  <c r="J793" i="3"/>
  <c r="H793" i="3"/>
  <c r="I793" i="3"/>
  <c r="K793" i="3"/>
  <c r="F793" i="3"/>
  <c r="K666" i="3"/>
  <c r="H666" i="3"/>
  <c r="F666" i="3"/>
  <c r="I666" i="3"/>
  <c r="J666" i="3"/>
  <c r="F760" i="3"/>
  <c r="K760" i="3"/>
  <c r="I760" i="3"/>
  <c r="J760" i="3"/>
  <c r="H760" i="3"/>
  <c r="I861" i="3"/>
  <c r="K861" i="3"/>
  <c r="F861" i="3"/>
  <c r="H861" i="3"/>
  <c r="J861" i="3"/>
  <c r="H893" i="3"/>
  <c r="K893" i="3"/>
  <c r="J893" i="3"/>
  <c r="I893" i="3"/>
  <c r="F893" i="3"/>
  <c r="F617" i="3"/>
  <c r="I617" i="3"/>
  <c r="J617" i="3"/>
  <c r="K617" i="3"/>
  <c r="H617" i="3"/>
  <c r="H930" i="3"/>
  <c r="J930" i="3"/>
  <c r="F930" i="3"/>
  <c r="K930" i="3"/>
  <c r="I930" i="3"/>
  <c r="F545" i="3"/>
  <c r="K545" i="3"/>
  <c r="I545" i="3"/>
  <c r="H545" i="3"/>
  <c r="J545" i="3"/>
  <c r="I942" i="3"/>
  <c r="J942" i="3"/>
  <c r="K942" i="3"/>
  <c r="H942" i="3"/>
  <c r="F942" i="3"/>
  <c r="H686" i="3"/>
  <c r="F686" i="3"/>
  <c r="I686" i="3"/>
  <c r="J686" i="3"/>
  <c r="K686" i="3"/>
  <c r="J622" i="3"/>
  <c r="I622" i="3"/>
  <c r="K622" i="3"/>
  <c r="F622" i="3"/>
  <c r="H622" i="3"/>
  <c r="F983" i="3"/>
  <c r="H983" i="3"/>
  <c r="I983" i="3"/>
  <c r="J983" i="3"/>
  <c r="K983" i="3"/>
  <c r="J522" i="3"/>
  <c r="F522" i="3"/>
  <c r="H522" i="3"/>
  <c r="I522" i="3"/>
  <c r="K522" i="3"/>
  <c r="H537" i="3"/>
  <c r="F537" i="3"/>
  <c r="J537" i="3"/>
  <c r="I537" i="3"/>
  <c r="K537" i="3"/>
  <c r="F756" i="3"/>
  <c r="I756" i="3"/>
  <c r="J756" i="3"/>
  <c r="H756" i="3"/>
  <c r="K756" i="3"/>
  <c r="J794" i="8"/>
  <c r="K794" i="8"/>
  <c r="J750" i="8"/>
  <c r="K750" i="8"/>
  <c r="J770" i="8"/>
  <c r="K770" i="8"/>
  <c r="K695" i="3"/>
  <c r="F695" i="3"/>
  <c r="J695" i="3"/>
  <c r="H695" i="3"/>
  <c r="I695" i="3"/>
  <c r="F638" i="3"/>
  <c r="I638" i="3"/>
  <c r="J638" i="3"/>
  <c r="H638" i="3"/>
  <c r="K638" i="3"/>
  <c r="J742" i="3"/>
  <c r="K742" i="3"/>
  <c r="H742" i="3"/>
  <c r="F742" i="3"/>
  <c r="I742" i="3"/>
  <c r="I467" i="3"/>
  <c r="H467" i="3"/>
  <c r="K467" i="3"/>
  <c r="J467" i="3"/>
  <c r="F467" i="3"/>
  <c r="F940" i="3"/>
  <c r="I940" i="3"/>
  <c r="K940" i="3"/>
  <c r="H940" i="3"/>
  <c r="J940" i="3"/>
  <c r="K772" i="3"/>
  <c r="H772" i="3"/>
  <c r="I772" i="3"/>
  <c r="F772" i="3"/>
  <c r="J772" i="3"/>
  <c r="I1001" i="3"/>
  <c r="K1001" i="3"/>
  <c r="N993" i="2"/>
  <c r="H1001" i="3"/>
  <c r="O993" i="2"/>
  <c r="J1001" i="3"/>
  <c r="F1001" i="3"/>
  <c r="J715" i="3"/>
  <c r="H715" i="3"/>
  <c r="F715" i="3"/>
  <c r="I715" i="3"/>
  <c r="K715" i="3"/>
  <c r="J789" i="8"/>
  <c r="K789" i="8"/>
  <c r="J891" i="8"/>
  <c r="K891" i="8"/>
  <c r="J806" i="8"/>
  <c r="K806" i="8"/>
  <c r="K921" i="8"/>
  <c r="J921" i="8"/>
  <c r="J840" i="8"/>
  <c r="K840" i="8"/>
  <c r="F957" i="3"/>
  <c r="J957" i="3"/>
  <c r="K957" i="3"/>
  <c r="H957" i="3"/>
  <c r="I957" i="3"/>
  <c r="K864" i="3"/>
  <c r="H864" i="3"/>
  <c r="I864" i="3"/>
  <c r="F864" i="3"/>
  <c r="J864" i="3"/>
  <c r="K751" i="3"/>
  <c r="J751" i="3"/>
  <c r="F751" i="3"/>
  <c r="H751" i="3"/>
  <c r="I751" i="3"/>
  <c r="H690" i="3"/>
  <c r="J690" i="3"/>
  <c r="K690" i="3"/>
  <c r="I690" i="3"/>
  <c r="F690" i="3"/>
  <c r="J480" i="3"/>
  <c r="K480" i="3"/>
  <c r="F480" i="3"/>
  <c r="H480" i="3"/>
  <c r="I480" i="3"/>
  <c r="J885" i="8"/>
  <c r="K885" i="8"/>
  <c r="K954" i="8"/>
  <c r="J954" i="8"/>
  <c r="K827" i="8"/>
  <c r="J827" i="8"/>
  <c r="K886" i="8"/>
  <c r="J886" i="8"/>
  <c r="J834" i="8"/>
  <c r="K834" i="8"/>
  <c r="F970" i="3"/>
  <c r="J970" i="3"/>
  <c r="I970" i="3"/>
  <c r="K970" i="3"/>
  <c r="H970" i="3"/>
  <c r="K642" i="3"/>
  <c r="H642" i="3"/>
  <c r="F642" i="3"/>
  <c r="I642" i="3"/>
  <c r="J642" i="3"/>
  <c r="I629" i="3"/>
  <c r="F629" i="3"/>
  <c r="K629" i="3"/>
  <c r="J629" i="3"/>
  <c r="H629" i="3"/>
  <c r="F451" i="3"/>
  <c r="H451" i="3"/>
  <c r="I451" i="3"/>
  <c r="K451" i="3"/>
  <c r="J451" i="3"/>
  <c r="F963" i="3"/>
  <c r="H963" i="3"/>
  <c r="K963" i="3"/>
  <c r="J963" i="3"/>
  <c r="I963" i="3"/>
  <c r="F510" i="3"/>
  <c r="J510" i="3"/>
  <c r="I510" i="3"/>
  <c r="K510" i="3"/>
  <c r="H510" i="3"/>
  <c r="F842" i="3"/>
  <c r="H842" i="3"/>
  <c r="K842" i="3"/>
  <c r="I842" i="3"/>
  <c r="J842" i="3"/>
  <c r="K779" i="3"/>
  <c r="J779" i="3"/>
  <c r="H779" i="3"/>
  <c r="F779" i="3"/>
  <c r="I779" i="3"/>
  <c r="H520" i="3"/>
  <c r="F520" i="3"/>
  <c r="J520" i="3"/>
  <c r="K520" i="3"/>
  <c r="I520" i="3"/>
  <c r="H982" i="3"/>
  <c r="I982" i="3"/>
  <c r="F982" i="3"/>
  <c r="J982" i="3"/>
  <c r="K982" i="3"/>
  <c r="H797" i="3"/>
  <c r="F797" i="3"/>
  <c r="I797" i="3"/>
  <c r="K797" i="3"/>
  <c r="J797" i="3"/>
  <c r="H673" i="3"/>
  <c r="J673" i="3"/>
  <c r="K673" i="3"/>
  <c r="I673" i="3"/>
  <c r="F673" i="3"/>
  <c r="J691" i="3"/>
  <c r="H691" i="3"/>
  <c r="I691" i="3"/>
  <c r="F691" i="3"/>
  <c r="K691" i="3"/>
  <c r="J993" i="3"/>
  <c r="K993" i="3"/>
  <c r="F993" i="3"/>
  <c r="I993" i="3"/>
  <c r="H993" i="3"/>
  <c r="F848" i="3"/>
  <c r="J848" i="3"/>
  <c r="H848" i="3"/>
  <c r="K848" i="3"/>
  <c r="I848" i="3"/>
  <c r="K544" i="3"/>
  <c r="I544" i="3"/>
  <c r="F544" i="3"/>
  <c r="J544" i="3"/>
  <c r="H544" i="3"/>
  <c r="K644" i="3"/>
  <c r="F644" i="3"/>
  <c r="I644" i="3"/>
  <c r="J644" i="3"/>
  <c r="H644" i="3"/>
  <c r="J951" i="3"/>
  <c r="I951" i="3"/>
  <c r="H951" i="3"/>
  <c r="F951" i="3"/>
  <c r="K951" i="3"/>
  <c r="F670" i="3"/>
  <c r="J670" i="3"/>
  <c r="I670" i="3"/>
  <c r="H670" i="3"/>
  <c r="K670" i="3"/>
  <c r="K981" i="3"/>
  <c r="F981" i="3"/>
  <c r="I981" i="3"/>
  <c r="J981" i="3"/>
  <c r="H981" i="3"/>
  <c r="I547" i="3"/>
  <c r="F547" i="3"/>
  <c r="H547" i="3"/>
  <c r="J547" i="3"/>
  <c r="K547" i="3"/>
  <c r="K851" i="3"/>
  <c r="J851" i="3"/>
  <c r="F851" i="3"/>
  <c r="H851" i="3"/>
  <c r="I851" i="3"/>
  <c r="I593" i="3"/>
  <c r="J593" i="3"/>
  <c r="H593" i="3"/>
  <c r="F593" i="3"/>
  <c r="K593" i="3"/>
  <c r="I961" i="3"/>
  <c r="K961" i="3"/>
  <c r="F961" i="3"/>
  <c r="H961" i="3"/>
  <c r="J961" i="3"/>
  <c r="I623" i="3"/>
  <c r="H623" i="3"/>
  <c r="F623" i="3"/>
  <c r="K623" i="3"/>
  <c r="J623" i="3"/>
  <c r="J874" i="3"/>
  <c r="H874" i="3"/>
  <c r="I874" i="3"/>
  <c r="F874" i="3"/>
  <c r="K874" i="3"/>
  <c r="F660" i="3"/>
  <c r="K660" i="3"/>
  <c r="I660" i="3"/>
  <c r="H660" i="3"/>
  <c r="J660" i="3"/>
  <c r="F559" i="3"/>
  <c r="K559" i="3"/>
  <c r="H559" i="3"/>
  <c r="I559" i="3"/>
  <c r="J559" i="3"/>
  <c r="H759" i="3"/>
  <c r="F759" i="3"/>
  <c r="I759" i="3"/>
  <c r="J759" i="3"/>
  <c r="K759" i="3"/>
  <c r="H575" i="3"/>
  <c r="I575" i="3"/>
  <c r="K575" i="3"/>
  <c r="J575" i="3"/>
  <c r="F575" i="3"/>
  <c r="K914" i="3"/>
  <c r="F914" i="3"/>
  <c r="H914" i="3"/>
  <c r="J914" i="3"/>
  <c r="I914" i="3"/>
  <c r="J795" i="3"/>
  <c r="I795" i="3"/>
  <c r="F795" i="3"/>
  <c r="K795" i="3"/>
  <c r="H795" i="3"/>
  <c r="H658" i="3"/>
  <c r="J658" i="3"/>
  <c r="K658" i="3"/>
  <c r="I658" i="3"/>
  <c r="F658" i="3"/>
  <c r="F883" i="3"/>
  <c r="H883" i="3"/>
  <c r="I883" i="3"/>
  <c r="J883" i="3"/>
  <c r="K883" i="3"/>
  <c r="H762" i="3"/>
  <c r="I762" i="3"/>
  <c r="J762" i="3"/>
  <c r="F762" i="3"/>
  <c r="K762" i="3"/>
  <c r="I778" i="3"/>
  <c r="J778" i="3"/>
  <c r="H778" i="3"/>
  <c r="K778" i="3"/>
  <c r="F778" i="3"/>
  <c r="H588" i="3"/>
  <c r="K588" i="3"/>
  <c r="I588" i="3"/>
  <c r="J588" i="3"/>
  <c r="F588" i="3"/>
  <c r="I706" i="3"/>
  <c r="K706" i="3"/>
  <c r="J706" i="3"/>
  <c r="F706" i="3"/>
  <c r="H706" i="3"/>
  <c r="H456" i="3"/>
  <c r="J456" i="3"/>
  <c r="K456" i="3"/>
  <c r="F456" i="3"/>
  <c r="I456" i="3"/>
  <c r="H577" i="3"/>
  <c r="K577" i="3"/>
  <c r="I577" i="3"/>
  <c r="F577" i="3"/>
  <c r="J577" i="3"/>
  <c r="F698" i="3"/>
  <c r="I698" i="3"/>
  <c r="K698" i="3"/>
  <c r="J698" i="3"/>
  <c r="H698" i="3"/>
  <c r="I855" i="3"/>
  <c r="K855" i="3"/>
  <c r="J855" i="3"/>
  <c r="H855" i="3"/>
  <c r="F855" i="3"/>
  <c r="J709" i="8"/>
  <c r="K709" i="8"/>
  <c r="K833" i="8"/>
  <c r="J833" i="8"/>
  <c r="J930" i="8"/>
  <c r="K930" i="8"/>
  <c r="J699" i="8"/>
  <c r="K699" i="8"/>
  <c r="J754" i="8"/>
  <c r="K754" i="8"/>
  <c r="K800" i="8"/>
  <c r="J800" i="8"/>
  <c r="J851" i="8"/>
  <c r="K851" i="8"/>
  <c r="J854" i="8"/>
  <c r="K854" i="8"/>
  <c r="J989" i="8"/>
  <c r="K989" i="8"/>
  <c r="K725" i="8"/>
  <c r="J725" i="8"/>
  <c r="J845" i="8"/>
  <c r="K845" i="8"/>
  <c r="J711" i="8"/>
  <c r="K711" i="8"/>
  <c r="J780" i="8"/>
  <c r="K780" i="8"/>
  <c r="K757" i="8"/>
  <c r="J757" i="8"/>
  <c r="J962" i="8"/>
  <c r="K962" i="8"/>
  <c r="K780" i="3"/>
  <c r="H780" i="3"/>
  <c r="F780" i="3"/>
  <c r="I780" i="3"/>
  <c r="J780" i="3"/>
  <c r="H754" i="3"/>
  <c r="K754" i="3"/>
  <c r="J754" i="3"/>
  <c r="I754" i="3"/>
  <c r="F754" i="3"/>
  <c r="I543" i="3"/>
  <c r="F543" i="3"/>
  <c r="K543" i="3"/>
  <c r="H543" i="3"/>
  <c r="J543" i="3"/>
  <c r="F826" i="3"/>
  <c r="K826" i="3"/>
  <c r="J826" i="3"/>
  <c r="H826" i="3"/>
  <c r="I826" i="3"/>
  <c r="K860" i="8"/>
  <c r="J860" i="8"/>
  <c r="J871" i="8"/>
  <c r="K871" i="8"/>
  <c r="J853" i="8"/>
  <c r="K853" i="8"/>
  <c r="K927" i="3"/>
  <c r="H927" i="3"/>
  <c r="J927" i="3"/>
  <c r="I927" i="3"/>
  <c r="F927" i="3"/>
  <c r="J749" i="3"/>
  <c r="K749" i="3"/>
  <c r="I749" i="3"/>
  <c r="H749" i="3"/>
  <c r="F749" i="3"/>
  <c r="K503" i="3"/>
  <c r="J503" i="3"/>
  <c r="I503" i="3"/>
  <c r="F503" i="3"/>
  <c r="H503" i="3"/>
  <c r="F595" i="3"/>
  <c r="K595" i="3"/>
  <c r="I595" i="3"/>
  <c r="J595" i="3"/>
  <c r="H595" i="3"/>
  <c r="I950" i="3"/>
  <c r="K950" i="3"/>
  <c r="H950" i="3"/>
  <c r="F950" i="3"/>
  <c r="J950" i="3"/>
  <c r="F967" i="3"/>
  <c r="J967" i="3"/>
  <c r="H967" i="3"/>
  <c r="I967" i="3"/>
  <c r="K967" i="3"/>
  <c r="F636" i="3"/>
  <c r="I636" i="3"/>
  <c r="H636" i="3"/>
  <c r="K636" i="3"/>
  <c r="J636" i="3"/>
  <c r="J632" i="3"/>
  <c r="F632" i="3"/>
  <c r="K632" i="3"/>
  <c r="H632" i="3"/>
  <c r="I632" i="3"/>
  <c r="I591" i="3"/>
  <c r="H591" i="3"/>
  <c r="K591" i="3"/>
  <c r="J591" i="3"/>
  <c r="F591" i="3"/>
  <c r="F479" i="3"/>
  <c r="K479" i="3"/>
  <c r="I479" i="3"/>
  <c r="H479" i="3"/>
  <c r="J479" i="3"/>
  <c r="K889" i="3"/>
  <c r="F889" i="3"/>
  <c r="H889" i="3"/>
  <c r="I889" i="3"/>
  <c r="J889" i="3"/>
  <c r="F539" i="3"/>
  <c r="K539" i="3"/>
  <c r="J539" i="3"/>
  <c r="H539" i="3"/>
  <c r="I539" i="3"/>
  <c r="K921" i="3"/>
  <c r="I921" i="3"/>
  <c r="J921" i="3"/>
  <c r="F921" i="3"/>
  <c r="H921" i="3"/>
  <c r="I628" i="3"/>
  <c r="J628" i="3"/>
  <c r="K628" i="3"/>
  <c r="H628" i="3"/>
  <c r="F628" i="3"/>
  <c r="K755" i="3"/>
  <c r="J755" i="3"/>
  <c r="I755" i="3"/>
  <c r="F755" i="3"/>
  <c r="H755" i="3"/>
  <c r="H986" i="3"/>
  <c r="I986" i="3"/>
  <c r="K986" i="3"/>
  <c r="F986" i="3"/>
  <c r="J986" i="3"/>
  <c r="I462" i="3"/>
  <c r="K462" i="3"/>
  <c r="J462" i="3"/>
  <c r="F462" i="3"/>
  <c r="H462" i="3"/>
  <c r="H903" i="3"/>
  <c r="K903" i="3"/>
  <c r="J903" i="3"/>
  <c r="F903" i="3"/>
  <c r="I903" i="3"/>
  <c r="F839" i="3"/>
  <c r="H839" i="3"/>
  <c r="J839" i="3"/>
  <c r="K839" i="3"/>
  <c r="I839" i="3"/>
  <c r="I817" i="3"/>
  <c r="F817" i="3"/>
  <c r="H817" i="3"/>
  <c r="K817" i="3"/>
  <c r="J817" i="3"/>
  <c r="I621" i="3"/>
  <c r="J621" i="3"/>
  <c r="F621" i="3"/>
  <c r="K621" i="3"/>
  <c r="H621" i="3"/>
  <c r="H885" i="3"/>
  <c r="K885" i="3"/>
  <c r="J885" i="3"/>
  <c r="I885" i="3"/>
  <c r="F885" i="3"/>
  <c r="F511" i="3"/>
  <c r="I511" i="3"/>
  <c r="K511" i="3"/>
  <c r="J511" i="3"/>
  <c r="H511" i="3"/>
  <c r="H892" i="3"/>
  <c r="J892" i="3"/>
  <c r="I892" i="3"/>
  <c r="F892" i="3"/>
  <c r="K892" i="3"/>
  <c r="H745" i="3"/>
  <c r="F745" i="3"/>
  <c r="I745" i="3"/>
  <c r="J745" i="3"/>
  <c r="K745" i="3"/>
  <c r="K599" i="3"/>
  <c r="H599" i="3"/>
  <c r="J599" i="3"/>
  <c r="F599" i="3"/>
  <c r="I599" i="3"/>
  <c r="I635" i="3"/>
  <c r="F635" i="3"/>
  <c r="H635" i="3"/>
  <c r="J635" i="3"/>
  <c r="K635" i="3"/>
  <c r="J521" i="3"/>
  <c r="F521" i="3"/>
  <c r="H521" i="3"/>
  <c r="I521" i="3"/>
  <c r="K521" i="3"/>
  <c r="K960" i="3"/>
  <c r="F960" i="3"/>
  <c r="J960" i="3"/>
  <c r="H960" i="3"/>
  <c r="I960" i="3"/>
  <c r="H641" i="3"/>
  <c r="J641" i="3"/>
  <c r="I641" i="3"/>
  <c r="K641" i="3"/>
  <c r="F641" i="3"/>
  <c r="K829" i="8"/>
  <c r="J829" i="8"/>
  <c r="K993" i="8"/>
  <c r="J993" i="8"/>
  <c r="K710" i="8"/>
  <c r="J710" i="8"/>
  <c r="K776" i="8"/>
  <c r="J776" i="8"/>
  <c r="K445" i="3"/>
  <c r="I445" i="3"/>
  <c r="J445" i="3"/>
  <c r="H445" i="3"/>
  <c r="F445" i="3"/>
  <c r="J843" i="8"/>
  <c r="K843" i="8"/>
  <c r="K1001" i="8"/>
  <c r="J1001" i="8"/>
  <c r="J912" i="8"/>
  <c r="K912" i="8"/>
  <c r="K807" i="8"/>
  <c r="J807" i="8"/>
  <c r="K932" i="8"/>
  <c r="J932" i="8"/>
  <c r="K946" i="8"/>
  <c r="J946" i="8"/>
  <c r="J702" i="8"/>
  <c r="K702" i="8"/>
  <c r="K763" i="8"/>
  <c r="J763" i="8"/>
  <c r="J863" i="8"/>
  <c r="K863" i="8"/>
  <c r="J943" i="8"/>
  <c r="K943" i="8"/>
  <c r="F995" i="3"/>
  <c r="H995" i="3"/>
  <c r="I995" i="3"/>
  <c r="K995" i="3"/>
  <c r="J995" i="3"/>
  <c r="F585" i="3"/>
  <c r="I585" i="3"/>
  <c r="J585" i="3"/>
  <c r="K585" i="3"/>
  <c r="H585" i="3"/>
  <c r="J952" i="8"/>
  <c r="K952" i="8"/>
  <c r="J945" i="8"/>
  <c r="K945" i="8"/>
  <c r="J1000" i="8"/>
  <c r="K1000" i="8"/>
  <c r="J765" i="3"/>
  <c r="H765" i="3"/>
  <c r="K765" i="3"/>
  <c r="F765" i="3"/>
  <c r="I765" i="3"/>
  <c r="J454" i="3"/>
  <c r="F454" i="3"/>
  <c r="I454" i="3"/>
  <c r="H454" i="3"/>
  <c r="K454" i="3"/>
  <c r="K533" i="3"/>
  <c r="I533" i="3"/>
  <c r="J533" i="3"/>
  <c r="H533" i="3"/>
  <c r="F533" i="3"/>
  <c r="F936" i="3"/>
  <c r="K936" i="3"/>
  <c r="I936" i="3"/>
  <c r="J936" i="3"/>
  <c r="H936" i="3"/>
  <c r="F682" i="3"/>
  <c r="K682" i="3"/>
  <c r="H682" i="3"/>
  <c r="J682" i="3"/>
  <c r="I682" i="3"/>
  <c r="F968" i="3"/>
  <c r="K968" i="3"/>
  <c r="H968" i="3"/>
  <c r="I968" i="3"/>
  <c r="J968" i="3"/>
  <c r="K823" i="3"/>
  <c r="F823" i="3"/>
  <c r="J823" i="3"/>
  <c r="I823" i="3"/>
  <c r="H823" i="3"/>
  <c r="K801" i="3"/>
  <c r="I801" i="3"/>
  <c r="J801" i="3"/>
  <c r="H801" i="3"/>
  <c r="F801" i="3"/>
  <c r="K877" i="3"/>
  <c r="H877" i="3"/>
  <c r="I877" i="3"/>
  <c r="F877" i="3"/>
  <c r="J877" i="3"/>
  <c r="I929" i="3"/>
  <c r="J929" i="3"/>
  <c r="F929" i="3"/>
  <c r="K929" i="3"/>
  <c r="H929" i="3"/>
  <c r="I965" i="3"/>
  <c r="J965" i="3"/>
  <c r="K965" i="3"/>
  <c r="F965" i="3"/>
  <c r="H965" i="3"/>
  <c r="K827" i="3"/>
  <c r="I827" i="3"/>
  <c r="F827" i="3"/>
  <c r="H827" i="3"/>
  <c r="J827" i="3"/>
  <c r="I518" i="3"/>
  <c r="F518" i="3"/>
  <c r="J518" i="3"/>
  <c r="H518" i="3"/>
  <c r="K518" i="3"/>
  <c r="F612" i="3"/>
  <c r="I612" i="3"/>
  <c r="J612" i="3"/>
  <c r="K612" i="3"/>
  <c r="H612" i="3"/>
  <c r="J769" i="3"/>
  <c r="K769" i="3"/>
  <c r="F769" i="3"/>
  <c r="I769" i="3"/>
  <c r="H769" i="3"/>
  <c r="I609" i="3"/>
  <c r="H609" i="3"/>
  <c r="J609" i="3"/>
  <c r="K609" i="3"/>
  <c r="F609" i="3"/>
  <c r="J746" i="8"/>
  <c r="K746" i="8"/>
  <c r="J713" i="8"/>
  <c r="K713" i="8"/>
  <c r="K719" i="8"/>
  <c r="J719" i="8"/>
  <c r="K918" i="8"/>
  <c r="J918" i="8"/>
  <c r="K938" i="8"/>
  <c r="J938" i="8"/>
  <c r="J910" i="8"/>
  <c r="K910" i="8"/>
  <c r="K703" i="8"/>
  <c r="J703" i="8"/>
  <c r="K779" i="8"/>
  <c r="J779" i="8"/>
  <c r="J893" i="8"/>
  <c r="K893" i="8"/>
  <c r="K862" i="8"/>
  <c r="J862" i="8"/>
  <c r="K888" i="8"/>
  <c r="J888" i="8"/>
  <c r="J968" i="8"/>
  <c r="K968" i="8"/>
  <c r="J942" i="8"/>
  <c r="K942" i="8"/>
  <c r="K802" i="8"/>
  <c r="J802" i="8"/>
  <c r="K999" i="8"/>
  <c r="J999" i="8"/>
  <c r="J927" i="8"/>
  <c r="K927" i="8"/>
  <c r="J878" i="8"/>
  <c r="K878" i="8"/>
  <c r="J708" i="8"/>
  <c r="K708" i="8"/>
  <c r="J955" i="8"/>
  <c r="K955" i="8"/>
  <c r="J741" i="8"/>
  <c r="K741" i="8"/>
  <c r="J815" i="8"/>
  <c r="K815" i="8"/>
  <c r="K923" i="8"/>
  <c r="J923" i="8"/>
  <c r="K864" i="8"/>
  <c r="J864" i="8"/>
  <c r="K960" i="8"/>
  <c r="J960" i="8"/>
  <c r="K707" i="8"/>
  <c r="J707" i="8"/>
  <c r="J967" i="8"/>
  <c r="K967" i="8"/>
  <c r="K876" i="8"/>
  <c r="J876" i="8"/>
  <c r="J920" i="8"/>
  <c r="K920" i="8"/>
  <c r="K718" i="8"/>
  <c r="J718" i="8"/>
  <c r="J766" i="8"/>
  <c r="K766" i="8"/>
  <c r="J905" i="8"/>
  <c r="K905" i="8"/>
  <c r="K773" i="8"/>
  <c r="J773" i="8"/>
  <c r="J726" i="8"/>
  <c r="K726" i="8"/>
  <c r="K764" i="8"/>
  <c r="J764" i="8"/>
  <c r="J950" i="8"/>
  <c r="K950" i="8"/>
  <c r="K816" i="8"/>
  <c r="J816" i="8"/>
  <c r="J906" i="8"/>
  <c r="K906" i="8"/>
  <c r="J941" i="8"/>
  <c r="K941" i="8"/>
  <c r="K790" i="8"/>
  <c r="J790" i="8"/>
  <c r="K761" i="8"/>
  <c r="J761" i="8"/>
  <c r="K705" i="8"/>
  <c r="J705" i="8"/>
  <c r="J735" i="8"/>
  <c r="K735" i="8"/>
  <c r="J966" i="8"/>
  <c r="K966" i="8"/>
  <c r="K819" i="8"/>
  <c r="J819" i="8"/>
  <c r="J847" i="8"/>
  <c r="K847" i="8"/>
  <c r="J714" i="8"/>
  <c r="K714" i="8"/>
  <c r="J931" i="8"/>
  <c r="K931" i="8"/>
  <c r="K747" i="8"/>
  <c r="J747" i="8"/>
  <c r="K752" i="8"/>
  <c r="J752" i="8"/>
  <c r="K769" i="8"/>
  <c r="J769" i="8"/>
  <c r="J808" i="8"/>
  <c r="K808" i="8"/>
  <c r="J695" i="8"/>
  <c r="K695" i="8"/>
  <c r="K785" i="8"/>
  <c r="J785" i="8"/>
  <c r="K911" i="8"/>
  <c r="J911" i="8"/>
  <c r="K701" i="8"/>
  <c r="J701" i="8"/>
  <c r="J982" i="8"/>
  <c r="K982" i="8"/>
  <c r="K824" i="8"/>
  <c r="J824" i="8"/>
  <c r="J801" i="8"/>
  <c r="K801" i="8"/>
  <c r="J994" i="8"/>
  <c r="K994" i="8"/>
  <c r="K881" i="8"/>
  <c r="J881" i="8"/>
  <c r="K914" i="8"/>
  <c r="J914" i="8"/>
  <c r="K724" i="8"/>
  <c r="J724" i="8"/>
  <c r="K740" i="8"/>
  <c r="J740" i="8"/>
  <c r="J866" i="8"/>
  <c r="K866" i="8"/>
  <c r="J884" i="8"/>
  <c r="K884" i="8"/>
  <c r="J748" i="8"/>
  <c r="K748" i="8"/>
  <c r="K755" i="8"/>
  <c r="J755" i="8"/>
  <c r="J777" i="8"/>
  <c r="K777" i="8"/>
  <c r="K694" i="8"/>
  <c r="J694" i="8"/>
  <c r="J981" i="8"/>
  <c r="K981" i="8"/>
  <c r="K1002" i="8"/>
  <c r="J1002" i="8"/>
  <c r="J895" i="8"/>
  <c r="K895" i="8"/>
  <c r="J971" i="8"/>
  <c r="K971" i="8"/>
  <c r="J850" i="8"/>
  <c r="K850" i="8"/>
  <c r="K783" i="8"/>
  <c r="J783" i="8"/>
  <c r="J855" i="8"/>
  <c r="K855" i="8"/>
  <c r="K998" i="8"/>
  <c r="J998" i="8"/>
  <c r="J969" i="8"/>
  <c r="K969" i="8"/>
  <c r="K899" i="8"/>
  <c r="J899" i="8"/>
  <c r="K925" i="8"/>
  <c r="J925" i="8"/>
  <c r="J798" i="8"/>
  <c r="K798" i="8"/>
  <c r="J782" i="8"/>
  <c r="K782" i="8"/>
  <c r="K948" i="8"/>
  <c r="J948" i="8"/>
  <c r="K965" i="8"/>
  <c r="J965" i="8"/>
  <c r="J953" i="8"/>
  <c r="K953" i="8"/>
  <c r="K937" i="8"/>
  <c r="J937" i="8"/>
  <c r="K749" i="8"/>
  <c r="J749" i="8"/>
  <c r="J836" i="8"/>
  <c r="K836" i="8"/>
  <c r="K867" i="8"/>
  <c r="J867" i="8"/>
  <c r="J745" i="8"/>
  <c r="K745" i="8"/>
  <c r="K868" i="8"/>
  <c r="J868" i="8"/>
  <c r="K759" i="8"/>
  <c r="J759" i="8"/>
  <c r="J830" i="8"/>
  <c r="K830" i="8"/>
  <c r="J919" i="8"/>
  <c r="K919" i="8"/>
  <c r="J814" i="8"/>
  <c r="K814" i="8"/>
  <c r="J804" i="8"/>
  <c r="K804" i="8"/>
  <c r="J692" i="8"/>
  <c r="K692" i="8"/>
  <c r="J958" i="8"/>
  <c r="K958" i="8"/>
  <c r="J947" i="8"/>
  <c r="K947" i="8"/>
  <c r="J765" i="8"/>
  <c r="K765" i="8"/>
  <c r="K832" i="8"/>
  <c r="J832" i="8"/>
  <c r="K821" i="8"/>
  <c r="J821" i="8"/>
  <c r="K697" i="8"/>
  <c r="J697" i="8"/>
  <c r="J879" i="8"/>
  <c r="K879" i="8"/>
  <c r="J963" i="8"/>
  <c r="K963" i="8"/>
  <c r="J992" i="8"/>
  <c r="K992" i="8"/>
  <c r="K858" i="8"/>
  <c r="J858" i="8"/>
  <c r="K3" i="8"/>
  <c r="J3" i="8"/>
  <c r="K810" i="8"/>
  <c r="J810" i="8"/>
  <c r="K813" i="8"/>
  <c r="J813" i="8"/>
  <c r="K730" i="8"/>
  <c r="J730" i="8"/>
  <c r="J909" i="8"/>
  <c r="K909" i="8"/>
  <c r="J974" i="8"/>
  <c r="K974" i="8"/>
  <c r="K949" i="8"/>
  <c r="J949" i="8"/>
  <c r="K995" i="8"/>
  <c r="J995" i="8"/>
  <c r="J698" i="8"/>
  <c r="K698" i="8"/>
  <c r="K715" i="8"/>
  <c r="J715" i="8"/>
  <c r="J828" i="8"/>
  <c r="K828" i="8"/>
  <c r="K970" i="8"/>
  <c r="J970" i="8"/>
  <c r="K817" i="8"/>
  <c r="J817" i="8"/>
  <c r="J980" i="8"/>
  <c r="K980" i="8"/>
  <c r="J738" i="8"/>
  <c r="K738" i="8"/>
  <c r="K846" i="8"/>
  <c r="J846" i="8"/>
  <c r="K892" i="8"/>
  <c r="J892" i="8"/>
  <c r="J781" i="8"/>
  <c r="K781" i="8"/>
  <c r="K822" i="8"/>
  <c r="J822" i="8"/>
  <c r="I453" i="3"/>
  <c r="F453" i="3"/>
  <c r="J453" i="3"/>
  <c r="K453" i="3"/>
  <c r="H453" i="3"/>
  <c r="F803" i="3"/>
  <c r="H803" i="3"/>
  <c r="J803" i="3"/>
  <c r="K803" i="3"/>
  <c r="I803" i="3"/>
  <c r="J792" i="3"/>
  <c r="I792" i="3"/>
  <c r="K792" i="3"/>
  <c r="F792" i="3"/>
  <c r="H792" i="3"/>
  <c r="J975" i="8"/>
  <c r="K975" i="8"/>
  <c r="J940" i="8"/>
  <c r="K940" i="8"/>
  <c r="K926" i="8"/>
  <c r="J926" i="8"/>
  <c r="J693" i="8"/>
  <c r="K693" i="8"/>
  <c r="J723" i="8"/>
  <c r="K723" i="8"/>
  <c r="K986" i="8"/>
  <c r="J986" i="8"/>
  <c r="K903" i="8"/>
  <c r="J903" i="8"/>
  <c r="J831" i="8"/>
  <c r="K831" i="8"/>
  <c r="J768" i="8"/>
  <c r="K768" i="8"/>
  <c r="J704" i="8"/>
  <c r="K704" i="8"/>
  <c r="J706" i="8"/>
  <c r="K706" i="8"/>
  <c r="J913" i="8"/>
  <c r="K913" i="8"/>
  <c r="J753" i="8"/>
  <c r="K753" i="8"/>
  <c r="J733" i="8"/>
  <c r="K733" i="8"/>
  <c r="J873" i="8"/>
  <c r="K873" i="8"/>
  <c r="J771" i="8"/>
  <c r="K771" i="8"/>
  <c r="J838" i="8"/>
  <c r="K838" i="8"/>
  <c r="J928" i="8"/>
  <c r="K928" i="8"/>
  <c r="K897" i="8"/>
  <c r="J897" i="8"/>
  <c r="J990" i="8"/>
  <c r="K990" i="8"/>
  <c r="K712" i="8"/>
  <c r="J712" i="8"/>
  <c r="J978" i="8"/>
  <c r="K978" i="8"/>
  <c r="J996" i="8"/>
  <c r="K996" i="8"/>
  <c r="J812" i="8"/>
  <c r="K812" i="8"/>
  <c r="K739" i="8"/>
  <c r="J739" i="8"/>
  <c r="K915" i="8"/>
  <c r="J915" i="8"/>
  <c r="K951" i="8"/>
  <c r="J951" i="8"/>
  <c r="J751" i="8"/>
  <c r="K751" i="8"/>
  <c r="J882" i="8"/>
  <c r="K882" i="8"/>
  <c r="J842" i="8"/>
  <c r="K842" i="8"/>
  <c r="J811" i="8"/>
  <c r="K811" i="8"/>
  <c r="J933" i="8"/>
  <c r="K933" i="8"/>
  <c r="K983" i="8"/>
  <c r="J983" i="8"/>
  <c r="J818" i="8"/>
  <c r="K818" i="8"/>
  <c r="J887" i="8"/>
  <c r="K887" i="8"/>
  <c r="K997" i="8"/>
  <c r="J997" i="8"/>
  <c r="K839" i="8"/>
  <c r="J839" i="8"/>
  <c r="J852" i="8"/>
  <c r="K852" i="8"/>
  <c r="K934" i="8"/>
  <c r="J934" i="8"/>
  <c r="K869" i="8"/>
  <c r="J869" i="8"/>
  <c r="K979" i="8"/>
  <c r="J979" i="8"/>
  <c r="K729" i="8"/>
  <c r="J729" i="8"/>
  <c r="J856" i="8"/>
  <c r="K856" i="8"/>
  <c r="J917" i="8"/>
  <c r="K917" i="8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558" i="4" l="1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<sst xmlns="http://schemas.openxmlformats.org/spreadsheetml/2006/main" count="1382" uniqueCount="334">
  <si>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</si>
  <si>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</si>
  <si>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</si>
  <si>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</si>
  <si>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</si>
  <si>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</si>
  <si>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</si>
  <si>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</si>
  <si>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</si>
  <si>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</si>
  <si>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</si>
  <si>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</si>
  <si>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</si>
  <si>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</si>
  <si>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</si>
  <si>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</si>
  <si>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</si>
  <si>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</si>
  <si>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</si>
  <si>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</si>
  <si>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</si>
  <si>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</si>
  <si>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</si>
  <si>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</si>
  <si>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</si>
  <si>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</si>
  <si>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</si>
  <si>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</si>
  <si>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</si>
  <si>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</si>
  <si>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</si>
  <si>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</si>
  <si>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</si>
  <si>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</si>
  <si>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</si>
  <si>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</si>
  <si>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</si>
  <si>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</si>
  <si>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</si>
  <si>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</si>
  <si>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</si>
  <si>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</si>
  <si>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</si>
  <si>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</si>
  <si>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</si>
  <si>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</si>
  <si>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</si>
  <si>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</si>
  <si>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</si>
  <si>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</si>
  <si>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</si>
  <si>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</si>
  <si>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</si>
  <si>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</si>
  <si>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</si>
  <si>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</si>
  <si>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</si>
  <si>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</si>
  <si>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</si>
  <si>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</si>
  <si>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</si>
  <si>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</si>
  <si>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</si>
  <si>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</si>
  <si>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</si>
  <si>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</si>
  <si>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</si>
  <si>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</si>
  <si>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</si>
  <si>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</si>
  <si>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</si>
  <si>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</si>
  <si>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</si>
  <si>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</si>
  <si>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</si>
  <si>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</si>
  <si>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</si>
  <si>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</si>
  <si>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</si>
  <si>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</si>
  <si>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</si>
  <si>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</si>
  <si>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</si>
  <si>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</si>
  <si>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</si>
  <si>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</si>
  <si>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</si>
  <si>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</si>
  <si>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</si>
  <si>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</si>
  <si>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</si>
  <si>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</si>
  <si>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</si>
  <si>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</si>
  <si>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</si>
  <si>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</si>
  <si>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</si>
  <si>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</si>
  <si>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</si>
  <si>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</si>
  <si>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</si>
  <si>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</si>
  <si>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</si>
  <si>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</si>
  <si>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</si>
  <si>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</si>
  <si>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</si>
  <si>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</si>
  <si>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</si>
  <si>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</si>
  <si>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</si>
  <si>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</si>
  <si>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</si>
  <si>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</si>
  <si>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</si>
  <si>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</si>
  <si>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</si>
  <si>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</si>
  <si>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</si>
  <si>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</si>
  <si>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</si>
  <si>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</si>
  <si>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</si>
  <si>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</si>
  <si>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</si>
  <si>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</si>
  <si>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</si>
  <si>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</si>
  <si>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</si>
  <si>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</si>
  <si>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</si>
  <si>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</si>
  <si>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</si>
  <si>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</si>
  <si>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</si>
  <si>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</si>
  <si>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</si>
  <si>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</si>
  <si>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</si>
  <si>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</si>
  <si>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</si>
  <si>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</si>
  <si>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</si>
  <si>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</si>
  <si>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</si>
  <si>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</si>
  <si>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</si>
  <si>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</si>
  <si>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</si>
  <si>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</si>
  <si>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</si>
  <si>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</si>
  <si>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</si>
  <si>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</si>
  <si>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</si>
  <si>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</si>
  <si>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</si>
  <si>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</si>
  <si>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</si>
  <si>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</si>
  <si>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</si>
  <si>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</si>
  <si>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</si>
  <si>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</si>
  <si>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</si>
  <si>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</si>
  <si>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</si>
  <si>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</si>
  <si>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</si>
  <si>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</si>
  <si>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</si>
  <si>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Shonan Bellmare</t>
  </si>
  <si>
    <t>Kashiwa Reysol</t>
  </si>
  <si>
    <t>Independiente</t>
  </si>
  <si>
    <t>Platense</t>
  </si>
  <si>
    <t>Sarmiento Junin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</si>
  <si>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</si>
  <si>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</si>
  <si>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</si>
  <si>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</si>
  <si>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</si>
  <si>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</si>
  <si>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</si>
  <si>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</si>
  <si>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</si>
  <si>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</si>
  <si>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</si>
  <si>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</si>
  <si>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</si>
  <si>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</si>
  <si>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</si>
  <si>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</si>
  <si>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</si>
  <si>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</si>
  <si>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</si>
  <si>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</si>
  <si>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</si>
  <si>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</si>
  <si>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</si>
  <si>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</si>
  <si>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</si>
  <si>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</si>
  <si>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</si>
  <si>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</si>
  <si>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</si>
  <si>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</si>
  <si>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</si>
  <si>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</si>
  <si>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</si>
  <si>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</si>
  <si>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</si>
  <si>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</si>
  <si>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</si>
  <si>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</si>
  <si>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</si>
  <si>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</si>
  <si>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</si>
  <si>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</si>
  <si>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</si>
  <si>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</si>
  <si>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</si>
  <si>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</si>
  <si>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</si>
  <si>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</si>
  <si>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</si>
  <si>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FC Cincinnati</t>
  </si>
  <si>
    <t>DC United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</si>
  <si>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</si>
  <si>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</si>
  <si>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</si>
  <si>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</si>
  <si>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</si>
  <si>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</si>
  <si>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</si>
  <si>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</si>
  <si>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</si>
  <si>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</si>
  <si>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</si>
  <si>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</si>
  <si>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</si>
  <si>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</si>
  <si>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</si>
  <si>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</si>
  <si>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</si>
  <si>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</si>
  <si>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New York City</t>
  </si>
  <si>
    <t>Zenit</t>
  </si>
  <si>
    <t>Rubin Kazan</t>
  </si>
  <si>
    <t>Houston Dynamo</t>
  </si>
  <si>
    <t>Real Salt Lake</t>
  </si>
  <si>
    <t>Seattle Sounders</t>
  </si>
  <si>
    <t>Nashville SC</t>
  </si>
  <si>
    <t>Premier League</t>
  </si>
  <si>
    <t>MLS</t>
  </si>
  <si>
    <t>LASK</t>
  </si>
  <si>
    <t>Salzburg</t>
  </si>
  <si>
    <t>Toluca</t>
  </si>
  <si>
    <t>Queretaro</t>
  </si>
  <si>
    <t>Mazatlan FC</t>
  </si>
  <si>
    <t>Pachuca</t>
  </si>
  <si>
    <t>Huracan</t>
  </si>
  <si>
    <t>Nagoya Grampus</t>
  </si>
  <si>
    <t>FC Tokyo</t>
  </si>
  <si>
    <t>Velez Sarsfield</t>
  </si>
  <si>
    <t>Rosario Central</t>
  </si>
  <si>
    <t>CF Montreal</t>
  </si>
  <si>
    <t>Central Cordoba</t>
  </si>
  <si>
    <t>11/03/2022</t>
  </si>
  <si>
    <t>12/03/2022</t>
  </si>
  <si>
    <t>13/03/2022</t>
  </si>
  <si>
    <t>14/03/2022</t>
  </si>
  <si>
    <t>15/03/2022</t>
  </si>
  <si>
    <t>16/03/2022</t>
  </si>
  <si>
    <t>18/03/2022</t>
  </si>
  <si>
    <t>Vissel Kobe</t>
  </si>
  <si>
    <t>Kashima Antlers</t>
  </si>
  <si>
    <t>19/03/2022</t>
  </si>
  <si>
    <t>20/03/2022</t>
  </si>
  <si>
    <t>21/03/2022</t>
  </si>
  <si>
    <t>22/03/2022</t>
  </si>
  <si>
    <t>23/03/2022</t>
  </si>
  <si>
    <t>26/03/2022</t>
  </si>
  <si>
    <t>27/03/2022</t>
  </si>
  <si>
    <t>HJK</t>
  </si>
  <si>
    <t>Honka</t>
  </si>
  <si>
    <t>Haka</t>
  </si>
  <si>
    <t>Ilves</t>
  </si>
  <si>
    <t>KuPS</t>
  </si>
  <si>
    <t>Inter Turku</t>
  </si>
  <si>
    <t>SJK</t>
  </si>
  <si>
    <t>HIFK</t>
  </si>
  <si>
    <t>VPS</t>
  </si>
  <si>
    <t>AC Oulu</t>
  </si>
  <si>
    <t>Mariehamn</t>
  </si>
  <si>
    <t>Lahti</t>
  </si>
  <si>
    <t>Ham-Kam</t>
  </si>
  <si>
    <t>Lillestrom</t>
  </si>
  <si>
    <t>Molde</t>
  </si>
  <si>
    <t>Valerenga</t>
  </si>
  <si>
    <t>Hammarby</t>
  </si>
  <si>
    <t>Helsingborg</t>
  </si>
  <si>
    <t>Hacken</t>
  </si>
  <si>
    <t>AIK</t>
  </si>
  <si>
    <t>Aalesund</t>
  </si>
  <si>
    <t>Kristiansund</t>
  </si>
  <si>
    <t>Haugesund</t>
  </si>
  <si>
    <t>Sandefjord</t>
  </si>
  <si>
    <t>Jerv</t>
  </si>
  <si>
    <t>Stromsgodset</t>
  </si>
  <si>
    <t>Odd</t>
  </si>
  <si>
    <t>Tromso</t>
  </si>
  <si>
    <t>Sarpsborg 08</t>
  </si>
  <si>
    <t>Viking</t>
  </si>
  <si>
    <t>Bodo/Glimt</t>
  </si>
  <si>
    <t>Rosenborg</t>
  </si>
  <si>
    <t>Goteborg</t>
  </si>
  <si>
    <t>Varnamo</t>
  </si>
  <si>
    <t>Sirius</t>
  </si>
  <si>
    <t>Sundsvall</t>
  </si>
  <si>
    <t>Kalmar</t>
  </si>
  <si>
    <t>Malmo FF</t>
  </si>
  <si>
    <t>Norrkoping</t>
  </si>
  <si>
    <t>Varbergs</t>
  </si>
  <si>
    <t>Elfsborg</t>
  </si>
  <si>
    <t>Mjallby</t>
  </si>
  <si>
    <t>Djurgarden</t>
  </si>
  <si>
    <t>Degerfors</t>
  </si>
  <si>
    <t>01/04/2022</t>
  </si>
  <si>
    <t>02/04/2022</t>
  </si>
  <si>
    <t>03/04/2022</t>
  </si>
  <si>
    <t>04/04/2022</t>
  </si>
  <si>
    <t>Veikkausliiga</t>
  </si>
  <si>
    <t>Eliteserien</t>
  </si>
  <si>
    <t>Allsvenskan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</si>
</sst>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9">
        <f>(K2/(AR2+K2-(AR2*K2)))</f>
        <v>0.24566349202683119</v>
      </c>
      <c r="E2" s="9">
        <f>(L2/(AR2+L2-(AR2*L2)))</f>
        <v>0.30892733454977711</v>
      </c>
      <c r="F2" s="9">
        <f>(M2/(AR2+M2-(AR2*M2)))</f>
        <v>0.4454091734233917</v>
      </c>
      <c r="G2" s="9">
        <f>AR2</f>
        <v>1.0551920659829346</v>
      </c>
      <c r="H2" s="9">
        <f>IF(A2="","",1/D2)</f>
        <v>4.0706089120103393</v>
      </c>
      <c r="I2" s="9">
        <f>IF(B2="","",1/E2)</f>
        <v>3.2370071798838218</v>
      </c>
      <c r="J2" s="9">
        <f>IF(C2="","",1/F2)</f>
        <v>2.2451266378598627</v>
      </c>
      <c r="K2" s="11">
        <f>1/A2</f>
        <v>0.25575447570332482</v>
      </c>
      <c r="L2" s="11">
        <f>1/B2</f>
        <v>0.32051282051282048</v>
      </c>
      <c r="M2" s="11">
        <f>1/C2</f>
        <v>0.4587155963302752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-0.27373038749420187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0.23350907053011746</v>
      </c>
      <c r="Q2" s="11">
        <f>2*'OddsRatio_working_3-way'!K2*'OddsRatio_working_3-way'!L2*'OddsRatio_working_3-way'!M2</f>
        <v>7.5204209510504813E-2</v>
      </c>
      <c r="R2" s="11">
        <f>O2/N2</f>
        <v>0</v>
      </c>
      <c r="S2" s="11">
        <f>P2/N2</f>
        <v>-0.85306228755864244</v>
      </c>
      <c r="T2" s="11">
        <f>Q2/N2</f>
        <v>-0.27473825686268677</v>
      </c>
      <c r="U2" s="11">
        <f>'OddsRatio_working_3-way'!S2-'OddsRatio_working_3-way'!R2^2/3</f>
        <v>-0.85306228755864244</v>
      </c>
      <c r="V2" s="11">
        <f>'OddsRatio_working_3-way'!S2*'OddsRatio_working_3-way'!R2/3-2*'OddsRatio_working_3-way'!R2^3/27-'OddsRatio_working_3-way'!T2</f>
        <v>0.27473825686268677</v>
      </c>
      <c r="W2" s="11">
        <f>'OddsRatio_working_3-way'!V2^2+4*'OddsRatio_working_3-way'!U2^3/27</f>
        <v>-1.6487253163202722E-2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0.15163143057027323</v>
      </c>
      <c r="Y2" s="11">
        <f>IF('OddsRatio_working_3-way'!W2&gt;=0,IF('OddsRatio_working_3-way'!V2+SQRT('OddsRatio_working_3-way'!W2)&gt;0,0,PI()),ACOS('OddsRatio_working_3-way'!V2/(2*'OddsRatio_working_3-way'!X2)))</f>
        <v>0.43719942098951403</v>
      </c>
      <c r="Z2" s="11">
        <f>'OddsRatio_working_3-way'!X2^(1/3)*COS('OddsRatio_working_3-way'!Y2/3)</f>
        <v>0.52759603299146729</v>
      </c>
      <c r="AA2" s="11">
        <f>'OddsRatio_working_3-way'!X2^(1/3)*COS(('OddsRatio_working_3-way'!Y2+2*PI())/3)</f>
        <v>-0.33086060941019368</v>
      </c>
      <c r="AB2" s="11">
        <f>'OddsRatio_working_3-way'!X2^(1/3)*COS(('OddsRatio_working_3-way'!Y2+4*PI())/3)</f>
        <v>-0.19673542358127369</v>
      </c>
      <c r="AC2" s="11">
        <f>'OddsRatio_working_3-way'!X2^(1/3)*SIN('OddsRatio_working_3-way'!Y2/3)</f>
        <v>7.743721214343556E-2</v>
      </c>
      <c r="AD2" s="11">
        <f>'OddsRatio_working_3-way'!X2^(1/3)*SIN(('OddsRatio_working_3-way'!Y2+2*PI())/3)</f>
        <v>0.41819296143478568</v>
      </c>
      <c r="AE2" s="11">
        <f>'OddsRatio_working_3-way'!X2^(1/3)*SIN(('OddsRatio_working_3-way'!Y2+4*PI())/3)</f>
        <v>-0.49563017357822126</v>
      </c>
      <c r="AF2" s="11">
        <f>-'OddsRatio_working_3-way'!U2/(3*'OddsRatio_working_3-way'!X2^(1/3))*COS(('OddsRatio_working_3-way'!Y2)/3)</f>
        <v>0.52759603299146718</v>
      </c>
      <c r="AG2" s="11">
        <f>-'OddsRatio_working_3-way'!U2/(3*'OddsRatio_working_3-way'!X2^(1/3))*COS(('OddsRatio_working_3-way'!Y2+2*PI())/3)</f>
        <v>-0.33086060941019363</v>
      </c>
      <c r="AH2" s="11">
        <f>-'OddsRatio_working_3-way'!U2/(3*'OddsRatio_working_3-way'!X2^(1/3))*COS(('OddsRatio_working_3-way'!Y2+4*PI())/3)</f>
        <v>-0.19673542358127366</v>
      </c>
      <c r="AI2" s="11">
        <f>'OddsRatio_working_3-way'!U2/(3*'OddsRatio_working_3-way'!X2^(1/3))*SIN(('OddsRatio_working_3-way'!Y2)/3)</f>
        <v>-7.7437212143435546E-2</v>
      </c>
      <c r="AJ2" s="11">
        <f>'OddsRatio_working_3-way'!U2/(3*'OddsRatio_working_3-way'!X2^(1/3))*SIN(('OddsRatio_working_3-way'!Y2+2*PI())/3)</f>
        <v>-0.41819296143478557</v>
      </c>
      <c r="AK2" s="11">
        <f>'OddsRatio_working_3-way'!U2/(3*'OddsRatio_working_3-way'!X2^(1/3))*SIN(('OddsRatio_working_3-way'!Y2+4*PI())/3)</f>
        <v>0.49563017357822114</v>
      </c>
      <c r="AL2" s="11">
        <f>'OddsRatio_working_3-way'!Z2+'OddsRatio_working_3-way'!AF2</f>
        <v>1.0551920659829346</v>
      </c>
      <c r="AM2" s="11">
        <f>'OddsRatio_working_3-way'!AA2+'OddsRatio_working_3-way'!AG2</f>
        <v>-0.66172121882038737</v>
      </c>
      <c r="AN2" s="11">
        <f>'OddsRatio_working_3-way'!AB2+'OddsRatio_working_3-way'!AH2</f>
        <v>-0.39347084716254732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1.0551920659829346</v>
      </c>
      <c r="AS2" s="11">
        <f>IF(('OddsRatio_working_3-way'!X2=0),IF(Q2&gt;0,-Q2^(1/3),(-Q2)^(1/3)),'OddsRatio_working_3-way'!AM2-'OddsRatio_working_3-way'!R2/3)</f>
        <v>-0.66172121882038737</v>
      </c>
      <c r="AT2" s="11">
        <f>IF(('OddsRatio_working_3-way'!X2=0),IF(Q2&gt;0,-Q2^(1/3),(-Q2)^(1/3)),'OddsRatio_working_3-way'!AN2-'OddsRatio_working_3-way'!R2/3)</f>
        <v>-0.39347084716254732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9">
        <f t="shared" ref="D3" si="0">(K3/(AR3+K3-(AR3*K3)))</f>
        <v>0.50640591173211458</v>
      </c>
      <c r="E3" s="9">
        <f t="shared" ref="E3" si="1">(L3/(AR3+L3-(AR3*L3)))</f>
        <v>0.26111190400731871</v>
      </c>
      <c r="F3" s="9">
        <f t="shared" ref="F3" si="2">(M3/(AR3+M3-(AR3*M3)))</f>
        <v>0.23248218426056708</v>
      </c>
      <c r="G3" s="9">
        <f t="shared" ref="G3" si="3">AR3</f>
        <v>1.0480650386870014</v>
      </c>
      <c r="H3" s="9">
        <f t="shared" ref="H3" si="4">IF(A3="","",1/D3)</f>
        <v>1.9747004859789106</v>
      </c>
      <c r="I3" s="9">
        <f t="shared" ref="I3" si="5">IF(B3="","",1/E3)</f>
        <v>3.8297756044549045</v>
      </c>
      <c r="J3" s="9">
        <f t="shared" ref="J3" si="6">IF(C3="","",1/F3)</f>
        <v>4.3014048718640545</v>
      </c>
      <c r="K3" s="11">
        <f t="shared" ref="K3" si="7">1/A3</f>
        <v>0.5181347150259068</v>
      </c>
      <c r="L3" s="11">
        <f t="shared" ref="L3" si="8">1/B3</f>
        <v>0.27027027027027023</v>
      </c>
      <c r="M3" s="11">
        <f t="shared" ref="M3" si="9">1/C3</f>
        <v>0.24096385542168672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-0.26690096051479428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0.22878237498376086</v>
      </c>
      <c r="Q3" s="11">
        <f>2*'OddsRatio_working_3-way'!K3*'OddsRatio_working_3-way'!L3*'OddsRatio_working_3-way'!M3</f>
        <v>6.7487426248897003E-2</v>
      </c>
      <c r="R3" s="11">
        <f t="shared" ref="R3" si="10">O3/N3</f>
        <v>0</v>
      </c>
      <c r="S3" s="11">
        <f t="shared" ref="S3" si="11">P3/N3</f>
        <v>-0.85718078549619714</v>
      </c>
      <c r="T3" s="11">
        <f t="shared" ref="T3" si="12">Q3/N3</f>
        <v>-0.25285568893693128</v>
      </c>
      <c r="U3" s="11">
        <f>'OddsRatio_working_3-way'!S3-'OddsRatio_working_3-way'!R3^2/3</f>
        <v>-0.85718078549619714</v>
      </c>
      <c r="V3" s="11">
        <f>'OddsRatio_working_3-way'!S3*'OddsRatio_working_3-way'!R3/3-2*'OddsRatio_working_3-way'!R3^3/27-'OddsRatio_working_3-way'!T3</f>
        <v>0.25285568893693128</v>
      </c>
      <c r="W3" s="11">
        <f>'OddsRatio_working_3-way'!V3^2+4*'OddsRatio_working_3-way'!U3^3/27</f>
        <v>-2.9370846530097777E-2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0.1527308465551965</v>
      </c>
      <c r="Y3" s="11">
        <f>IF('OddsRatio_working_3-way'!W3&gt;=0,IF('OddsRatio_working_3-way'!V3+SQRT('OddsRatio_working_3-way'!W3)&gt;0,0,PI()),ACOS('OddsRatio_working_3-way'!V3/(2*'OddsRatio_working_3-way'!X3)))</f>
        <v>0.59565356616061371</v>
      </c>
      <c r="Z3" s="11">
        <f>'OddsRatio_working_3-way'!X3^(1/3)*COS('OddsRatio_working_3-way'!Y3/3)</f>
        <v>0.5240325193435007</v>
      </c>
      <c r="AA3" s="11">
        <f>'OddsRatio_working_3-way'!X3^(1/3)*COS(('OddsRatio_working_3-way'!Y3+2*PI())/3)</f>
        <v>-0.35332691281215306</v>
      </c>
      <c r="AB3" s="11">
        <f>'OddsRatio_working_3-way'!X3^(1/3)*COS(('OddsRatio_working_3-way'!Y3+4*PI())/3)</f>
        <v>-0.17070560653134778</v>
      </c>
      <c r="AC3" s="11">
        <f>'OddsRatio_working_3-way'!X3^(1/3)*SIN('OddsRatio_working_3-way'!Y3/3)</f>
        <v>0.10543646034098403</v>
      </c>
      <c r="AD3" s="11">
        <f>'OddsRatio_working_3-way'!X3^(1/3)*SIN(('OddsRatio_working_3-way'!Y3+2*PI())/3)</f>
        <v>0.40110724399013986</v>
      </c>
      <c r="AE3" s="11">
        <f>'OddsRatio_working_3-way'!X3^(1/3)*SIN(('OddsRatio_working_3-way'!Y3+4*PI())/3)</f>
        <v>-0.50654370433112383</v>
      </c>
      <c r="AF3" s="11">
        <f>-'OddsRatio_working_3-way'!U3/(3*'OddsRatio_working_3-way'!X3^(1/3))*COS(('OddsRatio_working_3-way'!Y3)/3)</f>
        <v>0.5240325193435007</v>
      </c>
      <c r="AG3" s="11">
        <f>-'OddsRatio_working_3-way'!U3/(3*'OddsRatio_working_3-way'!X3^(1/3))*COS(('OddsRatio_working_3-way'!Y3+2*PI())/3)</f>
        <v>-0.35332691281215306</v>
      </c>
      <c r="AH3" s="11">
        <f>-'OddsRatio_working_3-way'!U3/(3*'OddsRatio_working_3-way'!X3^(1/3))*COS(('OddsRatio_working_3-way'!Y3+4*PI())/3)</f>
        <v>-0.17070560653134778</v>
      </c>
      <c r="AI3" s="11">
        <f>'OddsRatio_working_3-way'!U3/(3*'OddsRatio_working_3-way'!X3^(1/3))*SIN(('OddsRatio_working_3-way'!Y3)/3)</f>
        <v>-0.10543646034098403</v>
      </c>
      <c r="AJ3" s="11">
        <f>'OddsRatio_working_3-way'!U3/(3*'OddsRatio_working_3-way'!X3^(1/3))*SIN(('OddsRatio_working_3-way'!Y3+2*PI())/3)</f>
        <v>-0.40110724399013986</v>
      </c>
      <c r="AK3" s="11">
        <f>'OddsRatio_working_3-way'!U3/(3*'OddsRatio_working_3-way'!X3^(1/3))*SIN(('OddsRatio_working_3-way'!Y3+4*PI())/3)</f>
        <v>0.50654370433112383</v>
      </c>
      <c r="AL3" s="11">
        <f>'OddsRatio_working_3-way'!Z3+'OddsRatio_working_3-way'!AF3</f>
        <v>1.0480650386870014</v>
      </c>
      <c r="AM3" s="11">
        <f>'OddsRatio_working_3-way'!AA3+'OddsRatio_working_3-way'!AG3</f>
        <v>-0.70665382562430612</v>
      </c>
      <c r="AN3" s="11">
        <f>'OddsRatio_working_3-way'!AB3+'OddsRatio_working_3-way'!AH3</f>
        <v>-0.34141121306269556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1.0480650386870014</v>
      </c>
      <c r="AS3" s="11">
        <f>IF(('OddsRatio_working_3-way'!X3=0),IF(Q3&gt;0,-Q3^(1/3),(-Q3)^(1/3)),'OddsRatio_working_3-way'!AM3-'OddsRatio_working_3-way'!R3/3)</f>
        <v>-0.70665382562430612</v>
      </c>
      <c r="AT3" s="11">
        <f>IF(('OddsRatio_working_3-way'!X3=0),IF(Q3&gt;0,-Q3^(1/3),(-Q3)^(1/3)),'OddsRatio_working_3-way'!AN3-'OddsRatio_working_3-way'!R3/3)</f>
        <v>-0.34141121306269556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9">
        <f t="shared" ref="D4:D67" si="13">(K4/(AR4+K4-(AR4*K4)))</f>
        <v>0.26654027186239942</v>
      </c>
      <c r="E4" s="9">
        <f t="shared" ref="E4:E67" si="14">(L4/(AR4+L4-(AR4*L4)))</f>
        <v>0.31256466813218564</v>
      </c>
      <c r="F4" s="9">
        <f t="shared" ref="F4:F67" si="15">(M4/(AR4+M4-(AR4*M4)))</f>
        <v>0.42089506000541466</v>
      </c>
      <c r="G4" s="9">
        <f t="shared" ref="G4:G67" si="16">AR4</f>
        <v>1.0423402537122144</v>
      </c>
      <c r="H4" s="9">
        <f t="shared" ref="H4:H67" si="17">IF(A4="","",1/D4)</f>
        <v>3.7517782698002455</v>
      </c>
      <c r="I4" s="9">
        <f t="shared" ref="I4:I67" si="18">IF(B4="","",1/E4)</f>
        <v>3.1993379353327724</v>
      </c>
      <c r="J4" s="9">
        <f t="shared" ref="J4:J67" si="19">IF(C4="","",1/F4)</f>
        <v>2.375889134900123</v>
      </c>
      <c r="K4" s="11">
        <f t="shared" ref="K4:K67" si="20">1/A4</f>
        <v>0.27472527472527469</v>
      </c>
      <c r="L4" s="11">
        <f t="shared" ref="L4:L67" si="21">1/B4</f>
        <v>0.32154340836012862</v>
      </c>
      <c r="M4" s="11">
        <f t="shared" ref="M4:M67" si="22">1/C4</f>
        <v>0.43103448275862072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-0.27996939306397095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0.23112074753054909</v>
      </c>
      <c r="Q4" s="11">
        <f>2*'OddsRatio_working_3-way'!K4*'OddsRatio_working_3-way'!L4*'OddsRatio_working_3-way'!M4</f>
        <v>7.6151811377446144E-2</v>
      </c>
      <c r="R4" s="11">
        <f t="shared" ref="R4:R67" si="23">O4/N4</f>
        <v>0</v>
      </c>
      <c r="S4" s="11">
        <f t="shared" ref="S4:S67" si="24">P4/N4</f>
        <v>-0.82552147933449171</v>
      </c>
      <c r="T4" s="11">
        <f t="shared" ref="T4:T67" si="25">Q4/N4</f>
        <v>-0.27200048742487365</v>
      </c>
      <c r="U4" s="11">
        <f>'OddsRatio_working_3-way'!S4-'OddsRatio_working_3-way'!R4^2/3</f>
        <v>-0.82552147933449171</v>
      </c>
      <c r="V4" s="11">
        <f>'OddsRatio_working_3-way'!S4*'OddsRatio_working_3-way'!R4/3-2*'OddsRatio_working_3-way'!R4^3/27-'OddsRatio_working_3-way'!T4</f>
        <v>0.27200048742487365</v>
      </c>
      <c r="W4" s="11">
        <f>'OddsRatio_working_3-way'!V4^2+4*'OddsRatio_working_3-way'!U4^3/27</f>
        <v>-9.3610820719126492E-3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0.14434797126326498</v>
      </c>
      <c r="Y4" s="11">
        <f>IF('OddsRatio_working_3-way'!W4&gt;=0,IF('OddsRatio_working_3-way'!V4+SQRT('OddsRatio_working_3-way'!W4)&gt;0,0,PI()),ACOS('OddsRatio_working_3-way'!V4/(2*'OddsRatio_working_3-way'!X4)))</f>
        <v>0.34175060969500359</v>
      </c>
      <c r="Z4" s="11">
        <f>'OddsRatio_working_3-way'!X4^(1/3)*COS('OddsRatio_working_3-way'!Y4/3)</f>
        <v>0.5211701268561072</v>
      </c>
      <c r="AA4" s="11">
        <f>'OddsRatio_working_3-way'!X4^(1/3)*COS(('OddsRatio_working_3-way'!Y4+2*PI())/3)</f>
        <v>-0.31222462179385291</v>
      </c>
      <c r="AB4" s="11">
        <f>'OddsRatio_working_3-way'!X4^(1/3)*COS(('OddsRatio_working_3-way'!Y4+4*PI())/3)</f>
        <v>-0.2089455050622544</v>
      </c>
      <c r="AC4" s="11">
        <f>'OddsRatio_working_3-way'!X4^(1/3)*SIN('OddsRatio_working_3-way'!Y4/3)</f>
        <v>5.9628225846655447E-2</v>
      </c>
      <c r="AD4" s="11">
        <f>'OddsRatio_working_3-way'!X4^(1/3)*SIN(('OddsRatio_working_3-way'!Y4+2*PI())/3)</f>
        <v>0.42153245662761973</v>
      </c>
      <c r="AE4" s="11">
        <f>'OddsRatio_working_3-way'!X4^(1/3)*SIN(('OddsRatio_working_3-way'!Y4+4*PI())/3)</f>
        <v>-0.4811606824742749</v>
      </c>
      <c r="AF4" s="11">
        <f>-'OddsRatio_working_3-way'!U4/(3*'OddsRatio_working_3-way'!X4^(1/3))*COS(('OddsRatio_working_3-way'!Y4)/3)</f>
        <v>0.5211701268561072</v>
      </c>
      <c r="AG4" s="11">
        <f>-'OddsRatio_working_3-way'!U4/(3*'OddsRatio_working_3-way'!X4^(1/3))*COS(('OddsRatio_working_3-way'!Y4+2*PI())/3)</f>
        <v>-0.31222462179385291</v>
      </c>
      <c r="AH4" s="11">
        <f>-'OddsRatio_working_3-way'!U4/(3*'OddsRatio_working_3-way'!X4^(1/3))*COS(('OddsRatio_working_3-way'!Y4+4*PI())/3)</f>
        <v>-0.2089455050622544</v>
      </c>
      <c r="AI4" s="11">
        <f>'OddsRatio_working_3-way'!U4/(3*'OddsRatio_working_3-way'!X4^(1/3))*SIN(('OddsRatio_working_3-way'!Y4)/3)</f>
        <v>-5.9628225846655447E-2</v>
      </c>
      <c r="AJ4" s="11">
        <f>'OddsRatio_working_3-way'!U4/(3*'OddsRatio_working_3-way'!X4^(1/3))*SIN(('OddsRatio_working_3-way'!Y4+2*PI())/3)</f>
        <v>-0.42153245662761973</v>
      </c>
      <c r="AK4" s="11">
        <f>'OddsRatio_working_3-way'!U4/(3*'OddsRatio_working_3-way'!X4^(1/3))*SIN(('OddsRatio_working_3-way'!Y4+4*PI())/3)</f>
        <v>0.4811606824742749</v>
      </c>
      <c r="AL4" s="11">
        <f>'OddsRatio_working_3-way'!Z4+'OddsRatio_working_3-way'!AF4</f>
        <v>1.0423402537122144</v>
      </c>
      <c r="AM4" s="11">
        <f>'OddsRatio_working_3-way'!AA4+'OddsRatio_working_3-way'!AG4</f>
        <v>-0.62444924358770582</v>
      </c>
      <c r="AN4" s="11">
        <f>'OddsRatio_working_3-way'!AB4+'OddsRatio_working_3-way'!AH4</f>
        <v>-0.4178910101245088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1.0423402537122144</v>
      </c>
      <c r="AS4" s="11">
        <f>IF(('OddsRatio_working_3-way'!X4=0),IF(Q4&gt;0,-Q4^(1/3),(-Q4)^(1/3)),'OddsRatio_working_3-way'!AM4-'OddsRatio_working_3-way'!R4/3)</f>
        <v>-0.62444924358770582</v>
      </c>
      <c r="AT4" s="11">
        <f>IF(('OddsRatio_working_3-way'!X4=0),IF(Q4&gt;0,-Q4^(1/3),(-Q4)^(1/3)),'OddsRatio_working_3-way'!AN4-'OddsRatio_working_3-way'!R4/3)</f>
        <v>-0.4178910101245088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9">
        <f t="shared" si="13"/>
        <v>0.26884172106831328</v>
      </c>
      <c r="E5" s="9">
        <f t="shared" si="14"/>
        <v>0.29181963481690409</v>
      </c>
      <c r="F5" s="9">
        <f t="shared" si="15"/>
        <v>0.43933864411478268</v>
      </c>
      <c r="G5" s="9">
        <f t="shared" si="16"/>
        <v>1.0460233685030462</v>
      </c>
      <c r="H5" s="9">
        <f t="shared" si="17"/>
        <v>3.7196607581079193</v>
      </c>
      <c r="I5" s="9">
        <f t="shared" si="18"/>
        <v>3.4267742149270672</v>
      </c>
      <c r="J5" s="9">
        <f t="shared" si="19"/>
        <v>2.2761485095737162</v>
      </c>
      <c r="K5" s="11">
        <f t="shared" si="20"/>
        <v>0.27777777777777779</v>
      </c>
      <c r="L5" s="11">
        <f t="shared" si="21"/>
        <v>0.30120481927710846</v>
      </c>
      <c r="M5" s="11">
        <f t="shared" si="22"/>
        <v>0.4504504504504504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-0.27734963879542196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0.23140610490008079</v>
      </c>
      <c r="Q5" s="11">
        <f>2*'OddsRatio_working_3-way'!K5*'OddsRatio_working_3-way'!L5*'OddsRatio_working_3-way'!M5</f>
        <v>7.5376581400677795E-2</v>
      </c>
      <c r="R5" s="11">
        <f t="shared" si="23"/>
        <v>0</v>
      </c>
      <c r="S5" s="11">
        <f t="shared" si="24"/>
        <v>-0.83434795842936016</v>
      </c>
      <c r="T5" s="11">
        <f t="shared" si="25"/>
        <v>-0.27177457929295123</v>
      </c>
      <c r="U5" s="11">
        <f>'OddsRatio_working_3-way'!S5-'OddsRatio_working_3-way'!R5^2/3</f>
        <v>-0.83434795842936016</v>
      </c>
      <c r="V5" s="11">
        <f>'OddsRatio_working_3-way'!S5*'OddsRatio_working_3-way'!R5/3-2*'OddsRatio_working_3-way'!R5^3/27-'OddsRatio_working_3-way'!T5</f>
        <v>0.27177457929295123</v>
      </c>
      <c r="W5" s="11">
        <f>'OddsRatio_working_3-way'!V5^2+4*'OddsRatio_working_3-way'!U5^3/27</f>
        <v>-1.2185997411891455E-2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0.14666920208563905</v>
      </c>
      <c r="Y5" s="11">
        <f>IF('OddsRatio_working_3-way'!W5&gt;=0,IF('OddsRatio_working_3-way'!V5+SQRT('OddsRatio_working_3-way'!W5)&gt;0,0,PI()),ACOS('OddsRatio_working_3-way'!V5/(2*'OddsRatio_working_3-way'!X5)))</f>
        <v>0.38582513175702182</v>
      </c>
      <c r="Z5" s="11">
        <f>'OddsRatio_working_3-way'!X5^(1/3)*COS('OddsRatio_working_3-way'!Y5/3)</f>
        <v>0.52301168425152311</v>
      </c>
      <c r="AA5" s="11">
        <f>'OddsRatio_working_3-way'!X5^(1/3)*COS(('OddsRatio_working_3-way'!Y5+2*PI())/3)</f>
        <v>-0.32008120562978842</v>
      </c>
      <c r="AB5" s="11">
        <f>'OddsRatio_working_3-way'!X5^(1/3)*COS(('OddsRatio_working_3-way'!Y5+4*PI())/3)</f>
        <v>-0.20293047862173458</v>
      </c>
      <c r="AC5" s="11">
        <f>'OddsRatio_working_3-way'!X5^(1/3)*SIN('OddsRatio_working_3-way'!Y5/3)</f>
        <v>6.7637003773860241E-2</v>
      </c>
      <c r="AD5" s="11">
        <f>'OddsRatio_working_3-way'!X5^(1/3)*SIN(('OddsRatio_working_3-way'!Y5+2*PI())/3)</f>
        <v>0.41912290315097456</v>
      </c>
      <c r="AE5" s="11">
        <f>'OddsRatio_working_3-way'!X5^(1/3)*SIN(('OddsRatio_working_3-way'!Y5+4*PI())/3)</f>
        <v>-0.48675990692483478</v>
      </c>
      <c r="AF5" s="11">
        <f>-'OddsRatio_working_3-way'!U5/(3*'OddsRatio_working_3-way'!X5^(1/3))*COS(('OddsRatio_working_3-way'!Y5)/3)</f>
        <v>0.52301168425152311</v>
      </c>
      <c r="AG5" s="11">
        <f>-'OddsRatio_working_3-way'!U5/(3*'OddsRatio_working_3-way'!X5^(1/3))*COS(('OddsRatio_working_3-way'!Y5+2*PI())/3)</f>
        <v>-0.32008120562978842</v>
      </c>
      <c r="AH5" s="11">
        <f>-'OddsRatio_working_3-way'!U5/(3*'OddsRatio_working_3-way'!X5^(1/3))*COS(('OddsRatio_working_3-way'!Y5+4*PI())/3)</f>
        <v>-0.20293047862173458</v>
      </c>
      <c r="AI5" s="11">
        <f>'OddsRatio_working_3-way'!U5/(3*'OddsRatio_working_3-way'!X5^(1/3))*SIN(('OddsRatio_working_3-way'!Y5)/3)</f>
        <v>-6.7637003773860241E-2</v>
      </c>
      <c r="AJ5" s="11">
        <f>'OddsRatio_working_3-way'!U5/(3*'OddsRatio_working_3-way'!X5^(1/3))*SIN(('OddsRatio_working_3-way'!Y5+2*PI())/3)</f>
        <v>-0.41912290315097456</v>
      </c>
      <c r="AK5" s="11">
        <f>'OddsRatio_working_3-way'!U5/(3*'OddsRatio_working_3-way'!X5^(1/3))*SIN(('OddsRatio_working_3-way'!Y5+4*PI())/3)</f>
        <v>0.48675990692483478</v>
      </c>
      <c r="AL5" s="11">
        <f>'OddsRatio_working_3-way'!Z5+'OddsRatio_working_3-way'!AF5</f>
        <v>1.0460233685030462</v>
      </c>
      <c r="AM5" s="11">
        <f>'OddsRatio_working_3-way'!AA5+'OddsRatio_working_3-way'!AG5</f>
        <v>-0.64016241125957685</v>
      </c>
      <c r="AN5" s="11">
        <f>'OddsRatio_working_3-way'!AB5+'OddsRatio_working_3-way'!AH5</f>
        <v>-0.40586095724346916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1.0460233685030462</v>
      </c>
      <c r="AS5" s="11">
        <f>IF(('OddsRatio_working_3-way'!X5=0),IF(Q5&gt;0,-Q5^(1/3),(-Q5)^(1/3)),'OddsRatio_working_3-way'!AM5-'OddsRatio_working_3-way'!R5/3)</f>
        <v>-0.64016241125957685</v>
      </c>
      <c r="AT5" s="11">
        <f>IF(('OddsRatio_working_3-way'!X5=0),IF(Q5&gt;0,-Q5^(1/3),(-Q5)^(1/3)),'OddsRatio_working_3-way'!AN5-'OddsRatio_working_3-way'!R5/3)</f>
        <v>-0.40586095724346916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9">
        <f t="shared" si="13"/>
        <v>8.0940310110056507E-2</v>
      </c>
      <c r="E6" s="9">
        <f t="shared" si="14"/>
        <v>0.1811466971775221</v>
      </c>
      <c r="F6" s="9">
        <f t="shared" si="15"/>
        <v>0.73791299271242161</v>
      </c>
      <c r="G6" s="9">
        <f t="shared" si="16"/>
        <v>1.0762827870360008</v>
      </c>
      <c r="H6" s="9">
        <f t="shared" si="17"/>
        <v>12.354783403229808</v>
      </c>
      <c r="I6" s="9">
        <f t="shared" si="18"/>
        <v>5.5203877055512036</v>
      </c>
      <c r="J6" s="9">
        <f t="shared" si="19"/>
        <v>1.3551733197218803</v>
      </c>
      <c r="K6" s="11">
        <f t="shared" si="20"/>
        <v>8.6580086580086577E-2</v>
      </c>
      <c r="L6" s="11">
        <f t="shared" si="21"/>
        <v>0.19230769230769229</v>
      </c>
      <c r="M6" s="11">
        <f t="shared" si="22"/>
        <v>0.75187969924812026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-0.18305378831694641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0.18878364743026393</v>
      </c>
      <c r="Q6" s="11">
        <f>2*'OddsRatio_working_3-way'!K6*'OddsRatio_working_3-way'!L6*'OddsRatio_working_3-way'!M6</f>
        <v>2.5037619022581423E-2</v>
      </c>
      <c r="R6" s="11">
        <f t="shared" si="23"/>
        <v>0</v>
      </c>
      <c r="S6" s="11">
        <f t="shared" si="24"/>
        <v>-1.0313015052351533</v>
      </c>
      <c r="T6" s="11">
        <f t="shared" si="25"/>
        <v>-0.13677738796222191</v>
      </c>
      <c r="U6" s="11">
        <f>'OddsRatio_working_3-way'!S6-'OddsRatio_working_3-way'!R6^2/3</f>
        <v>-1.0313015052351533</v>
      </c>
      <c r="V6" s="11">
        <f>'OddsRatio_working_3-way'!S6*'OddsRatio_working_3-way'!R6/3-2*'OddsRatio_working_3-way'!R6^3/27-'OddsRatio_working_3-way'!T6</f>
        <v>0.13677738796222191</v>
      </c>
      <c r="W6" s="11">
        <f>'OddsRatio_working_3-way'!V6^2+4*'OddsRatio_working_3-way'!U6^3/27</f>
        <v>-0.14379187756691675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0.20155640117885423</v>
      </c>
      <c r="Y6" s="11">
        <f>IF('OddsRatio_working_3-way'!W6&gt;=0,IF('OddsRatio_working_3-way'!V6+SQRT('OddsRatio_working_3-way'!W6)&gt;0,0,PI()),ACOS('OddsRatio_working_3-way'!V6/(2*'OddsRatio_working_3-way'!X6)))</f>
        <v>1.2246204713703175</v>
      </c>
      <c r="Z6" s="11">
        <f>'OddsRatio_working_3-way'!X6^(1/3)*COS('OddsRatio_working_3-way'!Y6/3)</f>
        <v>0.53814139351800039</v>
      </c>
      <c r="AA6" s="11">
        <f>'OddsRatio_working_3-way'!X6^(1/3)*COS(('OddsRatio_working_3-way'!Y6+2*PI())/3)</f>
        <v>-0.47063521929624347</v>
      </c>
      <c r="AB6" s="11">
        <f>'OddsRatio_working_3-way'!X6^(1/3)*COS(('OddsRatio_working_3-way'!Y6+4*PI())/3)</f>
        <v>-6.7506174221757045E-2</v>
      </c>
      <c r="AC6" s="11">
        <f>'OddsRatio_working_3-way'!X6^(1/3)*SIN('OddsRatio_working_3-way'!Y6/3)</f>
        <v>0.23274666269191152</v>
      </c>
      <c r="AD6" s="11">
        <f>'OddsRatio_working_3-way'!X6^(1/3)*SIN(('OddsRatio_working_3-way'!Y6+2*PI())/3)</f>
        <v>0.34967078626859099</v>
      </c>
      <c r="AE6" s="11">
        <f>'OddsRatio_working_3-way'!X6^(1/3)*SIN(('OddsRatio_working_3-way'!Y6+4*PI())/3)</f>
        <v>-0.58241744896050252</v>
      </c>
      <c r="AF6" s="11">
        <f>-'OddsRatio_working_3-way'!U6/(3*'OddsRatio_working_3-way'!X6^(1/3))*COS(('OddsRatio_working_3-way'!Y6)/3)</f>
        <v>0.53814139351800028</v>
      </c>
      <c r="AG6" s="11">
        <f>-'OddsRatio_working_3-way'!U6/(3*'OddsRatio_working_3-way'!X6^(1/3))*COS(('OddsRatio_working_3-way'!Y6+2*PI())/3)</f>
        <v>-0.47063521929624336</v>
      </c>
      <c r="AH6" s="11">
        <f>-'OddsRatio_working_3-way'!U6/(3*'OddsRatio_working_3-way'!X6^(1/3))*COS(('OddsRatio_working_3-way'!Y6+4*PI())/3)</f>
        <v>-6.7506174221757032E-2</v>
      </c>
      <c r="AI6" s="11">
        <f>'OddsRatio_working_3-way'!U6/(3*'OddsRatio_working_3-way'!X6^(1/3))*SIN(('OddsRatio_working_3-way'!Y6)/3)</f>
        <v>-0.23274666269191147</v>
      </c>
      <c r="AJ6" s="11">
        <f>'OddsRatio_working_3-way'!U6/(3*'OddsRatio_working_3-way'!X6^(1/3))*SIN(('OddsRatio_working_3-way'!Y6+2*PI())/3)</f>
        <v>-0.34967078626859094</v>
      </c>
      <c r="AK6" s="11">
        <f>'OddsRatio_working_3-way'!U6/(3*'OddsRatio_working_3-way'!X6^(1/3))*SIN(('OddsRatio_working_3-way'!Y6+4*PI())/3)</f>
        <v>0.5824174489605024</v>
      </c>
      <c r="AL6" s="11">
        <f>'OddsRatio_working_3-way'!Z6+'OddsRatio_working_3-way'!AF6</f>
        <v>1.0762827870360008</v>
      </c>
      <c r="AM6" s="11">
        <f>'OddsRatio_working_3-way'!AA6+'OddsRatio_working_3-way'!AG6</f>
        <v>-0.94127043859248682</v>
      </c>
      <c r="AN6" s="11">
        <f>'OddsRatio_working_3-way'!AB6+'OddsRatio_working_3-way'!AH6</f>
        <v>-0.13501234844351406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1.0762827870360008</v>
      </c>
      <c r="AS6" s="11">
        <f>IF(('OddsRatio_working_3-way'!X6=0),IF(Q6&gt;0,-Q6^(1/3),(-Q6)^(1/3)),'OddsRatio_working_3-way'!AM6-'OddsRatio_working_3-way'!R6/3)</f>
        <v>-0.94127043859248682</v>
      </c>
      <c r="AT6" s="11">
        <f>IF(('OddsRatio_working_3-way'!X6=0),IF(Q6&gt;0,-Q6^(1/3),(-Q6)^(1/3)),'OddsRatio_working_3-way'!AN6-'OddsRatio_working_3-way'!R6/3)</f>
        <v>-0.13501234844351406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9">
        <f t="shared" si="13"/>
        <v>0.28411866569709177</v>
      </c>
      <c r="E7" s="9">
        <f t="shared" si="14"/>
        <v>0.325526277201031</v>
      </c>
      <c r="F7" s="9">
        <f t="shared" si="15"/>
        <v>0.39035505710187757</v>
      </c>
      <c r="G7" s="9">
        <f t="shared" si="16"/>
        <v>1.0411802141095583</v>
      </c>
      <c r="H7" s="9">
        <f t="shared" si="17"/>
        <v>3.5196561181451305</v>
      </c>
      <c r="I7" s="9">
        <f t="shared" si="18"/>
        <v>3.0719486260780204</v>
      </c>
      <c r="J7" s="9">
        <f t="shared" si="19"/>
        <v>2.561770321164337</v>
      </c>
      <c r="K7" s="11">
        <f t="shared" si="20"/>
        <v>0.29239766081871343</v>
      </c>
      <c r="L7" s="11">
        <f t="shared" si="21"/>
        <v>0.33444816053511706</v>
      </c>
      <c r="M7" s="11">
        <f t="shared" si="22"/>
        <v>0.4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-0.28256762307105565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0.23117995658041424</v>
      </c>
      <c r="Q7" s="11">
        <f>2*'OddsRatio_working_3-way'!K7*'OddsRatio_working_3-way'!L7*'OddsRatio_working_3-way'!M7</f>
        <v>7.8233487844471816E-2</v>
      </c>
      <c r="R7" s="11">
        <f t="shared" si="23"/>
        <v>0</v>
      </c>
      <c r="S7" s="11">
        <f t="shared" si="24"/>
        <v>-0.81814028821794893</v>
      </c>
      <c r="T7" s="11">
        <f t="shared" si="25"/>
        <v>-0.27686642579287613</v>
      </c>
      <c r="U7" s="11">
        <f>'OddsRatio_working_3-way'!S7-'OddsRatio_working_3-way'!R7^2/3</f>
        <v>-0.81814028821794893</v>
      </c>
      <c r="V7" s="11">
        <f>'OddsRatio_working_3-way'!S7*'OddsRatio_working_3-way'!R7/3-2*'OddsRatio_working_3-way'!R7^3/27-'OddsRatio_working_3-way'!T7</f>
        <v>0.27686642579287613</v>
      </c>
      <c r="W7" s="11">
        <f>'OddsRatio_working_3-way'!V7^2+4*'OddsRatio_working_3-way'!U7^3/27</f>
        <v>-4.474625370906829E-3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0.14241632903412885</v>
      </c>
      <c r="Y7" s="11">
        <f>IF('OddsRatio_working_3-way'!W7&gt;=0,IF('OddsRatio_working_3-way'!V7+SQRT('OddsRatio_working_3-way'!W7)&gt;0,0,PI()),ACOS('OddsRatio_working_3-way'!V7/(2*'OddsRatio_working_3-way'!X7)))</f>
        <v>0.23706313277656998</v>
      </c>
      <c r="Z7" s="11">
        <f>'OddsRatio_working_3-way'!X7^(1/3)*COS('OddsRatio_working_3-way'!Y7/3)</f>
        <v>0.52059010705477926</v>
      </c>
      <c r="AA7" s="11">
        <f>'OddsRatio_working_3-way'!X7^(1/3)*COS(('OddsRatio_working_3-way'!Y7+2*PI())/3)</f>
        <v>-0.29599557708107732</v>
      </c>
      <c r="AB7" s="11">
        <f>'OddsRatio_working_3-way'!X7^(1/3)*COS(('OddsRatio_working_3-way'!Y7+4*PI())/3)</f>
        <v>-0.224594529973702</v>
      </c>
      <c r="AC7" s="11">
        <f>'OddsRatio_working_3-way'!X7^(1/3)*SIN('OddsRatio_working_3-way'!Y7/3)</f>
        <v>4.122341376786428E-2</v>
      </c>
      <c r="AD7" s="11">
        <f>'OddsRatio_working_3-way'!X7^(1/3)*SIN(('OddsRatio_working_3-way'!Y7+2*PI())/3)</f>
        <v>0.43023255078436712</v>
      </c>
      <c r="AE7" s="11">
        <f>'OddsRatio_working_3-way'!X7^(1/3)*SIN(('OddsRatio_working_3-way'!Y7+4*PI())/3)</f>
        <v>-0.47145596455223143</v>
      </c>
      <c r="AF7" s="11">
        <f>-'OddsRatio_working_3-way'!U7/(3*'OddsRatio_working_3-way'!X7^(1/3))*COS(('OddsRatio_working_3-way'!Y7)/3)</f>
        <v>0.52059010705477915</v>
      </c>
      <c r="AG7" s="11">
        <f>-'OddsRatio_working_3-way'!U7/(3*'OddsRatio_working_3-way'!X7^(1/3))*COS(('OddsRatio_working_3-way'!Y7+2*PI())/3)</f>
        <v>-0.29599557708107727</v>
      </c>
      <c r="AH7" s="11">
        <f>-'OddsRatio_working_3-way'!U7/(3*'OddsRatio_working_3-way'!X7^(1/3))*COS(('OddsRatio_working_3-way'!Y7+4*PI())/3)</f>
        <v>-0.22459452997370197</v>
      </c>
      <c r="AI7" s="11">
        <f>'OddsRatio_working_3-way'!U7/(3*'OddsRatio_working_3-way'!X7^(1/3))*SIN(('OddsRatio_working_3-way'!Y7)/3)</f>
        <v>-4.1223413767864273E-2</v>
      </c>
      <c r="AJ7" s="11">
        <f>'OddsRatio_working_3-way'!U7/(3*'OddsRatio_working_3-way'!X7^(1/3))*SIN(('OddsRatio_working_3-way'!Y7+2*PI())/3)</f>
        <v>-0.43023255078436701</v>
      </c>
      <c r="AK7" s="11">
        <f>'OddsRatio_working_3-way'!U7/(3*'OddsRatio_working_3-way'!X7^(1/3))*SIN(('OddsRatio_working_3-way'!Y7+4*PI())/3)</f>
        <v>0.47145596455223132</v>
      </c>
      <c r="AL7" s="11">
        <f>'OddsRatio_working_3-way'!Z7+'OddsRatio_working_3-way'!AF7</f>
        <v>1.0411802141095583</v>
      </c>
      <c r="AM7" s="11">
        <f>'OddsRatio_working_3-way'!AA7+'OddsRatio_working_3-way'!AG7</f>
        <v>-0.59199115416215453</v>
      </c>
      <c r="AN7" s="11">
        <f>'OddsRatio_working_3-way'!AB7+'OddsRatio_working_3-way'!AH7</f>
        <v>-0.44918905994740399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1.0411802141095583</v>
      </c>
      <c r="AS7" s="11">
        <f>IF(('OddsRatio_working_3-way'!X7=0),IF(Q7&gt;0,-Q7^(1/3),(-Q7)^(1/3)),'OddsRatio_working_3-way'!AM7-'OddsRatio_working_3-way'!R7/3)</f>
        <v>-0.59199115416215453</v>
      </c>
      <c r="AT7" s="11">
        <f>IF(('OddsRatio_working_3-way'!X7=0),IF(Q7&gt;0,-Q7^(1/3),(-Q7)^(1/3)),'OddsRatio_working_3-way'!AN7-'OddsRatio_working_3-way'!R7/3)</f>
        <v>-0.44918905994740399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9">
        <f t="shared" si="13"/>
        <v>0.58260463997223788</v>
      </c>
      <c r="E8" s="9">
        <f t="shared" si="14"/>
        <v>0.26743040246227662</v>
      </c>
      <c r="F8" s="9">
        <f t="shared" si="15"/>
        <v>0.14996495756548564</v>
      </c>
      <c r="G8" s="9">
        <f t="shared" si="16"/>
        <v>1.0535733219571151</v>
      </c>
      <c r="H8" s="9">
        <f t="shared" si="17"/>
        <v>1.7164298589308382</v>
      </c>
      <c r="I8" s="9">
        <f t="shared" si="18"/>
        <v>3.7392906370884988</v>
      </c>
      <c r="J8" s="9">
        <f t="shared" si="19"/>
        <v>6.6682244721292774</v>
      </c>
      <c r="K8" s="11">
        <f t="shared" si="20"/>
        <v>0.59523809523809523</v>
      </c>
      <c r="L8" s="11">
        <f t="shared" si="21"/>
        <v>0.27777777777777779</v>
      </c>
      <c r="M8" s="11">
        <f t="shared" si="22"/>
        <v>0.15673981191222572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-0.24650859995687602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0.22443233650130207</v>
      </c>
      <c r="Q8" s="11">
        <f>2*'OddsRatio_working_3-way'!K8*'OddsRatio_working_3-way'!L8*'OddsRatio_working_3-way'!M8</f>
        <v>5.1831948383672527E-2</v>
      </c>
      <c r="R8" s="11">
        <f t="shared" si="23"/>
        <v>0</v>
      </c>
      <c r="S8" s="11">
        <f t="shared" si="24"/>
        <v>-0.91044424632878551</v>
      </c>
      <c r="T8" s="11">
        <f t="shared" si="25"/>
        <v>-0.21026426012212132</v>
      </c>
      <c r="U8" s="11">
        <f>'OddsRatio_working_3-way'!S8-'OddsRatio_working_3-way'!R8^2/3</f>
        <v>-0.91044424632878551</v>
      </c>
      <c r="V8" s="11">
        <f>'OddsRatio_working_3-way'!S8*'OddsRatio_working_3-way'!R8/3-2*'OddsRatio_working_3-way'!R8^3/27-'OddsRatio_working_3-way'!T8</f>
        <v>0.21026426012212132</v>
      </c>
      <c r="W8" s="11">
        <f>'OddsRatio_working_3-way'!V8^2+4*'OddsRatio_working_3-way'!U8^3/27</f>
        <v>-6.7592671288760869E-2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0.16718532409684167</v>
      </c>
      <c r="Y8" s="11">
        <f>IF('OddsRatio_working_3-way'!W8&gt;=0,IF('OddsRatio_working_3-way'!V8+SQRT('OddsRatio_working_3-way'!W8)&gt;0,0,PI()),ACOS('OddsRatio_working_3-way'!V8/(2*'OddsRatio_working_3-way'!X8)))</f>
        <v>0.89074121310704402</v>
      </c>
      <c r="Z8" s="11">
        <f>'OddsRatio_working_3-way'!X8^(1/3)*COS('OddsRatio_working_3-way'!Y8/3)</f>
        <v>0.52678666097855753</v>
      </c>
      <c r="AA8" s="11">
        <f>'OddsRatio_working_3-way'!X8^(1/3)*COS(('OddsRatio_working_3-way'!Y8+2*PI())/3)</f>
        <v>-0.40297456828108635</v>
      </c>
      <c r="AB8" s="11">
        <f>'OddsRatio_working_3-way'!X8^(1/3)*COS(('OddsRatio_working_3-way'!Y8+4*PI())/3)</f>
        <v>-0.12381209269747122</v>
      </c>
      <c r="AC8" s="11">
        <f>'OddsRatio_working_3-way'!X8^(1/3)*SIN('OddsRatio_working_3-way'!Y8/3)</f>
        <v>0.1611745304258427</v>
      </c>
      <c r="AD8" s="11">
        <f>'OddsRatio_working_3-way'!X8^(1/3)*SIN(('OddsRatio_working_3-way'!Y8+2*PI())/3)</f>
        <v>0.3756233655692901</v>
      </c>
      <c r="AE8" s="11">
        <f>'OddsRatio_working_3-way'!X8^(1/3)*SIN(('OddsRatio_working_3-way'!Y8+4*PI())/3)</f>
        <v>-0.53679789599513272</v>
      </c>
      <c r="AF8" s="11">
        <f>-'OddsRatio_working_3-way'!U8/(3*'OddsRatio_working_3-way'!X8^(1/3))*COS(('OddsRatio_working_3-way'!Y8)/3)</f>
        <v>0.52678666097855753</v>
      </c>
      <c r="AG8" s="11">
        <f>-'OddsRatio_working_3-way'!U8/(3*'OddsRatio_working_3-way'!X8^(1/3))*COS(('OddsRatio_working_3-way'!Y8+2*PI())/3)</f>
        <v>-0.40297456828108635</v>
      </c>
      <c r="AH8" s="11">
        <f>-'OddsRatio_working_3-way'!U8/(3*'OddsRatio_working_3-way'!X8^(1/3))*COS(('OddsRatio_working_3-way'!Y8+4*PI())/3)</f>
        <v>-0.12381209269747122</v>
      </c>
      <c r="AI8" s="11">
        <f>'OddsRatio_working_3-way'!U8/(3*'OddsRatio_working_3-way'!X8^(1/3))*SIN(('OddsRatio_working_3-way'!Y8)/3)</f>
        <v>-0.1611745304258427</v>
      </c>
      <c r="AJ8" s="11">
        <f>'OddsRatio_working_3-way'!U8/(3*'OddsRatio_working_3-way'!X8^(1/3))*SIN(('OddsRatio_working_3-way'!Y8+2*PI())/3)</f>
        <v>-0.3756233655692901</v>
      </c>
      <c r="AK8" s="11">
        <f>'OddsRatio_working_3-way'!U8/(3*'OddsRatio_working_3-way'!X8^(1/3))*SIN(('OddsRatio_working_3-way'!Y8+4*PI())/3)</f>
        <v>0.53679789599513272</v>
      </c>
      <c r="AL8" s="11">
        <f>'OddsRatio_working_3-way'!Z8+'OddsRatio_working_3-way'!AF8</f>
        <v>1.0535733219571151</v>
      </c>
      <c r="AM8" s="11">
        <f>'OddsRatio_working_3-way'!AA8+'OddsRatio_working_3-way'!AG8</f>
        <v>-0.80594913656217271</v>
      </c>
      <c r="AN8" s="11">
        <f>'OddsRatio_working_3-way'!AB8+'OddsRatio_working_3-way'!AH8</f>
        <v>-0.24762418539494244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1.0535733219571151</v>
      </c>
      <c r="AS8" s="11">
        <f>IF(('OddsRatio_working_3-way'!X8=0),IF(Q8&gt;0,-Q8^(1/3),(-Q8)^(1/3)),'OddsRatio_working_3-way'!AM8-'OddsRatio_working_3-way'!R8/3)</f>
        <v>-0.80594913656217271</v>
      </c>
      <c r="AT8" s="11">
        <f>IF(('OddsRatio_working_3-way'!X8=0),IF(Q8&gt;0,-Q8^(1/3),(-Q8)^(1/3)),'OddsRatio_working_3-way'!AN8-'OddsRatio_working_3-way'!R8/3)</f>
        <v>-0.24762418539494244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9">
        <f t="shared" si="13"/>
        <v>0.34299405378803399</v>
      </c>
      <c r="E9" s="9">
        <f t="shared" si="14"/>
        <v>0.30392599559597849</v>
      </c>
      <c r="F9" s="9">
        <f t="shared" si="15"/>
        <v>0.35307995061598751</v>
      </c>
      <c r="G9" s="9">
        <f t="shared" si="16"/>
        <v>1.041033933634623</v>
      </c>
      <c r="H9" s="9">
        <f t="shared" si="17"/>
        <v>2.9155024378877057</v>
      </c>
      <c r="I9" s="9">
        <f t="shared" si="18"/>
        <v>3.2902746539961711</v>
      </c>
      <c r="J9" s="9">
        <f t="shared" si="19"/>
        <v>2.8322197231969359</v>
      </c>
      <c r="K9" s="11">
        <f t="shared" si="20"/>
        <v>0.35211267605633806</v>
      </c>
      <c r="L9" s="11">
        <f t="shared" si="21"/>
        <v>0.3125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-0.284037558685446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0.23123341498264954</v>
      </c>
      <c r="Q9" s="11">
        <f>2*'OddsRatio_working_3-way'!K9*'OddsRatio_working_3-way'!L9*'OddsRatio_working_3-way'!M9</f>
        <v>7.9735660338844674E-2</v>
      </c>
      <c r="R9" s="11">
        <f t="shared" si="23"/>
        <v>0</v>
      </c>
      <c r="S9" s="11">
        <f t="shared" si="24"/>
        <v>-0.8140945023356092</v>
      </c>
      <c r="T9" s="11">
        <f t="shared" si="25"/>
        <v>-0.28072224218469283</v>
      </c>
      <c r="U9" s="11">
        <f>'OddsRatio_working_3-way'!S9-'OddsRatio_working_3-way'!R9^2/3</f>
        <v>-0.8140945023356092</v>
      </c>
      <c r="V9" s="11">
        <f>'OddsRatio_working_3-way'!S9*'OddsRatio_working_3-way'!R9/3-2*'OddsRatio_working_3-way'!R9^3/27-'OddsRatio_working_3-way'!T9</f>
        <v>0.28072224218469283</v>
      </c>
      <c r="W9" s="11">
        <f>'OddsRatio_working_3-way'!V9^2+4*'OddsRatio_working_3-way'!U9^3/27</f>
        <v>-1.1270251751376997E-3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0.14136124153417992</v>
      </c>
      <c r="Y9" s="11">
        <f>IF('OddsRatio_working_3-way'!W9&gt;=0,IF('OddsRatio_working_3-way'!V9+SQRT('OddsRatio_working_3-way'!W9)&gt;0,0,PI()),ACOS('OddsRatio_working_3-way'!V9/(2*'OddsRatio_working_3-way'!X9)))</f>
        <v>0.1190234014512257</v>
      </c>
      <c r="Z9" s="11">
        <f>'OddsRatio_working_3-way'!X9^(1/3)*COS('OddsRatio_working_3-way'!Y9/3)</f>
        <v>0.52051696681731152</v>
      </c>
      <c r="AA9" s="11">
        <f>'OddsRatio_working_3-way'!X9^(1/3)*COS(('OddsRatio_working_3-way'!Y9+2*PI())/3)</f>
        <v>-0.27815236575379493</v>
      </c>
      <c r="AB9" s="11">
        <f>'OddsRatio_working_3-way'!X9^(1/3)*COS(('OddsRatio_working_3-way'!Y9+4*PI())/3)</f>
        <v>-0.24236460106351668</v>
      </c>
      <c r="AC9" s="11">
        <f>'OddsRatio_working_3-way'!X9^(1/3)*SIN('OddsRatio_working_3-way'!Y9/3)</f>
        <v>2.0662075577627177E-2</v>
      </c>
      <c r="AD9" s="11">
        <f>'OddsRatio_working_3-way'!X9^(1/3)*SIN(('OddsRatio_working_3-way'!Y9+2*PI())/3)</f>
        <v>0.44044987857579981</v>
      </c>
      <c r="AE9" s="11">
        <f>'OddsRatio_working_3-way'!X9^(1/3)*SIN(('OddsRatio_working_3-way'!Y9+4*PI())/3)</f>
        <v>-0.46111195415342693</v>
      </c>
      <c r="AF9" s="11">
        <f>-'OddsRatio_working_3-way'!U9/(3*'OddsRatio_working_3-way'!X9^(1/3))*COS(('OddsRatio_working_3-way'!Y9)/3)</f>
        <v>0.52051696681731163</v>
      </c>
      <c r="AG9" s="11">
        <f>-'OddsRatio_working_3-way'!U9/(3*'OddsRatio_working_3-way'!X9^(1/3))*COS(('OddsRatio_working_3-way'!Y9+2*PI())/3)</f>
        <v>-0.27815236575379498</v>
      </c>
      <c r="AH9" s="11">
        <f>-'OddsRatio_working_3-way'!U9/(3*'OddsRatio_working_3-way'!X9^(1/3))*COS(('OddsRatio_working_3-way'!Y9+4*PI())/3)</f>
        <v>-0.24236460106351673</v>
      </c>
      <c r="AI9" s="11">
        <f>'OddsRatio_working_3-way'!U9/(3*'OddsRatio_working_3-way'!X9^(1/3))*SIN(('OddsRatio_working_3-way'!Y9)/3)</f>
        <v>-2.0662075577627184E-2</v>
      </c>
      <c r="AJ9" s="11">
        <f>'OddsRatio_working_3-way'!U9/(3*'OddsRatio_working_3-way'!X9^(1/3))*SIN(('OddsRatio_working_3-way'!Y9+2*PI())/3)</f>
        <v>-0.44044987857579992</v>
      </c>
      <c r="AK9" s="11">
        <f>'OddsRatio_working_3-way'!U9/(3*'OddsRatio_working_3-way'!X9^(1/3))*SIN(('OddsRatio_working_3-way'!Y9+4*PI())/3)</f>
        <v>0.46111195415342704</v>
      </c>
      <c r="AL9" s="11">
        <f>'OddsRatio_working_3-way'!Z9+'OddsRatio_working_3-way'!AF9</f>
        <v>1.041033933634623</v>
      </c>
      <c r="AM9" s="11">
        <f>'OddsRatio_working_3-way'!AA9+'OddsRatio_working_3-way'!AG9</f>
        <v>-0.55630473150758997</v>
      </c>
      <c r="AN9" s="11">
        <f>'OddsRatio_working_3-way'!AB9+'OddsRatio_working_3-way'!AH9</f>
        <v>-0.48472920212703341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1.041033933634623</v>
      </c>
      <c r="AS9" s="11">
        <f>IF(('OddsRatio_working_3-way'!X9=0),IF(Q9&gt;0,-Q9^(1/3),(-Q9)^(1/3)),'OddsRatio_working_3-way'!AM9-'OddsRatio_working_3-way'!R9/3)</f>
        <v>-0.55630473150758997</v>
      </c>
      <c r="AT9" s="11">
        <f>IF(('OddsRatio_working_3-way'!X9=0),IF(Q9&gt;0,-Q9^(1/3),(-Q9)^(1/3)),'OddsRatio_working_3-way'!AN9-'OddsRatio_working_3-way'!R9/3)</f>
        <v>-0.48472920212703341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9">
        <f t="shared" si="13"/>
        <v>0.21133479673260355</v>
      </c>
      <c r="E10" s="9">
        <f t="shared" si="14"/>
        <v>0.28301044779225337</v>
      </c>
      <c r="F10" s="9">
        <f t="shared" si="15"/>
        <v>0.50565475547514294</v>
      </c>
      <c r="G10" s="9">
        <f t="shared" si="16"/>
        <v>1.051219276819289</v>
      </c>
      <c r="H10" s="9">
        <f t="shared" si="17"/>
        <v>4.7318284327084772</v>
      </c>
      <c r="I10" s="9">
        <f t="shared" si="18"/>
        <v>3.533438457134487</v>
      </c>
      <c r="J10" s="9">
        <f t="shared" si="19"/>
        <v>1.9776339274419386</v>
      </c>
      <c r="K10" s="11">
        <f t="shared" si="20"/>
        <v>0.21978021978021978</v>
      </c>
      <c r="L10" s="11">
        <f t="shared" si="21"/>
        <v>0.29325513196480935</v>
      </c>
      <c r="M10" s="11">
        <f t="shared" si="22"/>
        <v>0.5181347150259068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-0.26570838487936932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0.23008914869185637</v>
      </c>
      <c r="Q10" s="11">
        <f>2*'OddsRatio_working_3-way'!K10*'OddsRatio_working_3-way'!L10*'OddsRatio_working_3-way'!M10</f>
        <v>6.6789302958448871E-2</v>
      </c>
      <c r="R10" s="11">
        <f t="shared" si="23"/>
        <v>0</v>
      </c>
      <c r="S10" s="11">
        <f t="shared" si="24"/>
        <v>-0.86594613412864652</v>
      </c>
      <c r="T10" s="11">
        <f t="shared" si="25"/>
        <v>-0.25136317391252438</v>
      </c>
      <c r="U10" s="11">
        <f>'OddsRatio_working_3-way'!S10-'OddsRatio_working_3-way'!R10^2/3</f>
        <v>-0.86594613412864652</v>
      </c>
      <c r="V10" s="11">
        <f>'OddsRatio_working_3-way'!S10*'OddsRatio_working_3-way'!R10/3-2*'OddsRatio_working_3-way'!R10^3/27-'OddsRatio_working_3-way'!T10</f>
        <v>0.25136317391252438</v>
      </c>
      <c r="W10" s="11">
        <f>'OddsRatio_working_3-way'!V10^2+4*'OddsRatio_working_3-way'!U10^3/27</f>
        <v>-3.301517886547739E-2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0.15507951514050411</v>
      </c>
      <c r="Y10" s="11">
        <f>IF('OddsRatio_working_3-way'!W10&gt;=0,IF('OddsRatio_working_3-way'!V10+SQRT('OddsRatio_working_3-way'!W10)&gt;0,0,PI()),ACOS('OddsRatio_working_3-way'!V10/(2*'OddsRatio_working_3-way'!X10)))</f>
        <v>0.6259051353714713</v>
      </c>
      <c r="Z10" s="11">
        <f>'OddsRatio_working_3-way'!X10^(1/3)*COS('OddsRatio_working_3-way'!Y10/3)</f>
        <v>0.52560963840964448</v>
      </c>
      <c r="AA10" s="11">
        <f>'OddsRatio_working_3-way'!X10^(1/3)*COS(('OddsRatio_working_3-way'!Y10+2*PI())/3)</f>
        <v>-0.35917605215492904</v>
      </c>
      <c r="AB10" s="11">
        <f>'OddsRatio_working_3-way'!X10^(1/3)*COS(('OddsRatio_working_3-way'!Y10+4*PI())/3)</f>
        <v>-0.16643358625471552</v>
      </c>
      <c r="AC10" s="11">
        <f>'OddsRatio_working_3-way'!X10^(1/3)*SIN('OddsRatio_working_3-way'!Y10/3)</f>
        <v>0.11127991457176069</v>
      </c>
      <c r="AD10" s="11">
        <f>'OddsRatio_working_3-way'!X10^(1/3)*SIN(('OddsRatio_working_3-way'!Y10+2*PI())/3)</f>
        <v>0.39955134205082482</v>
      </c>
      <c r="AE10" s="11">
        <f>'OddsRatio_working_3-way'!X10^(1/3)*SIN(('OddsRatio_working_3-way'!Y10+4*PI())/3)</f>
        <v>-0.51083125662258544</v>
      </c>
      <c r="AF10" s="11">
        <f>-'OddsRatio_working_3-way'!U10/(3*'OddsRatio_working_3-way'!X10^(1/3))*COS(('OddsRatio_working_3-way'!Y10)/3)</f>
        <v>0.52560963840964436</v>
      </c>
      <c r="AG10" s="11">
        <f>-'OddsRatio_working_3-way'!U10/(3*'OddsRatio_working_3-way'!X10^(1/3))*COS(('OddsRatio_working_3-way'!Y10+2*PI())/3)</f>
        <v>-0.35917605215492898</v>
      </c>
      <c r="AH10" s="11">
        <f>-'OddsRatio_working_3-way'!U10/(3*'OddsRatio_working_3-way'!X10^(1/3))*COS(('OddsRatio_working_3-way'!Y10+4*PI())/3)</f>
        <v>-0.16643358625471549</v>
      </c>
      <c r="AI10" s="11">
        <f>'OddsRatio_working_3-way'!U10/(3*'OddsRatio_working_3-way'!X10^(1/3))*SIN(('OddsRatio_working_3-way'!Y10)/3)</f>
        <v>-0.11127991457176066</v>
      </c>
      <c r="AJ10" s="11">
        <f>'OddsRatio_working_3-way'!U10/(3*'OddsRatio_working_3-way'!X10^(1/3))*SIN(('OddsRatio_working_3-way'!Y10+2*PI())/3)</f>
        <v>-0.39955134205082476</v>
      </c>
      <c r="AK10" s="11">
        <f>'OddsRatio_working_3-way'!U10/(3*'OddsRatio_working_3-way'!X10^(1/3))*SIN(('OddsRatio_working_3-way'!Y10+4*PI())/3)</f>
        <v>0.51083125662258533</v>
      </c>
      <c r="AL10" s="11">
        <f>'OddsRatio_working_3-way'!Z10+'OddsRatio_working_3-way'!AF10</f>
        <v>1.051219276819289</v>
      </c>
      <c r="AM10" s="11">
        <f>'OddsRatio_working_3-way'!AA10+'OddsRatio_working_3-way'!AG10</f>
        <v>-0.71835210430985796</v>
      </c>
      <c r="AN10" s="11">
        <f>'OddsRatio_working_3-way'!AB10+'OddsRatio_working_3-way'!AH10</f>
        <v>-0.33286717250943099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1.051219276819289</v>
      </c>
      <c r="AS10" s="11">
        <f>IF(('OddsRatio_working_3-way'!X10=0),IF(Q10&gt;0,-Q10^(1/3),(-Q10)^(1/3)),'OddsRatio_working_3-way'!AM10-'OddsRatio_working_3-way'!R10/3)</f>
        <v>-0.71835210430985796</v>
      </c>
      <c r="AT10" s="11">
        <f>IF(('OddsRatio_working_3-way'!X10=0),IF(Q10&gt;0,-Q10^(1/3),(-Q10)^(1/3)),'OddsRatio_working_3-way'!AN10-'OddsRatio_working_3-way'!R10/3)</f>
        <v>-0.33286717250943099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9">
        <f t="shared" si="13"/>
        <v>0.82223176114960128</v>
      </c>
      <c r="E11" s="9">
        <f t="shared" si="14"/>
        <v>0.12862840350638569</v>
      </c>
      <c r="F11" s="9">
        <f t="shared" si="15"/>
        <v>4.9139835344013255E-2</v>
      </c>
      <c r="G11" s="9">
        <f t="shared" si="16"/>
        <v>1.2011228142851693</v>
      </c>
      <c r="H11" s="9">
        <f t="shared" si="17"/>
        <v>1.2162021065713304</v>
      </c>
      <c r="I11" s="9">
        <f t="shared" si="18"/>
        <v>7.7743326725683533</v>
      </c>
      <c r="J11" s="9">
        <f t="shared" si="19"/>
        <v>20.350088538134077</v>
      </c>
      <c r="K11" s="11">
        <f t="shared" si="20"/>
        <v>0.84745762711864414</v>
      </c>
      <c r="L11" s="11">
        <f t="shared" si="21"/>
        <v>0.15060240963855423</v>
      </c>
      <c r="M11" s="11">
        <f t="shared" si="22"/>
        <v>5.8445353594389245E-2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-0.12199641068906686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0.16358313818727743</v>
      </c>
      <c r="Q11" s="11">
        <f>2*'OddsRatio_working_3-way'!K11*'OddsRatio_working_3-way'!L11*'OddsRatio_working_3-way'!M11</f>
        <v>1.4918662853376875E-2</v>
      </c>
      <c r="R11" s="11">
        <f t="shared" si="23"/>
        <v>0</v>
      </c>
      <c r="S11" s="11">
        <f t="shared" si="24"/>
        <v>-1.3408848445894279</v>
      </c>
      <c r="T11" s="11">
        <f t="shared" si="25"/>
        <v>-0.12228771952479962</v>
      </c>
      <c r="U11" s="11">
        <f>'OddsRatio_working_3-way'!S11-'OddsRatio_working_3-way'!R11^2/3</f>
        <v>-1.3408848445894279</v>
      </c>
      <c r="V11" s="11">
        <f>'OddsRatio_working_3-way'!S11*'OddsRatio_working_3-way'!R11/3-2*'OddsRatio_working_3-way'!R11^3/27-'OddsRatio_working_3-way'!T11</f>
        <v>0.12228771952479962</v>
      </c>
      <c r="W11" s="11">
        <f>'OddsRatio_working_3-way'!V11^2+4*'OddsRatio_working_3-way'!U11^3/27</f>
        <v>-0.34221217720689173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0.298817027440484</v>
      </c>
      <c r="Y11" s="11">
        <f>IF('OddsRatio_working_3-way'!W11&gt;=0,IF('OddsRatio_working_3-way'!V11+SQRT('OddsRatio_working_3-way'!W11)&gt;0,0,PI()),ACOS('OddsRatio_working_3-way'!V11/(2*'OddsRatio_working_3-way'!X11)))</f>
        <v>1.3647211241804558</v>
      </c>
      <c r="Z11" s="11">
        <f>'OddsRatio_working_3-way'!X11^(1/3)*COS('OddsRatio_working_3-way'!Y11/3)</f>
        <v>0.60056140714258466</v>
      </c>
      <c r="AA11" s="11">
        <f>'OddsRatio_working_3-way'!X11^(1/3)*COS(('OddsRatio_working_3-way'!Y11+2*PI())/3)</f>
        <v>-0.55467352645658119</v>
      </c>
      <c r="AB11" s="11">
        <f>'OddsRatio_working_3-way'!X11^(1/3)*COS(('OddsRatio_working_3-way'!Y11+4*PI())/3)</f>
        <v>-4.58878806860036E-2</v>
      </c>
      <c r="AC11" s="11">
        <f>'OddsRatio_working_3-way'!X11^(1/3)*SIN('OddsRatio_working_3-way'!Y11/3)</f>
        <v>0.29374752954546068</v>
      </c>
      <c r="AD11" s="11">
        <f>'OddsRatio_working_3-way'!X11^(1/3)*SIN(('OddsRatio_working_3-way'!Y11+2*PI())/3)</f>
        <v>0.37322767034527721</v>
      </c>
      <c r="AE11" s="11">
        <f>'OddsRatio_working_3-way'!X11^(1/3)*SIN(('OddsRatio_working_3-way'!Y11+4*PI())/3)</f>
        <v>-0.66697519989073784</v>
      </c>
      <c r="AF11" s="11">
        <f>-'OddsRatio_working_3-way'!U11/(3*'OddsRatio_working_3-way'!X11^(1/3))*COS(('OddsRatio_working_3-way'!Y11)/3)</f>
        <v>0.60056140714258466</v>
      </c>
      <c r="AG11" s="11">
        <f>-'OddsRatio_working_3-way'!U11/(3*'OddsRatio_working_3-way'!X11^(1/3))*COS(('OddsRatio_working_3-way'!Y11+2*PI())/3)</f>
        <v>-0.55467352645658119</v>
      </c>
      <c r="AH11" s="11">
        <f>-'OddsRatio_working_3-way'!U11/(3*'OddsRatio_working_3-way'!X11^(1/3))*COS(('OddsRatio_working_3-way'!Y11+4*PI())/3)</f>
        <v>-4.58878806860036E-2</v>
      </c>
      <c r="AI11" s="11">
        <f>'OddsRatio_working_3-way'!U11/(3*'OddsRatio_working_3-way'!X11^(1/3))*SIN(('OddsRatio_working_3-way'!Y11)/3)</f>
        <v>-0.29374752954546068</v>
      </c>
      <c r="AJ11" s="11">
        <f>'OddsRatio_working_3-way'!U11/(3*'OddsRatio_working_3-way'!X11^(1/3))*SIN(('OddsRatio_working_3-way'!Y11+2*PI())/3)</f>
        <v>-0.37322767034527721</v>
      </c>
      <c r="AK11" s="11">
        <f>'OddsRatio_working_3-way'!U11/(3*'OddsRatio_working_3-way'!X11^(1/3))*SIN(('OddsRatio_working_3-way'!Y11+4*PI())/3)</f>
        <v>0.66697519989073784</v>
      </c>
      <c r="AL11" s="11">
        <f>'OddsRatio_working_3-way'!Z11+'OddsRatio_working_3-way'!AF11</f>
        <v>1.2011228142851693</v>
      </c>
      <c r="AM11" s="11">
        <f>'OddsRatio_working_3-way'!AA11+'OddsRatio_working_3-way'!AG11</f>
        <v>-1.1093470529131624</v>
      </c>
      <c r="AN11" s="11">
        <f>'OddsRatio_working_3-way'!AB11+'OddsRatio_working_3-way'!AH11</f>
        <v>-9.17757613720072E-2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1.2011228142851693</v>
      </c>
      <c r="AS11" s="11">
        <f>IF(('OddsRatio_working_3-way'!X11=0),IF(Q11&gt;0,-Q11^(1/3),(-Q11)^(1/3)),'OddsRatio_working_3-way'!AM11-'OddsRatio_working_3-way'!R11/3)</f>
        <v>-1.1093470529131624</v>
      </c>
      <c r="AT11" s="11">
        <f>IF(('OddsRatio_working_3-way'!X11=0),IF(Q11&gt;0,-Q11^(1/3),(-Q11)^(1/3)),'OddsRatio_working_3-way'!AN11-'OddsRatio_working_3-way'!R11/3)</f>
        <v>-9.17757613720072E-2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9">
        <f t="shared" si="13"/>
        <v>0.59356439261600991</v>
      </c>
      <c r="E12" s="9">
        <f t="shared" si="14"/>
        <v>0.2674548587384844</v>
      </c>
      <c r="F12" s="9">
        <f t="shared" si="15"/>
        <v>0.13898074864550553</v>
      </c>
      <c r="G12" s="9">
        <f t="shared" si="16"/>
        <v>1.0868844101196702</v>
      </c>
      <c r="H12" s="9">
        <f t="shared" si="17"/>
        <v>1.6847371783753922</v>
      </c>
      <c r="I12" s="9">
        <f t="shared" si="18"/>
        <v>3.7389487135015687</v>
      </c>
      <c r="J12" s="9">
        <f t="shared" si="19"/>
        <v>7.1952411376821201</v>
      </c>
      <c r="K12" s="11">
        <f t="shared" si="20"/>
        <v>0.61349693251533743</v>
      </c>
      <c r="L12" s="11">
        <f t="shared" si="21"/>
        <v>0.28409090909090912</v>
      </c>
      <c r="M12" s="11">
        <f t="shared" si="22"/>
        <v>0.14925373134328357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-0.23540239405315855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0.23021742930634059</v>
      </c>
      <c r="Q12" s="11">
        <f>2*'OddsRatio_working_3-way'!K12*'OddsRatio_working_3-way'!L12*'OddsRatio_working_3-way'!M12</f>
        <v>5.2026537696348157E-2</v>
      </c>
      <c r="R12" s="11">
        <f t="shared" si="23"/>
        <v>0</v>
      </c>
      <c r="S12" s="11">
        <f t="shared" si="24"/>
        <v>-0.97797403561814633</v>
      </c>
      <c r="T12" s="11">
        <f t="shared" si="25"/>
        <v>-0.22101108149562629</v>
      </c>
      <c r="U12" s="11">
        <f>'OddsRatio_working_3-way'!S12-'OddsRatio_working_3-way'!R12^2/3</f>
        <v>-0.97797403561814633</v>
      </c>
      <c r="V12" s="11">
        <f>'OddsRatio_working_3-way'!S12*'OddsRatio_working_3-way'!R12/3-2*'OddsRatio_working_3-way'!R12^3/27-'OddsRatio_working_3-way'!T12</f>
        <v>0.22101108149562629</v>
      </c>
      <c r="W12" s="11">
        <f>'OddsRatio_working_3-way'!V12^2+4*'OddsRatio_working_3-way'!U12^3/27</f>
        <v>-8.9726968586577666E-2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0.18612688328828539</v>
      </c>
      <c r="Y12" s="11">
        <f>IF('OddsRatio_working_3-way'!W12&gt;=0,IF('OddsRatio_working_3-way'!V12+SQRT('OddsRatio_working_3-way'!W12)&gt;0,0,PI()),ACOS('OddsRatio_working_3-way'!V12/(2*'OddsRatio_working_3-way'!X12)))</f>
        <v>0.93513375758270345</v>
      </c>
      <c r="Z12" s="11">
        <f>'OddsRatio_working_3-way'!X12^(1/3)*COS('OddsRatio_working_3-way'!Y12/3)</f>
        <v>0.54344220505983509</v>
      </c>
      <c r="AA12" s="11">
        <f>'OddsRatio_working_3-way'!X12^(1/3)*COS(('OddsRatio_working_3-way'!Y12+2*PI())/3)</f>
        <v>-0.42336686153528752</v>
      </c>
      <c r="AB12" s="11">
        <f>'OddsRatio_working_3-way'!X12^(1/3)*COS(('OddsRatio_working_3-way'!Y12+4*PI())/3)</f>
        <v>-0.12007534352454789</v>
      </c>
      <c r="AC12" s="11">
        <f>'OddsRatio_working_3-way'!X12^(1/3)*SIN('OddsRatio_working_3-way'!Y12/3)</f>
        <v>0.17510543956643096</v>
      </c>
      <c r="AD12" s="11">
        <f>'OddsRatio_working_3-way'!X12^(1/3)*SIN(('OddsRatio_working_3-way'!Y12+2*PI())/3)</f>
        <v>0.38308203528723384</v>
      </c>
      <c r="AE12" s="11">
        <f>'OddsRatio_working_3-way'!X12^(1/3)*SIN(('OddsRatio_working_3-way'!Y12+4*PI())/3)</f>
        <v>-0.55818747485366471</v>
      </c>
      <c r="AF12" s="11">
        <f>-'OddsRatio_working_3-way'!U12/(3*'OddsRatio_working_3-way'!X12^(1/3))*COS(('OddsRatio_working_3-way'!Y12)/3)</f>
        <v>0.54344220505983509</v>
      </c>
      <c r="AG12" s="11">
        <f>-'OddsRatio_working_3-way'!U12/(3*'OddsRatio_working_3-way'!X12^(1/3))*COS(('OddsRatio_working_3-way'!Y12+2*PI())/3)</f>
        <v>-0.42336686153528752</v>
      </c>
      <c r="AH12" s="11">
        <f>-'OddsRatio_working_3-way'!U12/(3*'OddsRatio_working_3-way'!X12^(1/3))*COS(('OddsRatio_working_3-way'!Y12+4*PI())/3)</f>
        <v>-0.12007534352454789</v>
      </c>
      <c r="AI12" s="11">
        <f>'OddsRatio_working_3-way'!U12/(3*'OddsRatio_working_3-way'!X12^(1/3))*SIN(('OddsRatio_working_3-way'!Y12)/3)</f>
        <v>-0.17510543956643096</v>
      </c>
      <c r="AJ12" s="11">
        <f>'OddsRatio_working_3-way'!U12/(3*'OddsRatio_working_3-way'!X12^(1/3))*SIN(('OddsRatio_working_3-way'!Y12+2*PI())/3)</f>
        <v>-0.38308203528723384</v>
      </c>
      <c r="AK12" s="11">
        <f>'OddsRatio_working_3-way'!U12/(3*'OddsRatio_working_3-way'!X12^(1/3))*SIN(('OddsRatio_working_3-way'!Y12+4*PI())/3)</f>
        <v>0.55818747485366471</v>
      </c>
      <c r="AL12" s="11">
        <f>'OddsRatio_working_3-way'!Z12+'OddsRatio_working_3-way'!AF12</f>
        <v>1.0868844101196702</v>
      </c>
      <c r="AM12" s="11">
        <f>'OddsRatio_working_3-way'!AA12+'OddsRatio_working_3-way'!AG12</f>
        <v>-0.84673372307057504</v>
      </c>
      <c r="AN12" s="11">
        <f>'OddsRatio_working_3-way'!AB12+'OddsRatio_working_3-way'!AH12</f>
        <v>-0.24015068704909578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1.0868844101196702</v>
      </c>
      <c r="AS12" s="11">
        <f>IF(('OddsRatio_working_3-way'!X12=0),IF(Q12&gt;0,-Q12^(1/3),(-Q12)^(1/3)),'OddsRatio_working_3-way'!AM12-'OddsRatio_working_3-way'!R12/3)</f>
        <v>-0.84673372307057504</v>
      </c>
      <c r="AT12" s="11">
        <f>IF(('OddsRatio_working_3-way'!X12=0),IF(Q12&gt;0,-Q12^(1/3),(-Q12)^(1/3)),'OddsRatio_working_3-way'!AN12-'OddsRatio_working_3-way'!R12/3)</f>
        <v>-0.24015068704909578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9">
        <f t="shared" si="13"/>
        <v>0.44363231627440974</v>
      </c>
      <c r="E13" s="9">
        <f t="shared" si="14"/>
        <v>0.30919273214516285</v>
      </c>
      <c r="F13" s="9">
        <f t="shared" si="15"/>
        <v>0.2471749515804276</v>
      </c>
      <c r="G13" s="9">
        <f t="shared" si="16"/>
        <v>1.0538814498531062</v>
      </c>
      <c r="H13" s="9">
        <f t="shared" si="17"/>
        <v>2.2541189253251961</v>
      </c>
      <c r="I13" s="9">
        <f t="shared" si="18"/>
        <v>3.2342286736885852</v>
      </c>
      <c r="J13" s="9">
        <f t="shared" si="19"/>
        <v>4.0457173900754775</v>
      </c>
      <c r="K13" s="11">
        <f t="shared" si="20"/>
        <v>0.45662100456621008</v>
      </c>
      <c r="L13" s="11">
        <f t="shared" si="21"/>
        <v>0.32051282051282048</v>
      </c>
      <c r="M13" s="11">
        <f t="shared" si="22"/>
        <v>0.25706940874035988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-0.27430413529297226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0.23326166932885956</v>
      </c>
      <c r="Q13" s="11">
        <f>2*'OddsRatio_working_3-way'!K13*'OddsRatio_working_3-way'!L13*'OddsRatio_working_3-way'!M13</f>
        <v>7.5245699783503067E-2</v>
      </c>
      <c r="R13" s="11">
        <f t="shared" si="23"/>
        <v>0</v>
      </c>
      <c r="S13" s="11">
        <f t="shared" si="24"/>
        <v>-0.85037605823814122</v>
      </c>
      <c r="T13" s="11">
        <f t="shared" si="25"/>
        <v>-0.27431485749617451</v>
      </c>
      <c r="U13" s="11">
        <f>'OddsRatio_working_3-way'!S13-'OddsRatio_working_3-way'!R13^2/3</f>
        <v>-0.85037605823814122</v>
      </c>
      <c r="V13" s="11">
        <f>'OddsRatio_working_3-way'!S13*'OddsRatio_working_3-way'!R13/3-2*'OddsRatio_working_3-way'!R13^3/27-'OddsRatio_working_3-way'!T13</f>
        <v>0.27431485749617451</v>
      </c>
      <c r="W13" s="11">
        <f>'OddsRatio_working_3-way'!V13^2+4*'OddsRatio_working_3-way'!U13^3/27</f>
        <v>-1.5853650350162993E-2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0.15091578064711253</v>
      </c>
      <c r="Y13" s="11">
        <f>IF('OddsRatio_working_3-way'!W13&gt;=0,IF('OddsRatio_working_3-way'!V13+SQRT('OddsRatio_working_3-way'!W13)&gt;0,0,PI()),ACOS('OddsRatio_working_3-way'!V13/(2*'OddsRatio_working_3-way'!X13)))</f>
        <v>0.4303153612020012</v>
      </c>
      <c r="Z13" s="11">
        <f>'OddsRatio_working_3-way'!X13^(1/3)*COS('OddsRatio_working_3-way'!Y13/3)</f>
        <v>0.52694072492655308</v>
      </c>
      <c r="AA13" s="11">
        <f>'OddsRatio_working_3-way'!X13^(1/3)*COS(('OddsRatio_working_3-way'!Y13+2*PI())/3)</f>
        <v>-0.32938029244309286</v>
      </c>
      <c r="AB13" s="11">
        <f>'OddsRatio_working_3-way'!X13^(1/3)*COS(('OddsRatio_working_3-way'!Y13+4*PI())/3)</f>
        <v>-0.19756043248345995</v>
      </c>
      <c r="AC13" s="11">
        <f>'OddsRatio_working_3-way'!X13^(1/3)*SIN('OddsRatio_working_3-way'!Y13/3)</f>
        <v>7.6106231632232818E-2</v>
      </c>
      <c r="AD13" s="11">
        <f>'OddsRatio_working_3-way'!X13^(1/3)*SIN(('OddsRatio_working_3-way'!Y13+2*PI())/3)</f>
        <v>0.41829093825886671</v>
      </c>
      <c r="AE13" s="11">
        <f>'OddsRatio_working_3-way'!X13^(1/3)*SIN(('OddsRatio_working_3-way'!Y13+4*PI())/3)</f>
        <v>-0.49439716989109944</v>
      </c>
      <c r="AF13" s="11">
        <f>-'OddsRatio_working_3-way'!U13/(3*'OddsRatio_working_3-way'!X13^(1/3))*COS(('OddsRatio_working_3-way'!Y13)/3)</f>
        <v>0.52694072492655308</v>
      </c>
      <c r="AG13" s="11">
        <f>-'OddsRatio_working_3-way'!U13/(3*'OddsRatio_working_3-way'!X13^(1/3))*COS(('OddsRatio_working_3-way'!Y13+2*PI())/3)</f>
        <v>-0.32938029244309286</v>
      </c>
      <c r="AH13" s="11">
        <f>-'OddsRatio_working_3-way'!U13/(3*'OddsRatio_working_3-way'!X13^(1/3))*COS(('OddsRatio_working_3-way'!Y13+4*PI())/3)</f>
        <v>-0.19756043248345995</v>
      </c>
      <c r="AI13" s="11">
        <f>'OddsRatio_working_3-way'!U13/(3*'OddsRatio_working_3-way'!X13^(1/3))*SIN(('OddsRatio_working_3-way'!Y13)/3)</f>
        <v>-7.6106231632232818E-2</v>
      </c>
      <c r="AJ13" s="11">
        <f>'OddsRatio_working_3-way'!U13/(3*'OddsRatio_working_3-way'!X13^(1/3))*SIN(('OddsRatio_working_3-way'!Y13+2*PI())/3)</f>
        <v>-0.41829093825886671</v>
      </c>
      <c r="AK13" s="11">
        <f>'OddsRatio_working_3-way'!U13/(3*'OddsRatio_working_3-way'!X13^(1/3))*SIN(('OddsRatio_working_3-way'!Y13+4*PI())/3)</f>
        <v>0.49439716989109944</v>
      </c>
      <c r="AL13" s="11">
        <f>'OddsRatio_working_3-way'!Z13+'OddsRatio_working_3-way'!AF13</f>
        <v>1.0538814498531062</v>
      </c>
      <c r="AM13" s="11">
        <f>'OddsRatio_working_3-way'!AA13+'OddsRatio_working_3-way'!AG13</f>
        <v>-0.65876058488618572</v>
      </c>
      <c r="AN13" s="11">
        <f>'OddsRatio_working_3-way'!AB13+'OddsRatio_working_3-way'!AH13</f>
        <v>-0.39512086496691989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1.0538814498531062</v>
      </c>
      <c r="AS13" s="11">
        <f>IF(('OddsRatio_working_3-way'!X13=0),IF(Q13&gt;0,-Q13^(1/3),(-Q13)^(1/3)),'OddsRatio_working_3-way'!AM13-'OddsRatio_working_3-way'!R13/3)</f>
        <v>-0.65876058488618572</v>
      </c>
      <c r="AT13" s="11">
        <f>IF(('OddsRatio_working_3-way'!X13=0),IF(Q13&gt;0,-Q13^(1/3),(-Q13)^(1/3)),'OddsRatio_working_3-way'!AN13-'OddsRatio_working_3-way'!R13/3)</f>
        <v>-0.39512086496691989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9">
        <f t="shared" si="13"/>
        <v>0.27502710409244974</v>
      </c>
      <c r="E14" s="9">
        <f t="shared" si="14"/>
        <v>0.27914029820534447</v>
      </c>
      <c r="F14" s="9">
        <f t="shared" si="15"/>
        <v>0.4458325977022059</v>
      </c>
      <c r="G14" s="9">
        <f t="shared" si="16"/>
        <v>1.071546857911311</v>
      </c>
      <c r="H14" s="9">
        <f t="shared" si="17"/>
        <v>3.6360052704618244</v>
      </c>
      <c r="I14" s="9">
        <f t="shared" si="18"/>
        <v>3.5824279275662598</v>
      </c>
      <c r="J14" s="9">
        <f t="shared" si="19"/>
        <v>2.2429943551771205</v>
      </c>
      <c r="K14" s="11">
        <f t="shared" si="20"/>
        <v>0.28901734104046245</v>
      </c>
      <c r="L14" s="11">
        <f t="shared" si="21"/>
        <v>0.29325513196480935</v>
      </c>
      <c r="M14" s="11">
        <f t="shared" si="22"/>
        <v>0.46296296296296291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-0.26985216701793246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0.23660999327603838</v>
      </c>
      <c r="Q14" s="11">
        <f>2*'OddsRatio_working_3-way'!K14*'OddsRatio_working_3-way'!L14*'OddsRatio_working_3-way'!M14</f>
        <v>7.8477609710128807E-2</v>
      </c>
      <c r="R14" s="11">
        <f t="shared" si="23"/>
        <v>0</v>
      </c>
      <c r="S14" s="11">
        <f t="shared" si="24"/>
        <v>-0.87681338968204381</v>
      </c>
      <c r="T14" s="11">
        <f t="shared" si="25"/>
        <v>-0.29081704467066127</v>
      </c>
      <c r="U14" s="11">
        <f>'OddsRatio_working_3-way'!S14-'OddsRatio_working_3-way'!R14^2/3</f>
        <v>-0.87681338968204381</v>
      </c>
      <c r="V14" s="11">
        <f>'OddsRatio_working_3-way'!S14*'OddsRatio_working_3-way'!R14/3-2*'OddsRatio_working_3-way'!R14^3/27-'OddsRatio_working_3-way'!T14</f>
        <v>0.29081704467066127</v>
      </c>
      <c r="W14" s="11">
        <f>'OddsRatio_working_3-way'!V14^2+4*'OddsRatio_working_3-way'!U14^3/27</f>
        <v>-1.5291467624159991E-2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0.15800792788269943</v>
      </c>
      <c r="Y14" s="11">
        <f>IF('OddsRatio_working_3-way'!W14&gt;=0,IF('OddsRatio_working_3-way'!V14+SQRT('OddsRatio_working_3-way'!W14)&gt;0,0,PI()),ACOS('OddsRatio_working_3-way'!V14/(2*'OddsRatio_working_3-way'!X14)))</f>
        <v>0.40204954930557779</v>
      </c>
      <c r="Z14" s="11">
        <f>'OddsRatio_working_3-way'!X14^(1/3)*COS('OddsRatio_working_3-way'!Y14/3)</f>
        <v>0.5357734289556555</v>
      </c>
      <c r="AA14" s="11">
        <f>'OddsRatio_working_3-way'!X14^(1/3)*COS(('OddsRatio_working_3-way'!Y14+2*PI())/3)</f>
        <v>-0.33044446411234779</v>
      </c>
      <c r="AB14" s="11">
        <f>'OddsRatio_working_3-way'!X14^(1/3)*COS(('OddsRatio_working_3-way'!Y14+4*PI())/3)</f>
        <v>-0.20532896484330806</v>
      </c>
      <c r="AC14" s="11">
        <f>'OddsRatio_working_3-way'!X14^(1/3)*SIN('OddsRatio_working_3-way'!Y14/3)</f>
        <v>7.2235467182774765E-2</v>
      </c>
      <c r="AD14" s="11">
        <f>'OddsRatio_working_3-way'!X14^(1/3)*SIN(('OddsRatio_working_3-way'!Y14+2*PI())/3)</f>
        <v>0.42787566655690751</v>
      </c>
      <c r="AE14" s="11">
        <f>'OddsRatio_working_3-way'!X14^(1/3)*SIN(('OddsRatio_working_3-way'!Y14+4*PI())/3)</f>
        <v>-0.50011113373968208</v>
      </c>
      <c r="AF14" s="11">
        <f>-'OddsRatio_working_3-way'!U14/(3*'OddsRatio_working_3-way'!X14^(1/3))*COS(('OddsRatio_working_3-way'!Y14)/3)</f>
        <v>0.53577342895565561</v>
      </c>
      <c r="AG14" s="11">
        <f>-'OddsRatio_working_3-way'!U14/(3*'OddsRatio_working_3-way'!X14^(1/3))*COS(('OddsRatio_working_3-way'!Y14+2*PI())/3)</f>
        <v>-0.33044446411234785</v>
      </c>
      <c r="AH14" s="11">
        <f>-'OddsRatio_working_3-way'!U14/(3*'OddsRatio_working_3-way'!X14^(1/3))*COS(('OddsRatio_working_3-way'!Y14+4*PI())/3)</f>
        <v>-0.20532896484330809</v>
      </c>
      <c r="AI14" s="11">
        <f>'OddsRatio_working_3-way'!U14/(3*'OddsRatio_working_3-way'!X14^(1/3))*SIN(('OddsRatio_working_3-way'!Y14)/3)</f>
        <v>-7.2235467182774779E-2</v>
      </c>
      <c r="AJ14" s="11">
        <f>'OddsRatio_working_3-way'!U14/(3*'OddsRatio_working_3-way'!X14^(1/3))*SIN(('OddsRatio_working_3-way'!Y14+2*PI())/3)</f>
        <v>-0.42787566655690762</v>
      </c>
      <c r="AK14" s="11">
        <f>'OddsRatio_working_3-way'!U14/(3*'OddsRatio_working_3-way'!X14^(1/3))*SIN(('OddsRatio_working_3-way'!Y14+4*PI())/3)</f>
        <v>0.50011113373968219</v>
      </c>
      <c r="AL14" s="11">
        <f>'OddsRatio_working_3-way'!Z14+'OddsRatio_working_3-way'!AF14</f>
        <v>1.071546857911311</v>
      </c>
      <c r="AM14" s="11">
        <f>'OddsRatio_working_3-way'!AA14+'OddsRatio_working_3-way'!AG14</f>
        <v>-0.66088892822469569</v>
      </c>
      <c r="AN14" s="11">
        <f>'OddsRatio_working_3-way'!AB14+'OddsRatio_working_3-way'!AH14</f>
        <v>-0.41065792968661619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1.071546857911311</v>
      </c>
      <c r="AS14" s="11">
        <f>IF(('OddsRatio_working_3-way'!X14=0),IF(Q14&gt;0,-Q14^(1/3),(-Q14)^(1/3)),'OddsRatio_working_3-way'!AM14-'OddsRatio_working_3-way'!R14/3)</f>
        <v>-0.66088892822469569</v>
      </c>
      <c r="AT14" s="11">
        <f>IF(('OddsRatio_working_3-way'!X14=0),IF(Q14&gt;0,-Q14^(1/3),(-Q14)^(1/3)),'OddsRatio_working_3-way'!AN14-'OddsRatio_working_3-way'!R14/3)</f>
        <v>-0.41065792968661619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9">
        <f t="shared" si="13"/>
        <v>0.44786382147703535</v>
      </c>
      <c r="E15" s="9">
        <f t="shared" si="14"/>
        <v>0.30357119931848781</v>
      </c>
      <c r="F15" s="9">
        <f t="shared" si="15"/>
        <v>0.24856497920447698</v>
      </c>
      <c r="G15" s="9">
        <f t="shared" si="16"/>
        <v>1.0720187545480147</v>
      </c>
      <c r="H15" s="9">
        <f t="shared" si="17"/>
        <v>2.2328215677302166</v>
      </c>
      <c r="I15" s="9">
        <f t="shared" si="18"/>
        <v>3.2941201347327516</v>
      </c>
      <c r="J15" s="9">
        <f t="shared" si="19"/>
        <v>4.0230928878254009</v>
      </c>
      <c r="K15" s="11">
        <f t="shared" si="20"/>
        <v>0.46511627906976744</v>
      </c>
      <c r="L15" s="11">
        <f t="shared" si="21"/>
        <v>0.31847133757961782</v>
      </c>
      <c r="M15" s="11">
        <f t="shared" si="22"/>
        <v>0.26178010471204188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-0.26910963743203442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0.23692437265450683</v>
      </c>
      <c r="Q15" s="11">
        <f>2*'OddsRatio_working_3-way'!K15*'OddsRatio_working_3-way'!L15*'OddsRatio_working_3-way'!M15</f>
        <v>7.7552986138954769E-2</v>
      </c>
      <c r="R15" s="11">
        <f t="shared" si="23"/>
        <v>0</v>
      </c>
      <c r="S15" s="11">
        <f t="shared" si="24"/>
        <v>-0.88040092103480982</v>
      </c>
      <c r="T15" s="11">
        <f t="shared" si="25"/>
        <v>-0.28818360754003591</v>
      </c>
      <c r="U15" s="11">
        <f>'OddsRatio_working_3-way'!S15-'OddsRatio_working_3-way'!R15^2/3</f>
        <v>-0.88040092103480982</v>
      </c>
      <c r="V15" s="11">
        <f>'OddsRatio_working_3-way'!S15*'OddsRatio_working_3-way'!R15/3-2*'OddsRatio_working_3-way'!R15^3/27-'OddsRatio_working_3-way'!T15</f>
        <v>0.28818360754003591</v>
      </c>
      <c r="W15" s="11">
        <f>'OddsRatio_working_3-way'!V15^2+4*'OddsRatio_working_3-way'!U15^3/27</f>
        <v>-1.8047074146688824E-2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0.15897866665175414</v>
      </c>
      <c r="Y15" s="11">
        <f>IF('OddsRatio_working_3-way'!W15&gt;=0,IF('OddsRatio_working_3-way'!V15+SQRT('OddsRatio_working_3-way'!W15)&gt;0,0,PI()),ACOS('OddsRatio_working_3-way'!V15/(2*'OddsRatio_working_3-way'!X15)))</f>
        <v>0.43621024698647259</v>
      </c>
      <c r="Z15" s="11">
        <f>'OddsRatio_working_3-way'!X15^(1/3)*COS('OddsRatio_working_3-way'!Y15/3)</f>
        <v>0.53600937727400744</v>
      </c>
      <c r="AA15" s="11">
        <f>'OddsRatio_working_3-way'!X15^(1/3)*COS(('OddsRatio_working_3-way'!Y15+2*PI())/3)</f>
        <v>-0.33598035240316743</v>
      </c>
      <c r="AB15" s="11">
        <f>'OddsRatio_working_3-way'!X15^(1/3)*COS(('OddsRatio_working_3-way'!Y15+4*PI())/3)</f>
        <v>-0.20002902487084018</v>
      </c>
      <c r="AC15" s="11">
        <f>'OddsRatio_working_3-way'!X15^(1/3)*SIN('OddsRatio_working_3-way'!Y15/3)</f>
        <v>7.8491535547476052E-2</v>
      </c>
      <c r="AD15" s="11">
        <f>'OddsRatio_working_3-way'!X15^(1/3)*SIN(('OddsRatio_working_3-way'!Y15+2*PI())/3)</f>
        <v>0.42495196961222975</v>
      </c>
      <c r="AE15" s="11">
        <f>'OddsRatio_working_3-way'!X15^(1/3)*SIN(('OddsRatio_working_3-way'!Y15+4*PI())/3)</f>
        <v>-0.50344350515970582</v>
      </c>
      <c r="AF15" s="11">
        <f>-'OddsRatio_working_3-way'!U15/(3*'OddsRatio_working_3-way'!X15^(1/3))*COS(('OddsRatio_working_3-way'!Y15)/3)</f>
        <v>0.53600937727400733</v>
      </c>
      <c r="AG15" s="11">
        <f>-'OddsRatio_working_3-way'!U15/(3*'OddsRatio_working_3-way'!X15^(1/3))*COS(('OddsRatio_working_3-way'!Y15+2*PI())/3)</f>
        <v>-0.33598035240316737</v>
      </c>
      <c r="AH15" s="11">
        <f>-'OddsRatio_working_3-way'!U15/(3*'OddsRatio_working_3-way'!X15^(1/3))*COS(('OddsRatio_working_3-way'!Y15+4*PI())/3)</f>
        <v>-0.20002902487084015</v>
      </c>
      <c r="AI15" s="11">
        <f>'OddsRatio_working_3-way'!U15/(3*'OddsRatio_working_3-way'!X15^(1/3))*SIN(('OddsRatio_working_3-way'!Y15)/3)</f>
        <v>-7.8491535547476024E-2</v>
      </c>
      <c r="AJ15" s="11">
        <f>'OddsRatio_working_3-way'!U15/(3*'OddsRatio_working_3-way'!X15^(1/3))*SIN(('OddsRatio_working_3-way'!Y15+2*PI())/3)</f>
        <v>-0.42495196961222964</v>
      </c>
      <c r="AK15" s="11">
        <f>'OddsRatio_working_3-way'!U15/(3*'OddsRatio_working_3-way'!X15^(1/3))*SIN(('OddsRatio_working_3-way'!Y15+4*PI())/3)</f>
        <v>0.50344350515970571</v>
      </c>
      <c r="AL15" s="11">
        <f>'OddsRatio_working_3-way'!Z15+'OddsRatio_working_3-way'!AF15</f>
        <v>1.0720187545480147</v>
      </c>
      <c r="AM15" s="11">
        <f>'OddsRatio_working_3-way'!AA15+'OddsRatio_working_3-way'!AG15</f>
        <v>-0.67196070480633474</v>
      </c>
      <c r="AN15" s="11">
        <f>'OddsRatio_working_3-way'!AB15+'OddsRatio_working_3-way'!AH15</f>
        <v>-0.40005804974168035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1.0720187545480147</v>
      </c>
      <c r="AS15" s="11">
        <f>IF(('OddsRatio_working_3-way'!X15=0),IF(Q15&gt;0,-Q15^(1/3),(-Q15)^(1/3)),'OddsRatio_working_3-way'!AM15-'OddsRatio_working_3-way'!R15/3)</f>
        <v>-0.67196070480633474</v>
      </c>
      <c r="AT15" s="11">
        <f>IF(('OddsRatio_working_3-way'!X15=0),IF(Q15&gt;0,-Q15^(1/3),(-Q15)^(1/3)),'OddsRatio_working_3-way'!AN15-'OddsRatio_working_3-way'!R15/3)</f>
        <v>-0.40005804974168035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9">
        <f t="shared" si="13"/>
        <v>0.66725971303057652</v>
      </c>
      <c r="E16" s="9">
        <f t="shared" si="14"/>
        <v>0.20405319963705368</v>
      </c>
      <c r="F16" s="9">
        <f t="shared" si="15"/>
        <v>0.12868708733236978</v>
      </c>
      <c r="G16" s="9">
        <f t="shared" si="16"/>
        <v>1.108148514727082</v>
      </c>
      <c r="H16" s="9">
        <f t="shared" si="17"/>
        <v>1.4986668316271867</v>
      </c>
      <c r="I16" s="9">
        <f t="shared" si="18"/>
        <v>4.9006827718393282</v>
      </c>
      <c r="J16" s="9">
        <f t="shared" si="19"/>
        <v>7.77078742498247</v>
      </c>
      <c r="K16" s="11">
        <f t="shared" si="20"/>
        <v>0.68965517241379315</v>
      </c>
      <c r="L16" s="11">
        <f t="shared" si="21"/>
        <v>0.22123893805309736</v>
      </c>
      <c r="M16" s="11">
        <f t="shared" si="22"/>
        <v>0.14064697609001406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-0.20769227797885526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0.21631393332123008</v>
      </c>
      <c r="Q16" s="11">
        <f>2*'OddsRatio_working_3-way'!K16*'OddsRatio_working_3-way'!L16*'OddsRatio_working_3-way'!M16</f>
        <v>4.2919431214529777E-2</v>
      </c>
      <c r="R16" s="11">
        <f t="shared" si="23"/>
        <v>0</v>
      </c>
      <c r="S16" s="11">
        <f t="shared" si="24"/>
        <v>-1.0415116798095525</v>
      </c>
      <c r="T16" s="11">
        <f t="shared" si="25"/>
        <v>-0.20664914281935567</v>
      </c>
      <c r="U16" s="11">
        <f>'OddsRatio_working_3-way'!S16-'OddsRatio_working_3-way'!R16^2/3</f>
        <v>-1.0415116798095525</v>
      </c>
      <c r="V16" s="11">
        <f>'OddsRatio_working_3-way'!S16*'OddsRatio_working_3-way'!R16/3-2*'OddsRatio_working_3-way'!R16^3/27-'OddsRatio_working_3-way'!T16</f>
        <v>0.20664914281935567</v>
      </c>
      <c r="W16" s="11">
        <f>'OddsRatio_working_3-way'!V16^2+4*'OddsRatio_working_3-way'!U16^3/27</f>
        <v>-0.12467038834226726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0.20455699485121603</v>
      </c>
      <c r="Y16" s="11">
        <f>IF('OddsRatio_working_3-way'!W16&gt;=0,IF('OddsRatio_working_3-way'!V16+SQRT('OddsRatio_working_3-way'!W16)&gt;0,0,PI()),ACOS('OddsRatio_working_3-way'!V16/(2*'OddsRatio_working_3-way'!X16)))</f>
        <v>1.0412824499909501</v>
      </c>
      <c r="Z16" s="11">
        <f>'OddsRatio_working_3-way'!X16^(1/3)*COS('OddsRatio_working_3-way'!Y16/3)</f>
        <v>0.5540742573635411</v>
      </c>
      <c r="AA16" s="11">
        <f>'OddsRatio_working_3-way'!X16^(1/3)*COS(('OddsRatio_working_3-way'!Y16+2*PI())/3)</f>
        <v>-0.45061479990612058</v>
      </c>
      <c r="AB16" s="11">
        <f>'OddsRatio_working_3-way'!X16^(1/3)*COS(('OddsRatio_working_3-way'!Y16+4*PI())/3)</f>
        <v>-0.1034594574574204</v>
      </c>
      <c r="AC16" s="11">
        <f>'OddsRatio_working_3-way'!X16^(1/3)*SIN('OddsRatio_working_3-way'!Y16/3)</f>
        <v>0.20043023041337371</v>
      </c>
      <c r="AD16" s="11">
        <f>'OddsRatio_working_3-way'!X16^(1/3)*SIN(('OddsRatio_working_3-way'!Y16+2*PI())/3)</f>
        <v>0.37962726725313678</v>
      </c>
      <c r="AE16" s="11">
        <f>'OddsRatio_working_3-way'!X16^(1/3)*SIN(('OddsRatio_working_3-way'!Y16+4*PI())/3)</f>
        <v>-0.58005749766651049</v>
      </c>
      <c r="AF16" s="11">
        <f>-'OddsRatio_working_3-way'!U16/(3*'OddsRatio_working_3-way'!X16^(1/3))*COS(('OddsRatio_working_3-way'!Y16)/3)</f>
        <v>0.55407425736354088</v>
      </c>
      <c r="AG16" s="11">
        <f>-'OddsRatio_working_3-way'!U16/(3*'OddsRatio_working_3-way'!X16^(1/3))*COS(('OddsRatio_working_3-way'!Y16+2*PI())/3)</f>
        <v>-0.45061479990612036</v>
      </c>
      <c r="AH16" s="11">
        <f>-'OddsRatio_working_3-way'!U16/(3*'OddsRatio_working_3-way'!X16^(1/3))*COS(('OddsRatio_working_3-way'!Y16+4*PI())/3)</f>
        <v>-0.10345945745742036</v>
      </c>
      <c r="AI16" s="11">
        <f>'OddsRatio_working_3-way'!U16/(3*'OddsRatio_working_3-way'!X16^(1/3))*SIN(('OddsRatio_working_3-way'!Y16)/3)</f>
        <v>-0.20043023041337363</v>
      </c>
      <c r="AJ16" s="11">
        <f>'OddsRatio_working_3-way'!U16/(3*'OddsRatio_working_3-way'!X16^(1/3))*SIN(('OddsRatio_working_3-way'!Y16+2*PI())/3)</f>
        <v>-0.37962726725313667</v>
      </c>
      <c r="AK16" s="11">
        <f>'OddsRatio_working_3-way'!U16/(3*'OddsRatio_working_3-way'!X16^(1/3))*SIN(('OddsRatio_working_3-way'!Y16+4*PI())/3)</f>
        <v>0.58005749766651027</v>
      </c>
      <c r="AL16" s="11">
        <f>'OddsRatio_working_3-way'!Z16+'OddsRatio_working_3-way'!AF16</f>
        <v>1.108148514727082</v>
      </c>
      <c r="AM16" s="11">
        <f>'OddsRatio_working_3-way'!AA16+'OddsRatio_working_3-way'!AG16</f>
        <v>-0.90122959981224093</v>
      </c>
      <c r="AN16" s="11">
        <f>'OddsRatio_working_3-way'!AB16+'OddsRatio_working_3-way'!AH16</f>
        <v>-0.20691891491484077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1.108148514727082</v>
      </c>
      <c r="AS16" s="11">
        <f>IF(('OddsRatio_working_3-way'!X16=0),IF(Q16&gt;0,-Q16^(1/3),(-Q16)^(1/3)),'OddsRatio_working_3-way'!AM16-'OddsRatio_working_3-way'!R16/3)</f>
        <v>-0.90122959981224093</v>
      </c>
      <c r="AT16" s="11">
        <f>IF(('OddsRatio_working_3-way'!X16=0),IF(Q16&gt;0,-Q16^(1/3),(-Q16)^(1/3)),'OddsRatio_working_3-way'!AN16-'OddsRatio_working_3-way'!R16/3)</f>
        <v>-0.20691891491484077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9">
        <f t="shared" si="13"/>
        <v>0.36664395476101591</v>
      </c>
      <c r="E17" s="9">
        <f t="shared" si="14"/>
        <v>0.3097305234476338</v>
      </c>
      <c r="F17" s="9">
        <f t="shared" si="15"/>
        <v>0.32362552179135018</v>
      </c>
      <c r="G17" s="9">
        <f t="shared" si="16"/>
        <v>1.0663220180659825</v>
      </c>
      <c r="H17" s="9">
        <f t="shared" si="17"/>
        <v>2.7274416692668919</v>
      </c>
      <c r="I17" s="9">
        <f t="shared" si="18"/>
        <v>3.2286130177579033</v>
      </c>
      <c r="J17" s="9">
        <f t="shared" si="19"/>
        <v>3.0899911554093253</v>
      </c>
      <c r="K17" s="11">
        <f t="shared" si="20"/>
        <v>0.38167938931297707</v>
      </c>
      <c r="L17" s="11">
        <f t="shared" si="21"/>
        <v>0.3236245954692557</v>
      </c>
      <c r="M17" s="11">
        <f t="shared" si="22"/>
        <v>0.33783783783783783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-0.27692737575639814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0.23660917272419532</v>
      </c>
      <c r="Q17" s="11">
        <f>2*'OddsRatio_working_3-way'!K17*'OddsRatio_working_3-way'!L17*'OddsRatio_working_3-way'!M17</f>
        <v>8.3460025652273492E-2</v>
      </c>
      <c r="R17" s="11">
        <f t="shared" si="23"/>
        <v>0</v>
      </c>
      <c r="S17" s="11">
        <f t="shared" si="24"/>
        <v>-0.8544087491455914</v>
      </c>
      <c r="T17" s="11">
        <f t="shared" si="25"/>
        <v>-0.30137874749403581</v>
      </c>
      <c r="U17" s="11">
        <f>'OddsRatio_working_3-way'!S17-'OddsRatio_working_3-way'!R17^2/3</f>
        <v>-0.8544087491455914</v>
      </c>
      <c r="V17" s="11">
        <f>'OddsRatio_working_3-way'!S17*'OddsRatio_working_3-way'!R17/3-2*'OddsRatio_working_3-way'!R17^3/27-'OddsRatio_working_3-way'!T17</f>
        <v>0.30137874749403581</v>
      </c>
      <c r="W17" s="11">
        <f>'OddsRatio_working_3-way'!V17^2+4*'OddsRatio_working_3-way'!U17^3/27</f>
        <v>-1.5753859651860685E-3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0.1519905715877303</v>
      </c>
      <c r="Y17" s="11">
        <f>IF('OddsRatio_working_3-way'!W17&gt;=0,IF('OddsRatio_working_3-way'!V17+SQRT('OddsRatio_working_3-way'!W17)&gt;0,0,PI()),ACOS('OddsRatio_working_3-way'!V17/(2*'OddsRatio_working_3-way'!X17)))</f>
        <v>0.13094492239195277</v>
      </c>
      <c r="Z17" s="11">
        <f>'OddsRatio_working_3-way'!X17^(1/3)*COS('OddsRatio_working_3-way'!Y17/3)</f>
        <v>0.53316100903299124</v>
      </c>
      <c r="AA17" s="11">
        <f>'OddsRatio_working_3-way'!X17^(1/3)*COS(('OddsRatio_working_3-way'!Y17+2*PI())/3)</f>
        <v>-0.28674708879816918</v>
      </c>
      <c r="AB17" s="11">
        <f>'OddsRatio_working_3-way'!X17^(1/3)*COS(('OddsRatio_working_3-way'!Y17+4*PI())/3)</f>
        <v>-0.24641392023482214</v>
      </c>
      <c r="AC17" s="11">
        <f>'OddsRatio_working_3-way'!X17^(1/3)*SIN('OddsRatio_working_3-way'!Y17/3)</f>
        <v>2.3286365727319187E-2</v>
      </c>
      <c r="AD17" s="11">
        <f>'OddsRatio_working_3-way'!X17^(1/3)*SIN(('OddsRatio_working_3-way'!Y17+2*PI())/3)</f>
        <v>0.45008779526625547</v>
      </c>
      <c r="AE17" s="11">
        <f>'OddsRatio_working_3-way'!X17^(1/3)*SIN(('OddsRatio_working_3-way'!Y17+4*PI())/3)</f>
        <v>-0.47337416099357443</v>
      </c>
      <c r="AF17" s="11">
        <f>-'OddsRatio_working_3-way'!U17/(3*'OddsRatio_working_3-way'!X17^(1/3))*COS(('OddsRatio_working_3-way'!Y17)/3)</f>
        <v>0.53316100903299124</v>
      </c>
      <c r="AG17" s="11">
        <f>-'OddsRatio_working_3-way'!U17/(3*'OddsRatio_working_3-way'!X17^(1/3))*COS(('OddsRatio_working_3-way'!Y17+2*PI())/3)</f>
        <v>-0.28674708879816918</v>
      </c>
      <c r="AH17" s="11">
        <f>-'OddsRatio_working_3-way'!U17/(3*'OddsRatio_working_3-way'!X17^(1/3))*COS(('OddsRatio_working_3-way'!Y17+4*PI())/3)</f>
        <v>-0.24641392023482214</v>
      </c>
      <c r="AI17" s="11">
        <f>'OddsRatio_working_3-way'!U17/(3*'OddsRatio_working_3-way'!X17^(1/3))*SIN(('OddsRatio_working_3-way'!Y17)/3)</f>
        <v>-2.3286365727319187E-2</v>
      </c>
      <c r="AJ17" s="11">
        <f>'OddsRatio_working_3-way'!U17/(3*'OddsRatio_working_3-way'!X17^(1/3))*SIN(('OddsRatio_working_3-way'!Y17+2*PI())/3)</f>
        <v>-0.45008779526625547</v>
      </c>
      <c r="AK17" s="11">
        <f>'OddsRatio_working_3-way'!U17/(3*'OddsRatio_working_3-way'!X17^(1/3))*SIN(('OddsRatio_working_3-way'!Y17+4*PI())/3)</f>
        <v>0.47337416099357443</v>
      </c>
      <c r="AL17" s="11">
        <f>'OddsRatio_working_3-way'!Z17+'OddsRatio_working_3-way'!AF17</f>
        <v>1.0663220180659825</v>
      </c>
      <c r="AM17" s="11">
        <f>'OddsRatio_working_3-way'!AA17+'OddsRatio_working_3-way'!AG17</f>
        <v>-0.57349417759633836</v>
      </c>
      <c r="AN17" s="11">
        <f>'OddsRatio_working_3-way'!AB17+'OddsRatio_working_3-way'!AH17</f>
        <v>-0.49282784046964428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1.0663220180659825</v>
      </c>
      <c r="AS17" s="11">
        <f>IF(('OddsRatio_working_3-way'!X17=0),IF(Q17&gt;0,-Q17^(1/3),(-Q17)^(1/3)),'OddsRatio_working_3-way'!AM17-'OddsRatio_working_3-way'!R17/3)</f>
        <v>-0.57349417759633836</v>
      </c>
      <c r="AT17" s="11">
        <f>IF(('OddsRatio_working_3-way'!X17=0),IF(Q17&gt;0,-Q17^(1/3),(-Q17)^(1/3)),'OddsRatio_working_3-way'!AN17-'OddsRatio_working_3-way'!R17/3)</f>
        <v>-0.49282784046964428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9">
        <f t="shared" si="13"/>
        <v>0.40821321216501061</v>
      </c>
      <c r="E18" s="9">
        <f t="shared" si="14"/>
        <v>0.28631554534140419</v>
      </c>
      <c r="F18" s="9">
        <f t="shared" si="15"/>
        <v>0.30547124249358532</v>
      </c>
      <c r="G18" s="9">
        <f t="shared" si="16"/>
        <v>1.0429498062318268</v>
      </c>
      <c r="H18" s="9">
        <f t="shared" si="17"/>
        <v>2.4497002306622391</v>
      </c>
      <c r="I18" s="9">
        <f t="shared" si="18"/>
        <v>3.4926500368940663</v>
      </c>
      <c r="J18" s="9">
        <f t="shared" si="19"/>
        <v>3.273630577585382</v>
      </c>
      <c r="K18" s="11">
        <f t="shared" si="20"/>
        <v>0.41841004184100417</v>
      </c>
      <c r="L18" s="11">
        <f t="shared" si="21"/>
        <v>0.29498525073746312</v>
      </c>
      <c r="M18" s="11">
        <f t="shared" si="22"/>
        <v>0.31446540880503143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-0.28108940464926446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0.23132445125066184</v>
      </c>
      <c r="Q18" s="11">
        <f>2*'OddsRatio_working_3-way'!K18*'OddsRatio_working_3-way'!L18*'OddsRatio_working_3-way'!M18</f>
        <v>7.7625654782101289E-2</v>
      </c>
      <c r="R18" s="11">
        <f t="shared" si="23"/>
        <v>0</v>
      </c>
      <c r="S18" s="11">
        <f t="shared" si="24"/>
        <v>-0.82295685082581482</v>
      </c>
      <c r="T18" s="11">
        <f t="shared" si="25"/>
        <v>-0.27616001705564258</v>
      </c>
      <c r="U18" s="11">
        <f>'OddsRatio_working_3-way'!S18-'OddsRatio_working_3-way'!R18^2/3</f>
        <v>-0.82295685082581482</v>
      </c>
      <c r="V18" s="11">
        <f>'OddsRatio_working_3-way'!S18*'OddsRatio_working_3-way'!R18/3-2*'OddsRatio_working_3-way'!R18^3/27-'OddsRatio_working_3-way'!T18</f>
        <v>0.27616001705564258</v>
      </c>
      <c r="W18" s="11">
        <f>'OddsRatio_working_3-way'!V18^2+4*'OddsRatio_working_3-way'!U18^3/27</f>
        <v>-6.3066217258753998E-3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0.14367583020992797</v>
      </c>
      <c r="Y18" s="11">
        <f>IF('OddsRatio_working_3-way'!W18&gt;=0,IF('OddsRatio_working_3-way'!V18+SQRT('OddsRatio_working_3-way'!W18)&gt;0,0,PI()),ACOS('OddsRatio_working_3-way'!V18/(2*'OddsRatio_working_3-way'!X18)))</f>
        <v>0.28001081562485286</v>
      </c>
      <c r="Z18" s="11">
        <f>'OddsRatio_working_3-way'!X18^(1/3)*COS('OddsRatio_working_3-way'!Y18/3)</f>
        <v>0.52147490311591338</v>
      </c>
      <c r="AA18" s="11">
        <f>'OddsRatio_working_3-way'!X18^(1/3)*COS(('OddsRatio_working_3-way'!Y18+2*PI())/3)</f>
        <v>-0.30301222857262922</v>
      </c>
      <c r="AB18" s="11">
        <f>'OddsRatio_working_3-way'!X18^(1/3)*COS(('OddsRatio_working_3-way'!Y18+4*PI())/3)</f>
        <v>-0.21846267454328433</v>
      </c>
      <c r="AC18" s="11">
        <f>'OddsRatio_working_3-way'!X18^(1/3)*SIN('OddsRatio_working_3-way'!Y18/3)</f>
        <v>4.8814707778705238E-2</v>
      </c>
      <c r="AD18" s="11">
        <f>'OddsRatio_working_3-way'!X18^(1/3)*SIN(('OddsRatio_working_3-way'!Y18+2*PI())/3)</f>
        <v>0.4272031596450574</v>
      </c>
      <c r="AE18" s="11">
        <f>'OddsRatio_working_3-way'!X18^(1/3)*SIN(('OddsRatio_working_3-way'!Y18+4*PI())/3)</f>
        <v>-0.47601786742376251</v>
      </c>
      <c r="AF18" s="11">
        <f>-'OddsRatio_working_3-way'!U18/(3*'OddsRatio_working_3-way'!X18^(1/3))*COS(('OddsRatio_working_3-way'!Y18)/3)</f>
        <v>0.52147490311591327</v>
      </c>
      <c r="AG18" s="11">
        <f>-'OddsRatio_working_3-way'!U18/(3*'OddsRatio_working_3-way'!X18^(1/3))*COS(('OddsRatio_working_3-way'!Y18+2*PI())/3)</f>
        <v>-0.30301222857262916</v>
      </c>
      <c r="AH18" s="11">
        <f>-'OddsRatio_working_3-way'!U18/(3*'OddsRatio_working_3-way'!X18^(1/3))*COS(('OddsRatio_working_3-way'!Y18+4*PI())/3)</f>
        <v>-0.2184626745432843</v>
      </c>
      <c r="AI18" s="11">
        <f>'OddsRatio_working_3-way'!U18/(3*'OddsRatio_working_3-way'!X18^(1/3))*SIN(('OddsRatio_working_3-way'!Y18)/3)</f>
        <v>-4.8814707778705224E-2</v>
      </c>
      <c r="AJ18" s="11">
        <f>'OddsRatio_working_3-way'!U18/(3*'OddsRatio_working_3-way'!X18^(1/3))*SIN(('OddsRatio_working_3-way'!Y18+2*PI())/3)</f>
        <v>-0.42720315964505734</v>
      </c>
      <c r="AK18" s="11">
        <f>'OddsRatio_working_3-way'!U18/(3*'OddsRatio_working_3-way'!X18^(1/3))*SIN(('OddsRatio_working_3-way'!Y18+4*PI())/3)</f>
        <v>0.4760178674237624</v>
      </c>
      <c r="AL18" s="11">
        <f>'OddsRatio_working_3-way'!Z18+'OddsRatio_working_3-way'!AF18</f>
        <v>1.0429498062318268</v>
      </c>
      <c r="AM18" s="11">
        <f>'OddsRatio_working_3-way'!AA18+'OddsRatio_working_3-way'!AG18</f>
        <v>-0.60602445714525843</v>
      </c>
      <c r="AN18" s="11">
        <f>'OddsRatio_working_3-way'!AB18+'OddsRatio_working_3-way'!AH18</f>
        <v>-0.43692534908656866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1.0429498062318268</v>
      </c>
      <c r="AS18" s="11">
        <f>IF(('OddsRatio_working_3-way'!X18=0),IF(Q18&gt;0,-Q18^(1/3),(-Q18)^(1/3)),'OddsRatio_working_3-way'!AM18-'OddsRatio_working_3-way'!R18/3)</f>
        <v>-0.60602445714525843</v>
      </c>
      <c r="AT18" s="11">
        <f>IF(('OddsRatio_working_3-way'!X18=0),IF(Q18&gt;0,-Q18^(1/3),(-Q18)^(1/3)),'OddsRatio_working_3-way'!AN18-'OddsRatio_working_3-way'!R18/3)</f>
        <v>-0.43692534908656866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9">
        <f t="shared" si="13"/>
        <v>0.30721364852628202</v>
      </c>
      <c r="E19" s="9">
        <f t="shared" si="14"/>
        <v>0.27228161408296497</v>
      </c>
      <c r="F19" s="9">
        <f t="shared" si="15"/>
        <v>0.42050473739075289</v>
      </c>
      <c r="G19" s="9">
        <f t="shared" si="16"/>
        <v>1.0440109790601779</v>
      </c>
      <c r="H19" s="9">
        <f t="shared" si="17"/>
        <v>3.2550637147699848</v>
      </c>
      <c r="I19" s="9">
        <f t="shared" si="18"/>
        <v>3.6726681063940556</v>
      </c>
      <c r="J19" s="9">
        <f t="shared" si="19"/>
        <v>2.3780944923594349</v>
      </c>
      <c r="K19" s="11">
        <f t="shared" si="20"/>
        <v>0.31645569620253161</v>
      </c>
      <c r="L19" s="11">
        <f t="shared" si="21"/>
        <v>0.2808988764044944</v>
      </c>
      <c r="M19" s="11">
        <f t="shared" si="22"/>
        <v>0.43103448275862072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-0.27966787478114152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0.231425852995846</v>
      </c>
      <c r="Q19" s="11">
        <f>2*'OddsRatio_working_3-way'!K19*'OddsRatio_working_3-way'!L19*'OddsRatio_working_3-way'!M19</f>
        <v>7.6631077150942389E-2</v>
      </c>
      <c r="R19" s="11">
        <f t="shared" si="23"/>
        <v>0</v>
      </c>
      <c r="S19" s="11">
        <f t="shared" si="24"/>
        <v>-0.82750245510662224</v>
      </c>
      <c r="T19" s="11">
        <f t="shared" si="25"/>
        <v>-0.27400743546576894</v>
      </c>
      <c r="U19" s="11">
        <f>'OddsRatio_working_3-way'!S19-'OddsRatio_working_3-way'!R19^2/3</f>
        <v>-0.82750245510662224</v>
      </c>
      <c r="V19" s="11">
        <f>'OddsRatio_working_3-way'!S19*'OddsRatio_working_3-way'!R19/3-2*'OddsRatio_working_3-way'!R19^3/27-'OddsRatio_working_3-way'!T19</f>
        <v>0.27400743546576894</v>
      </c>
      <c r="W19" s="11">
        <f>'OddsRatio_working_3-way'!V19^2+4*'OddsRatio_working_3-way'!U19^3/27</f>
        <v>-8.8667164707725149E-3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0.1448678632075624</v>
      </c>
      <c r="Y19" s="11">
        <f>IF('OddsRatio_working_3-way'!W19&gt;=0,IF('OddsRatio_working_3-way'!V19+SQRT('OddsRatio_working_3-way'!W19)&gt;0,0,PI()),ACOS('OddsRatio_working_3-way'!V19/(2*'OddsRatio_working_3-way'!X19)))</f>
        <v>0.33100856266429424</v>
      </c>
      <c r="Z19" s="11">
        <f>'OddsRatio_working_3-way'!X19^(1/3)*COS('OddsRatio_working_3-way'!Y19/3)</f>
        <v>0.52200548953008907</v>
      </c>
      <c r="AA19" s="11">
        <f>'OddsRatio_working_3-way'!X19^(1/3)*COS(('OddsRatio_working_3-way'!Y19+2*PI())/3)</f>
        <v>-0.31108583025300757</v>
      </c>
      <c r="AB19" s="11">
        <f>'OddsRatio_working_3-way'!X19^(1/3)*COS(('OddsRatio_working_3-way'!Y19+4*PI())/3)</f>
        <v>-0.21091965927708162</v>
      </c>
      <c r="AC19" s="11">
        <f>'OddsRatio_working_3-way'!X19^(1/3)*SIN('OddsRatio_working_3-way'!Y19/3)</f>
        <v>5.783096577664508E-2</v>
      </c>
      <c r="AD19" s="11">
        <f>'OddsRatio_working_3-way'!X19^(1/3)*SIN(('OddsRatio_working_3-way'!Y19+2*PI())/3)</f>
        <v>0.42315453195966651</v>
      </c>
      <c r="AE19" s="11">
        <f>'OddsRatio_working_3-way'!X19^(1/3)*SIN(('OddsRatio_working_3-way'!Y19+4*PI())/3)</f>
        <v>-0.48098549773631138</v>
      </c>
      <c r="AF19" s="11">
        <f>-'OddsRatio_working_3-way'!U19/(3*'OddsRatio_working_3-way'!X19^(1/3))*COS(('OddsRatio_working_3-way'!Y19)/3)</f>
        <v>0.52200548953008896</v>
      </c>
      <c r="AG19" s="11">
        <f>-'OddsRatio_working_3-way'!U19/(3*'OddsRatio_working_3-way'!X19^(1/3))*COS(('OddsRatio_working_3-way'!Y19+2*PI())/3)</f>
        <v>-0.31108583025300751</v>
      </c>
      <c r="AH19" s="11">
        <f>-'OddsRatio_working_3-way'!U19/(3*'OddsRatio_working_3-way'!X19^(1/3))*COS(('OddsRatio_working_3-way'!Y19+4*PI())/3)</f>
        <v>-0.21091965927708159</v>
      </c>
      <c r="AI19" s="11">
        <f>'OddsRatio_working_3-way'!U19/(3*'OddsRatio_working_3-way'!X19^(1/3))*SIN(('OddsRatio_working_3-way'!Y19)/3)</f>
        <v>-5.7830965776645073E-2</v>
      </c>
      <c r="AJ19" s="11">
        <f>'OddsRatio_working_3-way'!U19/(3*'OddsRatio_working_3-way'!X19^(1/3))*SIN(('OddsRatio_working_3-way'!Y19+2*PI())/3)</f>
        <v>-0.4231545319596664</v>
      </c>
      <c r="AK19" s="11">
        <f>'OddsRatio_working_3-way'!U19/(3*'OddsRatio_working_3-way'!X19^(1/3))*SIN(('OddsRatio_working_3-way'!Y19+4*PI())/3)</f>
        <v>0.48098549773631127</v>
      </c>
      <c r="AL19" s="11">
        <f>'OddsRatio_working_3-way'!Z19+'OddsRatio_working_3-way'!AF19</f>
        <v>1.0440109790601779</v>
      </c>
      <c r="AM19" s="11">
        <f>'OddsRatio_working_3-way'!AA19+'OddsRatio_working_3-way'!AG19</f>
        <v>-0.62217166050601502</v>
      </c>
      <c r="AN19" s="11">
        <f>'OddsRatio_working_3-way'!AB19+'OddsRatio_working_3-way'!AH19</f>
        <v>-0.42183931855416323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1.0440109790601779</v>
      </c>
      <c r="AS19" s="11">
        <f>IF(('OddsRatio_working_3-way'!X19=0),IF(Q19&gt;0,-Q19^(1/3),(-Q19)^(1/3)),'OddsRatio_working_3-way'!AM19-'OddsRatio_working_3-way'!R19/3)</f>
        <v>-0.62217166050601502</v>
      </c>
      <c r="AT19" s="11">
        <f>IF(('OddsRatio_working_3-way'!X19=0),IF(Q19&gt;0,-Q19^(1/3),(-Q19)^(1/3)),'OddsRatio_working_3-way'!AN19-'OddsRatio_working_3-way'!R19/3)</f>
        <v>-0.42183931855416323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9">
        <f t="shared" si="13"/>
        <v>0.28053162331294074</v>
      </c>
      <c r="E20" s="9">
        <f t="shared" si="14"/>
        <v>0.24778722255788652</v>
      </c>
      <c r="F20" s="9">
        <f t="shared" si="15"/>
        <v>0.47168115412917277</v>
      </c>
      <c r="G20" s="9">
        <f t="shared" si="16"/>
        <v>1.0468002089928343</v>
      </c>
      <c r="H20" s="9">
        <f t="shared" si="17"/>
        <v>3.5646605120324439</v>
      </c>
      <c r="I20" s="9">
        <f t="shared" si="18"/>
        <v>4.0357206060792183</v>
      </c>
      <c r="J20" s="9">
        <f t="shared" si="19"/>
        <v>2.1200762236223327</v>
      </c>
      <c r="K20" s="11">
        <f t="shared" si="20"/>
        <v>0.28985507246376813</v>
      </c>
      <c r="L20" s="11">
        <f t="shared" si="21"/>
        <v>0.25641025641025644</v>
      </c>
      <c r="M20" s="11">
        <f t="shared" si="22"/>
        <v>0.48309178743961356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-0.27295673357425088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0.23050533447508875</v>
      </c>
      <c r="Q20" s="11">
        <f>2*'OddsRatio_working_3-way'!K20*'OddsRatio_working_3-way'!L20*'OddsRatio_working_3-way'!M20</f>
        <v>7.1808515412800256E-2</v>
      </c>
      <c r="R20" s="11">
        <f t="shared" si="23"/>
        <v>0</v>
      </c>
      <c r="S20" s="11">
        <f t="shared" si="24"/>
        <v>-0.84447572132301219</v>
      </c>
      <c r="T20" s="11">
        <f t="shared" si="25"/>
        <v>-0.26307654869875774</v>
      </c>
      <c r="U20" s="11">
        <f>'OddsRatio_working_3-way'!S20-'OddsRatio_working_3-way'!R20^2/3</f>
        <v>-0.84447572132301219</v>
      </c>
      <c r="V20" s="11">
        <f>'OddsRatio_working_3-way'!S20*'OddsRatio_working_3-way'!R20/3-2*'OddsRatio_working_3-way'!R20^3/27-'OddsRatio_working_3-way'!T20</f>
        <v>0.26307654869875774</v>
      </c>
      <c r="W20" s="11">
        <f>'OddsRatio_working_3-way'!V20^2+4*'OddsRatio_working_3-way'!U20^3/27</f>
        <v>-2.0009807658023654E-2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0.14934781395560626</v>
      </c>
      <c r="Y20" s="11">
        <f>IF('OddsRatio_working_3-way'!W20&gt;=0,IF('OddsRatio_working_3-way'!V20+SQRT('OddsRatio_working_3-way'!W20)&gt;0,0,PI()),ACOS('OddsRatio_working_3-way'!V20/(2*'OddsRatio_working_3-way'!X20)))</f>
        <v>0.4933501274226586</v>
      </c>
      <c r="Z20" s="11">
        <f>'OddsRatio_working_3-way'!X20^(1/3)*COS('OddsRatio_working_3-way'!Y20/3)</f>
        <v>0.52340010449641716</v>
      </c>
      <c r="AA20" s="11">
        <f>'OddsRatio_working_3-way'!X20^(1/3)*COS(('OddsRatio_working_3-way'!Y20+2*PI())/3)</f>
        <v>-0.33692091564798432</v>
      </c>
      <c r="AB20" s="11">
        <f>'OddsRatio_working_3-way'!X20^(1/3)*COS(('OddsRatio_working_3-way'!Y20+4*PI())/3)</f>
        <v>-0.18647918884843268</v>
      </c>
      <c r="AC20" s="11">
        <f>'OddsRatio_working_3-way'!X20^(1/3)*SIN('OddsRatio_working_3-way'!Y20/3)</f>
        <v>8.685757146507328E-2</v>
      </c>
      <c r="AD20" s="11">
        <f>'OddsRatio_working_3-way'!X20^(1/3)*SIN(('OddsRatio_working_3-way'!Y20+2*PI())/3)</f>
        <v>0.40984900110479039</v>
      </c>
      <c r="AE20" s="11">
        <f>'OddsRatio_working_3-way'!X20^(1/3)*SIN(('OddsRatio_working_3-way'!Y20+4*PI())/3)</f>
        <v>-0.49670657256986367</v>
      </c>
      <c r="AF20" s="11">
        <f>-'OddsRatio_working_3-way'!U20/(3*'OddsRatio_working_3-way'!X20^(1/3))*COS(('OddsRatio_working_3-way'!Y20)/3)</f>
        <v>0.52340010449641727</v>
      </c>
      <c r="AG20" s="11">
        <f>-'OddsRatio_working_3-way'!U20/(3*'OddsRatio_working_3-way'!X20^(1/3))*COS(('OddsRatio_working_3-way'!Y20+2*PI())/3)</f>
        <v>-0.33692091564798443</v>
      </c>
      <c r="AH20" s="11">
        <f>-'OddsRatio_working_3-way'!U20/(3*'OddsRatio_working_3-way'!X20^(1/3))*COS(('OddsRatio_working_3-way'!Y20+4*PI())/3)</f>
        <v>-0.18647918884843273</v>
      </c>
      <c r="AI20" s="11">
        <f>'OddsRatio_working_3-way'!U20/(3*'OddsRatio_working_3-way'!X20^(1/3))*SIN(('OddsRatio_working_3-way'!Y20)/3)</f>
        <v>-8.6857571465073294E-2</v>
      </c>
      <c r="AJ20" s="11">
        <f>'OddsRatio_working_3-way'!U20/(3*'OddsRatio_working_3-way'!X20^(1/3))*SIN(('OddsRatio_working_3-way'!Y20+2*PI())/3)</f>
        <v>-0.4098490011047905</v>
      </c>
      <c r="AK20" s="11">
        <f>'OddsRatio_working_3-way'!U20/(3*'OddsRatio_working_3-way'!X20^(1/3))*SIN(('OddsRatio_working_3-way'!Y20+4*PI())/3)</f>
        <v>0.49670657256986378</v>
      </c>
      <c r="AL20" s="11">
        <f>'OddsRatio_working_3-way'!Z20+'OddsRatio_working_3-way'!AF20</f>
        <v>1.0468002089928343</v>
      </c>
      <c r="AM20" s="11">
        <f>'OddsRatio_working_3-way'!AA20+'OddsRatio_working_3-way'!AG20</f>
        <v>-0.67384183129596875</v>
      </c>
      <c r="AN20" s="11">
        <f>'OddsRatio_working_3-way'!AB20+'OddsRatio_working_3-way'!AH20</f>
        <v>-0.37295837769686541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1.0468002089928343</v>
      </c>
      <c r="AS20" s="11">
        <f>IF(('OddsRatio_working_3-way'!X20=0),IF(Q20&gt;0,-Q20^(1/3),(-Q20)^(1/3)),'OddsRatio_working_3-way'!AM20-'OddsRatio_working_3-way'!R20/3)</f>
        <v>-0.67384183129596875</v>
      </c>
      <c r="AT20" s="11">
        <f>IF(('OddsRatio_working_3-way'!X20=0),IF(Q20&gt;0,-Q20^(1/3),(-Q20)^(1/3)),'OddsRatio_working_3-way'!AN20-'OddsRatio_working_3-way'!R20/3)</f>
        <v>-0.37295837769686541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9">
        <f t="shared" si="13"/>
        <v>0.3997446092281805</v>
      </c>
      <c r="E21" s="9">
        <f t="shared" si="14"/>
        <v>0.28048692536100372</v>
      </c>
      <c r="F21" s="9">
        <f t="shared" si="15"/>
        <v>0.31976846541081616</v>
      </c>
      <c r="G21" s="9">
        <f t="shared" si="16"/>
        <v>1.0427758417409403</v>
      </c>
      <c r="H21" s="9">
        <f t="shared" si="17"/>
        <v>2.5015972121069536</v>
      </c>
      <c r="I21" s="9">
        <f t="shared" si="18"/>
        <v>3.5652285706827125</v>
      </c>
      <c r="J21" s="9">
        <f t="shared" si="19"/>
        <v>3.1272627171515177</v>
      </c>
      <c r="K21" s="11">
        <f t="shared" si="20"/>
        <v>0.4098360655737705</v>
      </c>
      <c r="L21" s="11">
        <f t="shared" si="21"/>
        <v>0.28901734104046245</v>
      </c>
      <c r="M21" s="11">
        <f t="shared" si="22"/>
        <v>0.32894736842105265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-0.28157121696499388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0.23144453809592686</v>
      </c>
      <c r="Q21" s="11">
        <f>2*'OddsRatio_working_3-way'!K21*'OddsRatio_working_3-way'!L21*'OddsRatio_working_3-way'!M21</f>
        <v>7.7927453904352476E-2</v>
      </c>
      <c r="R21" s="11">
        <f t="shared" si="23"/>
        <v>0</v>
      </c>
      <c r="S21" s="11">
        <f t="shared" si="24"/>
        <v>-0.82197513151602075</v>
      </c>
      <c r="T21" s="11">
        <f t="shared" si="25"/>
        <v>-0.27675930354074774</v>
      </c>
      <c r="U21" s="11">
        <f>'OddsRatio_working_3-way'!S21-'OddsRatio_working_3-way'!R21^2/3</f>
        <v>-0.82197513151602075</v>
      </c>
      <c r="V21" s="11">
        <f>'OddsRatio_working_3-way'!S21*'OddsRatio_working_3-way'!R21/3-2*'OddsRatio_working_3-way'!R21^3/27-'OddsRatio_working_3-way'!T21</f>
        <v>0.27675930354074774</v>
      </c>
      <c r="W21" s="11">
        <f>'OddsRatio_working_3-way'!V21^2+4*'OddsRatio_working_3-way'!U21^3/27</f>
        <v>-5.6801160243623722E-3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0.14341881686229505</v>
      </c>
      <c r="Y21" s="11">
        <f>IF('OddsRatio_working_3-way'!W21&gt;=0,IF('OddsRatio_working_3-way'!V21+SQRT('OddsRatio_working_3-way'!W21)&gt;0,0,PI()),ACOS('OddsRatio_working_3-way'!V21/(2*'OddsRatio_working_3-way'!X21)))</f>
        <v>0.26587108606861398</v>
      </c>
      <c r="Z21" s="11">
        <f>'OddsRatio_working_3-way'!X21^(1/3)*COS('OddsRatio_working_3-way'!Y21/3)</f>
        <v>0.52138792087047026</v>
      </c>
      <c r="AA21" s="11">
        <f>'OddsRatio_working_3-way'!X21^(1/3)*COS(('OddsRatio_working_3-way'!Y21+2*PI())/3)</f>
        <v>-0.30081577316573582</v>
      </c>
      <c r="AB21" s="11">
        <f>'OddsRatio_working_3-way'!X21^(1/3)*COS(('OddsRatio_working_3-way'!Y21+4*PI())/3)</f>
        <v>-0.22057214770473457</v>
      </c>
      <c r="AC21" s="11">
        <f>'OddsRatio_working_3-way'!X21^(1/3)*SIN('OddsRatio_working_3-way'!Y21/3)</f>
        <v>4.632867876066072E-2</v>
      </c>
      <c r="AD21" s="11">
        <f>'OddsRatio_working_3-way'!X21^(1/3)*SIN(('OddsRatio_working_3-way'!Y21+2*PI())/3)</f>
        <v>0.42837084531984765</v>
      </c>
      <c r="AE21" s="11">
        <f>'OddsRatio_working_3-way'!X21^(1/3)*SIN(('OddsRatio_working_3-way'!Y21+4*PI())/3)</f>
        <v>-0.4746995240805082</v>
      </c>
      <c r="AF21" s="11">
        <f>-'OddsRatio_working_3-way'!U21/(3*'OddsRatio_working_3-way'!X21^(1/3))*COS(('OddsRatio_working_3-way'!Y21)/3)</f>
        <v>0.52138792087047015</v>
      </c>
      <c r="AG21" s="11">
        <f>-'OddsRatio_working_3-way'!U21/(3*'OddsRatio_working_3-way'!X21^(1/3))*COS(('OddsRatio_working_3-way'!Y21+2*PI())/3)</f>
        <v>-0.30081577316573577</v>
      </c>
      <c r="AH21" s="11">
        <f>-'OddsRatio_working_3-way'!U21/(3*'OddsRatio_working_3-way'!X21^(1/3))*COS(('OddsRatio_working_3-way'!Y21+4*PI())/3)</f>
        <v>-0.22057214770473452</v>
      </c>
      <c r="AI21" s="11">
        <f>'OddsRatio_working_3-way'!U21/(3*'OddsRatio_working_3-way'!X21^(1/3))*SIN(('OddsRatio_working_3-way'!Y21)/3)</f>
        <v>-4.6328678760660713E-2</v>
      </c>
      <c r="AJ21" s="11">
        <f>'OddsRatio_working_3-way'!U21/(3*'OddsRatio_working_3-way'!X21^(1/3))*SIN(('OddsRatio_working_3-way'!Y21+2*PI())/3)</f>
        <v>-0.42837084531984754</v>
      </c>
      <c r="AK21" s="11">
        <f>'OddsRatio_working_3-way'!U21/(3*'OddsRatio_working_3-way'!X21^(1/3))*SIN(('OddsRatio_working_3-way'!Y21+4*PI())/3)</f>
        <v>0.47469952408050814</v>
      </c>
      <c r="AL21" s="11">
        <f>'OddsRatio_working_3-way'!Z21+'OddsRatio_working_3-way'!AF21</f>
        <v>1.0427758417409403</v>
      </c>
      <c r="AM21" s="11">
        <f>'OddsRatio_working_3-way'!AA21+'OddsRatio_working_3-way'!AG21</f>
        <v>-0.60163154633147164</v>
      </c>
      <c r="AN21" s="11">
        <f>'OddsRatio_working_3-way'!AB21+'OddsRatio_working_3-way'!AH21</f>
        <v>-0.44114429540946909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1.0427758417409403</v>
      </c>
      <c r="AS21" s="11">
        <f>IF(('OddsRatio_working_3-way'!X21=0),IF(Q21&gt;0,-Q21^(1/3),(-Q21)^(1/3)),'OddsRatio_working_3-way'!AM21-'OddsRatio_working_3-way'!R21/3)</f>
        <v>-0.60163154633147164</v>
      </c>
      <c r="AT21" s="11">
        <f>IF(('OddsRatio_working_3-way'!X21=0),IF(Q21&gt;0,-Q21^(1/3),(-Q21)^(1/3)),'OddsRatio_working_3-way'!AN21-'OddsRatio_working_3-way'!R21/3)</f>
        <v>-0.44114429540946909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9">
        <f t="shared" si="13"/>
        <v>0.33094606530240556</v>
      </c>
      <c r="E22" s="9">
        <f t="shared" si="14"/>
        <v>0.2999161554260395</v>
      </c>
      <c r="F22" s="9">
        <f t="shared" si="15"/>
        <v>0.36913777927155494</v>
      </c>
      <c r="G22" s="9">
        <f t="shared" si="16"/>
        <v>1.0420826786386577</v>
      </c>
      <c r="H22" s="9">
        <f t="shared" si="17"/>
        <v>3.0216403965589955</v>
      </c>
      <c r="I22" s="9">
        <f t="shared" si="18"/>
        <v>3.3342652001505932</v>
      </c>
      <c r="J22" s="9">
        <f t="shared" si="19"/>
        <v>2.7090155929673982</v>
      </c>
      <c r="K22" s="11">
        <f t="shared" si="20"/>
        <v>0.3401360544217687</v>
      </c>
      <c r="L22" s="11">
        <f t="shared" si="21"/>
        <v>0.30864197530864196</v>
      </c>
      <c r="M22" s="11">
        <f t="shared" si="22"/>
        <v>0.37878787878787878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-0.28339835747243147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0.23143376317979494</v>
      </c>
      <c r="Q22" s="11">
        <f>2*'OddsRatio_working_3-way'!K22*'OddsRatio_working_3-way'!L22*'OddsRatio_working_3-way'!M22</f>
        <v>7.9530502810926079E-2</v>
      </c>
      <c r="R22" s="11">
        <f t="shared" si="23"/>
        <v>0</v>
      </c>
      <c r="S22" s="11">
        <f t="shared" si="24"/>
        <v>-0.81663763066202122</v>
      </c>
      <c r="T22" s="11">
        <f t="shared" si="25"/>
        <v>-0.28063148820000722</v>
      </c>
      <c r="U22" s="11">
        <f>'OddsRatio_working_3-way'!S22-'OddsRatio_working_3-way'!R22^2/3</f>
        <v>-0.81663763066202122</v>
      </c>
      <c r="V22" s="11">
        <f>'OddsRatio_working_3-way'!S22*'OddsRatio_working_3-way'!R22/3-2*'OddsRatio_working_3-way'!R22^3/27-'OddsRatio_working_3-way'!T22</f>
        <v>0.28063148820000722</v>
      </c>
      <c r="W22" s="11">
        <f>'OddsRatio_working_3-way'!V22^2+4*'OddsRatio_working_3-way'!U22^3/27</f>
        <v>-1.92940518707585E-3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0.14202415054879455</v>
      </c>
      <c r="Y22" s="11">
        <f>IF('OddsRatio_working_3-way'!W22&gt;=0,IF('OddsRatio_working_3-way'!V22+SQRT('OddsRatio_working_3-way'!W22)&gt;0,0,PI()),ACOS('OddsRatio_working_3-way'!V22/(2*'OddsRatio_working_3-way'!X22)))</f>
        <v>0.15526222495307729</v>
      </c>
      <c r="Z22" s="11">
        <f>'OddsRatio_working_3-way'!X22^(1/3)*COS('OddsRatio_working_3-way'!Y22/3)</f>
        <v>0.52104133931932883</v>
      </c>
      <c r="AA22" s="11">
        <f>'OddsRatio_working_3-way'!X22^(1/3)*COS(('OddsRatio_working_3-way'!Y22+2*PI())/3)</f>
        <v>-0.28389479436510112</v>
      </c>
      <c r="AB22" s="11">
        <f>'OddsRatio_working_3-way'!X22^(1/3)*COS(('OddsRatio_working_3-way'!Y22+4*PI())/3)</f>
        <v>-0.23714654495422788</v>
      </c>
      <c r="AC22" s="11">
        <f>'OddsRatio_working_3-way'!X22^(1/3)*SIN('OddsRatio_working_3-way'!Y22/3)</f>
        <v>2.6990114381511644E-2</v>
      </c>
      <c r="AD22" s="11">
        <f>'OddsRatio_working_3-way'!X22^(1/3)*SIN(('OddsRatio_working_3-way'!Y22+2*PI())/3)</f>
        <v>0.43773997908165074</v>
      </c>
      <c r="AE22" s="11">
        <f>'OddsRatio_working_3-way'!X22^(1/3)*SIN(('OddsRatio_working_3-way'!Y22+4*PI())/3)</f>
        <v>-0.46473009346316219</v>
      </c>
      <c r="AF22" s="11">
        <f>-'OddsRatio_working_3-way'!U22/(3*'OddsRatio_working_3-way'!X22^(1/3))*COS(('OddsRatio_working_3-way'!Y22)/3)</f>
        <v>0.52104133931932883</v>
      </c>
      <c r="AG22" s="11">
        <f>-'OddsRatio_working_3-way'!U22/(3*'OddsRatio_working_3-way'!X22^(1/3))*COS(('OddsRatio_working_3-way'!Y22+2*PI())/3)</f>
        <v>-0.28389479436510112</v>
      </c>
      <c r="AH22" s="11">
        <f>-'OddsRatio_working_3-way'!U22/(3*'OddsRatio_working_3-way'!X22^(1/3))*COS(('OddsRatio_working_3-way'!Y22+4*PI())/3)</f>
        <v>-0.23714654495422788</v>
      </c>
      <c r="AI22" s="11">
        <f>'OddsRatio_working_3-way'!U22/(3*'OddsRatio_working_3-way'!X22^(1/3))*SIN(('OddsRatio_working_3-way'!Y22)/3)</f>
        <v>-2.6990114381511644E-2</v>
      </c>
      <c r="AJ22" s="11">
        <f>'OddsRatio_working_3-way'!U22/(3*'OddsRatio_working_3-way'!X22^(1/3))*SIN(('OddsRatio_working_3-way'!Y22+2*PI())/3)</f>
        <v>-0.43773997908165074</v>
      </c>
      <c r="AK22" s="11">
        <f>'OddsRatio_working_3-way'!U22/(3*'OddsRatio_working_3-way'!X22^(1/3))*SIN(('OddsRatio_working_3-way'!Y22+4*PI())/3)</f>
        <v>0.46473009346316219</v>
      </c>
      <c r="AL22" s="11">
        <f>'OddsRatio_working_3-way'!Z22+'OddsRatio_working_3-way'!AF22</f>
        <v>1.0420826786386577</v>
      </c>
      <c r="AM22" s="11">
        <f>'OddsRatio_working_3-way'!AA22+'OddsRatio_working_3-way'!AG22</f>
        <v>-0.56778958873020224</v>
      </c>
      <c r="AN22" s="11">
        <f>'OddsRatio_working_3-way'!AB22+'OddsRatio_working_3-way'!AH22</f>
        <v>-0.47429308990845576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1.0420826786386577</v>
      </c>
      <c r="AS22" s="11">
        <f>IF(('OddsRatio_working_3-way'!X22=0),IF(Q22&gt;0,-Q22^(1/3),(-Q22)^(1/3)),'OddsRatio_working_3-way'!AM22-'OddsRatio_working_3-way'!R22/3)</f>
        <v>-0.56778958873020224</v>
      </c>
      <c r="AT22" s="11">
        <f>IF(('OddsRatio_working_3-way'!X22=0),IF(Q22&gt;0,-Q22^(1/3),(-Q22)^(1/3)),'OddsRatio_working_3-way'!AN22-'OddsRatio_working_3-way'!R22/3)</f>
        <v>-0.47429308990845576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9">
        <f t="shared" si="13"/>
        <v>0.39634962561295739</v>
      </c>
      <c r="E23" s="9">
        <f t="shared" si="14"/>
        <v>0.3165200707403048</v>
      </c>
      <c r="F23" s="9">
        <f t="shared" si="15"/>
        <v>0.28713030364673769</v>
      </c>
      <c r="G23" s="9">
        <f t="shared" si="16"/>
        <v>1.0431677837456079</v>
      </c>
      <c r="H23" s="9">
        <f t="shared" si="17"/>
        <v>2.523024964268588</v>
      </c>
      <c r="I23" s="9">
        <f t="shared" si="18"/>
        <v>3.159357312353408</v>
      </c>
      <c r="J23" s="9">
        <f t="shared" si="19"/>
        <v>3.482739325314546</v>
      </c>
      <c r="K23" s="11">
        <f t="shared" si="20"/>
        <v>0.4065040650406504</v>
      </c>
      <c r="L23" s="11">
        <f t="shared" si="21"/>
        <v>0.32573289902280134</v>
      </c>
      <c r="M23" s="11">
        <f t="shared" si="22"/>
        <v>0.29585798816568049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-0.28177987714383623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0.23152468288169956</v>
      </c>
      <c r="Q23" s="11">
        <f>2*'OddsRatio_working_3-way'!K23*'OddsRatio_working_3-way'!L23*'OddsRatio_working_3-way'!M23</f>
        <v>7.8350146491268896E-2</v>
      </c>
      <c r="R23" s="11">
        <f t="shared" si="23"/>
        <v>0</v>
      </c>
      <c r="S23" s="11">
        <f t="shared" si="24"/>
        <v>-0.8216508759549086</v>
      </c>
      <c r="T23" s="11">
        <f t="shared" si="25"/>
        <v>-0.27805444194751561</v>
      </c>
      <c r="U23" s="11">
        <f>'OddsRatio_working_3-way'!S23-'OddsRatio_working_3-way'!R23^2/3</f>
        <v>-0.8216508759549086</v>
      </c>
      <c r="V23" s="11">
        <f>'OddsRatio_working_3-way'!S23*'OddsRatio_working_3-way'!R23/3-2*'OddsRatio_working_3-way'!R23^3/27-'OddsRatio_working_3-way'!T23</f>
        <v>0.27805444194751561</v>
      </c>
      <c r="W23" s="11">
        <f>'OddsRatio_working_3-way'!V23^2+4*'OddsRatio_working_3-way'!U23^3/27</f>
        <v>-4.8642244893170594E-3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0.14333396071418436</v>
      </c>
      <c r="Y23" s="11">
        <f>IF('OddsRatio_working_3-way'!W23&gt;=0,IF('OddsRatio_working_3-way'!V23+SQRT('OddsRatio_working_3-way'!W23)&gt;0,0,PI()),ACOS('OddsRatio_working_3-way'!V23/(2*'OddsRatio_working_3-way'!X23)))</f>
        <v>0.24575832274168996</v>
      </c>
      <c r="Z23" s="11">
        <f>'OddsRatio_working_3-way'!X23^(1/3)*COS('OddsRatio_working_3-way'!Y23/3)</f>
        <v>0.52158389187280396</v>
      </c>
      <c r="AA23" s="11">
        <f>'OddsRatio_working_3-way'!X23^(1/3)*COS(('OddsRatio_working_3-way'!Y23+2*PI())/3)</f>
        <v>-0.29787835574972255</v>
      </c>
      <c r="AB23" s="11">
        <f>'OddsRatio_working_3-way'!X23^(1/3)*COS(('OddsRatio_working_3-way'!Y23+4*PI())/3)</f>
        <v>-0.2237055361230815</v>
      </c>
      <c r="AC23" s="11">
        <f>'OddsRatio_working_3-way'!X23^(1/3)*SIN('OddsRatio_working_3-way'!Y23/3)</f>
        <v>4.2823697377995011E-2</v>
      </c>
      <c r="AD23" s="11">
        <f>'OddsRatio_working_3-way'!X23^(1/3)*SIN(('OddsRatio_working_3-way'!Y23+2*PI())/3)</f>
        <v>0.43029305187760664</v>
      </c>
      <c r="AE23" s="11">
        <f>'OddsRatio_working_3-way'!X23^(1/3)*SIN(('OddsRatio_working_3-way'!Y23+4*PI())/3)</f>
        <v>-0.47311674925560143</v>
      </c>
      <c r="AF23" s="11">
        <f>-'OddsRatio_working_3-way'!U23/(3*'OddsRatio_working_3-way'!X23^(1/3))*COS(('OddsRatio_working_3-way'!Y23)/3)</f>
        <v>0.52158389187280385</v>
      </c>
      <c r="AG23" s="11">
        <f>-'OddsRatio_working_3-way'!U23/(3*'OddsRatio_working_3-way'!X23^(1/3))*COS(('OddsRatio_working_3-way'!Y23+2*PI())/3)</f>
        <v>-0.29787835574972249</v>
      </c>
      <c r="AH23" s="11">
        <f>-'OddsRatio_working_3-way'!U23/(3*'OddsRatio_working_3-way'!X23^(1/3))*COS(('OddsRatio_working_3-way'!Y23+4*PI())/3)</f>
        <v>-0.22370553612308144</v>
      </c>
      <c r="AI23" s="11">
        <f>'OddsRatio_working_3-way'!U23/(3*'OddsRatio_working_3-way'!X23^(1/3))*SIN(('OddsRatio_working_3-way'!Y23)/3)</f>
        <v>-4.2823697377995004E-2</v>
      </c>
      <c r="AJ23" s="11">
        <f>'OddsRatio_working_3-way'!U23/(3*'OddsRatio_working_3-way'!X23^(1/3))*SIN(('OddsRatio_working_3-way'!Y23+2*PI())/3)</f>
        <v>-0.43029305187760652</v>
      </c>
      <c r="AK23" s="11">
        <f>'OddsRatio_working_3-way'!U23/(3*'OddsRatio_working_3-way'!X23^(1/3))*SIN(('OddsRatio_working_3-way'!Y23+4*PI())/3)</f>
        <v>0.47311674925560132</v>
      </c>
      <c r="AL23" s="11">
        <f>'OddsRatio_working_3-way'!Z23+'OddsRatio_working_3-way'!AF23</f>
        <v>1.0431677837456079</v>
      </c>
      <c r="AM23" s="11">
        <f>'OddsRatio_working_3-way'!AA23+'OddsRatio_working_3-way'!AG23</f>
        <v>-0.59575671149944509</v>
      </c>
      <c r="AN23" s="11">
        <f>'OddsRatio_working_3-way'!AB23+'OddsRatio_working_3-way'!AH23</f>
        <v>-0.44741107224616294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1.0431677837456079</v>
      </c>
      <c r="AS23" s="11">
        <f>IF(('OddsRatio_working_3-way'!X23=0),IF(Q23&gt;0,-Q23^(1/3),(-Q23)^(1/3)),'OddsRatio_working_3-way'!AM23-'OddsRatio_working_3-way'!R23/3)</f>
        <v>-0.59575671149944509</v>
      </c>
      <c r="AT23" s="11">
        <f>IF(('OddsRatio_working_3-way'!X23=0),IF(Q23&gt;0,-Q23^(1/3),(-Q23)^(1/3)),'OddsRatio_working_3-way'!AN23-'OddsRatio_working_3-way'!R23/3)</f>
        <v>-0.44741107224616294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9">
        <f t="shared" si="13"/>
        <v>0.41494719492814602</v>
      </c>
      <c r="E24" s="9">
        <f t="shared" si="14"/>
        <v>0.30812194545204707</v>
      </c>
      <c r="F24" s="9">
        <f t="shared" si="15"/>
        <v>0.27693085961980729</v>
      </c>
      <c r="G24" s="9">
        <f t="shared" si="16"/>
        <v>1.0444038506548234</v>
      </c>
      <c r="H24" s="9">
        <f t="shared" si="17"/>
        <v>2.4099451983840114</v>
      </c>
      <c r="I24" s="9">
        <f t="shared" si="18"/>
        <v>3.2454682789078704</v>
      </c>
      <c r="J24" s="9">
        <f t="shared" si="19"/>
        <v>3.6110096266370584</v>
      </c>
      <c r="K24" s="11">
        <f t="shared" si="20"/>
        <v>0.42553191489361702</v>
      </c>
      <c r="L24" s="11">
        <f t="shared" si="21"/>
        <v>0.31746031746031744</v>
      </c>
      <c r="M24" s="11">
        <f t="shared" si="22"/>
        <v>0.2857142857142857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-0.28006947459835019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0.23158199449992758</v>
      </c>
      <c r="Q24" s="11">
        <f>2*'OddsRatio_working_3-way'!K24*'OddsRatio_working_3-way'!L24*'OddsRatio_working_3-way'!M24</f>
        <v>7.7193998166642533E-2</v>
      </c>
      <c r="R24" s="11">
        <f t="shared" si="23"/>
        <v>0</v>
      </c>
      <c r="S24" s="11">
        <f t="shared" si="24"/>
        <v>-0.82687338501291907</v>
      </c>
      <c r="T24" s="11">
        <f t="shared" si="25"/>
        <v>-0.27562446167097304</v>
      </c>
      <c r="U24" s="11">
        <f>'OddsRatio_working_3-way'!S24-'OddsRatio_working_3-way'!R24^2/3</f>
        <v>-0.82687338501291907</v>
      </c>
      <c r="V24" s="11">
        <f>'OddsRatio_working_3-way'!S24*'OddsRatio_working_3-way'!R24/3-2*'OddsRatio_working_3-way'!R24^3/27-'OddsRatio_working_3-way'!T24</f>
        <v>0.27562446167097304</v>
      </c>
      <c r="W24" s="11">
        <f>'OddsRatio_working_3-way'!V24^2+4*'OddsRatio_working_3-way'!U24^3/27</f>
        <v>-7.7866429118846892E-3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0.14470270106609825</v>
      </c>
      <c r="Y24" s="11">
        <f>IF('OddsRatio_working_3-way'!W24&gt;=0,IF('OddsRatio_working_3-way'!V24+SQRT('OddsRatio_working_3-way'!W24)&gt;0,0,PI()),ACOS('OddsRatio_working_3-way'!V24/(2*'OddsRatio_working_3-way'!X24)))</f>
        <v>0.30984158945979678</v>
      </c>
      <c r="Z24" s="11">
        <f>'OddsRatio_working_3-way'!X24^(1/3)*COS('OddsRatio_working_3-way'!Y24/3)</f>
        <v>0.52220192532741183</v>
      </c>
      <c r="AA24" s="11">
        <f>'OddsRatio_working_3-way'!X24^(1/3)*COS(('OddsRatio_working_3-way'!Y24+2*PI())/3)</f>
        <v>-0.30797534950223365</v>
      </c>
      <c r="AB24" s="11">
        <f>'OddsRatio_working_3-way'!X24^(1/3)*COS(('OddsRatio_working_3-way'!Y24+4*PI())/3)</f>
        <v>-0.21422657582517832</v>
      </c>
      <c r="AC24" s="11">
        <f>'OddsRatio_working_3-way'!X24^(1/3)*SIN('OddsRatio_working_3-way'!Y24/3)</f>
        <v>5.4125879718645187E-2</v>
      </c>
      <c r="AD24" s="11">
        <f>'OddsRatio_working_3-way'!X24^(1/3)*SIN(('OddsRatio_working_3-way'!Y24+2*PI())/3)</f>
        <v>0.42517719337936055</v>
      </c>
      <c r="AE24" s="11">
        <f>'OddsRatio_working_3-way'!X24^(1/3)*SIN(('OddsRatio_working_3-way'!Y24+4*PI())/3)</f>
        <v>-0.47930307309800568</v>
      </c>
      <c r="AF24" s="11">
        <f>-'OddsRatio_working_3-way'!U24/(3*'OddsRatio_working_3-way'!X24^(1/3))*COS(('OddsRatio_working_3-way'!Y24)/3)</f>
        <v>0.52220192532741172</v>
      </c>
      <c r="AG24" s="11">
        <f>-'OddsRatio_working_3-way'!U24/(3*'OddsRatio_working_3-way'!X24^(1/3))*COS(('OddsRatio_working_3-way'!Y24+2*PI())/3)</f>
        <v>-0.3079753495022336</v>
      </c>
      <c r="AH24" s="11">
        <f>-'OddsRatio_working_3-way'!U24/(3*'OddsRatio_working_3-way'!X24^(1/3))*COS(('OddsRatio_working_3-way'!Y24+4*PI())/3)</f>
        <v>-0.21422657582517829</v>
      </c>
      <c r="AI24" s="11">
        <f>'OddsRatio_working_3-way'!U24/(3*'OddsRatio_working_3-way'!X24^(1/3))*SIN(('OddsRatio_working_3-way'!Y24)/3)</f>
        <v>-5.4125879718645173E-2</v>
      </c>
      <c r="AJ24" s="11">
        <f>'OddsRatio_working_3-way'!U24/(3*'OddsRatio_working_3-way'!X24^(1/3))*SIN(('OddsRatio_working_3-way'!Y24+2*PI())/3)</f>
        <v>-0.42517719337936044</v>
      </c>
      <c r="AK24" s="11">
        <f>'OddsRatio_working_3-way'!U24/(3*'OddsRatio_working_3-way'!X24^(1/3))*SIN(('OddsRatio_working_3-way'!Y24+4*PI())/3)</f>
        <v>0.47930307309800557</v>
      </c>
      <c r="AL24" s="11">
        <f>'OddsRatio_working_3-way'!Z24+'OddsRatio_working_3-way'!AF24</f>
        <v>1.0444038506548234</v>
      </c>
      <c r="AM24" s="11">
        <f>'OddsRatio_working_3-way'!AA24+'OddsRatio_working_3-way'!AG24</f>
        <v>-0.61595069900446719</v>
      </c>
      <c r="AN24" s="11">
        <f>'OddsRatio_working_3-way'!AB24+'OddsRatio_working_3-way'!AH24</f>
        <v>-0.42845315165035658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1.0444038506548234</v>
      </c>
      <c r="AS24" s="11">
        <f>IF(('OddsRatio_working_3-way'!X24=0),IF(Q24&gt;0,-Q24^(1/3),(-Q24)^(1/3)),'OddsRatio_working_3-way'!AM24-'OddsRatio_working_3-way'!R24/3)</f>
        <v>-0.61595069900446719</v>
      </c>
      <c r="AT24" s="11">
        <f>IF(('OddsRatio_working_3-way'!X24=0),IF(Q24&gt;0,-Q24^(1/3),(-Q24)^(1/3)),'OddsRatio_working_3-way'!AN24-'OddsRatio_working_3-way'!R24/3)</f>
        <v>-0.42845315165035658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9">
        <f t="shared" si="13"/>
        <v>0.41870388371263667</v>
      </c>
      <c r="E25" s="9">
        <f t="shared" si="14"/>
        <v>0.29769836485361995</v>
      </c>
      <c r="F25" s="9">
        <f t="shared" si="15"/>
        <v>0.28359775143374349</v>
      </c>
      <c r="G25" s="9">
        <f t="shared" si="16"/>
        <v>1.0438516720045707</v>
      </c>
      <c r="H25" s="9">
        <f t="shared" si="17"/>
        <v>2.3883227237660791</v>
      </c>
      <c r="I25" s="9">
        <f t="shared" si="18"/>
        <v>3.3591047787303299</v>
      </c>
      <c r="J25" s="9">
        <f t="shared" si="19"/>
        <v>3.526121046251061</v>
      </c>
      <c r="K25" s="11">
        <f t="shared" si="20"/>
        <v>0.42918454935622319</v>
      </c>
      <c r="L25" s="11">
        <f t="shared" si="21"/>
        <v>0.30674846625766872</v>
      </c>
      <c r="M25" s="11">
        <f t="shared" si="22"/>
        <v>0.29239766081871343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-0.28001146832606327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0.23135284519345792</v>
      </c>
      <c r="Q25" s="11">
        <f>2*'OddsRatio_working_3-way'!K25*'OddsRatio_working_3-way'!L25*'OddsRatio_working_3-way'!M25</f>
        <v>7.6989299565210625E-2</v>
      </c>
      <c r="R25" s="11">
        <f t="shared" si="23"/>
        <v>0</v>
      </c>
      <c r="S25" s="11">
        <f t="shared" si="24"/>
        <v>-0.82622632057361256</v>
      </c>
      <c r="T25" s="11">
        <f t="shared" si="25"/>
        <v>-0.27495052265344844</v>
      </c>
      <c r="U25" s="11">
        <f>'OddsRatio_working_3-way'!S25-'OddsRatio_working_3-way'!R25^2/3</f>
        <v>-0.82622632057361256</v>
      </c>
      <c r="V25" s="11">
        <f>'OddsRatio_working_3-way'!S25*'OddsRatio_working_3-way'!R25/3-2*'OddsRatio_working_3-way'!R25^3/27-'OddsRatio_working_3-way'!T25</f>
        <v>0.27495052265344844</v>
      </c>
      <c r="W25" s="11">
        <f>'OddsRatio_working_3-way'!V25^2+4*'OddsRatio_working_3-way'!U25^3/27</f>
        <v>-7.9612237554520793E-3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0.1445328800505758</v>
      </c>
      <c r="Y25" s="11">
        <f>IF('OddsRatio_working_3-way'!W25&gt;=0,IF('OddsRatio_working_3-way'!V25+SQRT('OddsRatio_working_3-way'!W25)&gt;0,0,PI()),ACOS('OddsRatio_working_3-way'!V25/(2*'OddsRatio_working_3-way'!X25)))</f>
        <v>0.31379356925622992</v>
      </c>
      <c r="Z25" s="11">
        <f>'OddsRatio_working_3-way'!X25^(1/3)*COS('OddsRatio_working_3-way'!Y25/3)</f>
        <v>0.52192583600228526</v>
      </c>
      <c r="AA25" s="11">
        <f>'OddsRatio_working_3-way'!X25^(1/3)*COS(('OddsRatio_working_3-way'!Y25+2*PI())/3)</f>
        <v>-0.30841443460904222</v>
      </c>
      <c r="AB25" s="11">
        <f>'OddsRatio_working_3-way'!X25^(1/3)*COS(('OddsRatio_working_3-way'!Y25+4*PI())/3)</f>
        <v>-0.21351140139324298</v>
      </c>
      <c r="AC25" s="11">
        <f>'OddsRatio_working_3-way'!X25^(1/3)*SIN('OddsRatio_working_3-way'!Y25/3)</f>
        <v>5.4792291774053641E-2</v>
      </c>
      <c r="AD25" s="11">
        <f>'OddsRatio_working_3-way'!X25^(1/3)*SIN(('OddsRatio_working_3-way'!Y25+2*PI())/3)</f>
        <v>0.42460488698238308</v>
      </c>
      <c r="AE25" s="11">
        <f>'OddsRatio_working_3-way'!X25^(1/3)*SIN(('OddsRatio_working_3-way'!Y25+4*PI())/3)</f>
        <v>-0.47939717875643667</v>
      </c>
      <c r="AF25" s="11">
        <f>-'OddsRatio_working_3-way'!U25/(3*'OddsRatio_working_3-way'!X25^(1/3))*COS(('OddsRatio_working_3-way'!Y25)/3)</f>
        <v>0.52192583600228537</v>
      </c>
      <c r="AG25" s="11">
        <f>-'OddsRatio_working_3-way'!U25/(3*'OddsRatio_working_3-way'!X25^(1/3))*COS(('OddsRatio_working_3-way'!Y25+2*PI())/3)</f>
        <v>-0.30841443460904228</v>
      </c>
      <c r="AH25" s="11">
        <f>-'OddsRatio_working_3-way'!U25/(3*'OddsRatio_working_3-way'!X25^(1/3))*COS(('OddsRatio_working_3-way'!Y25+4*PI())/3)</f>
        <v>-0.21351140139324304</v>
      </c>
      <c r="AI25" s="11">
        <f>'OddsRatio_working_3-way'!U25/(3*'OddsRatio_working_3-way'!X25^(1/3))*SIN(('OddsRatio_working_3-way'!Y25)/3)</f>
        <v>-5.4792291774053647E-2</v>
      </c>
      <c r="AJ25" s="11">
        <f>'OddsRatio_working_3-way'!U25/(3*'OddsRatio_working_3-way'!X25^(1/3))*SIN(('OddsRatio_working_3-way'!Y25+2*PI())/3)</f>
        <v>-0.42460488698238313</v>
      </c>
      <c r="AK25" s="11">
        <f>'OddsRatio_working_3-way'!U25/(3*'OddsRatio_working_3-way'!X25^(1/3))*SIN(('OddsRatio_working_3-way'!Y25+4*PI())/3)</f>
        <v>0.47939717875643678</v>
      </c>
      <c r="AL25" s="11">
        <f>'OddsRatio_working_3-way'!Z25+'OddsRatio_working_3-way'!AF25</f>
        <v>1.0438516720045707</v>
      </c>
      <c r="AM25" s="11">
        <f>'OddsRatio_working_3-way'!AA25+'OddsRatio_working_3-way'!AG25</f>
        <v>-0.61682886921808455</v>
      </c>
      <c r="AN25" s="11">
        <f>'OddsRatio_working_3-way'!AB25+'OddsRatio_working_3-way'!AH25</f>
        <v>-0.42702280278648602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1.0438516720045707</v>
      </c>
      <c r="AS25" s="11">
        <f>IF(('OddsRatio_working_3-way'!X25=0),IF(Q25&gt;0,-Q25^(1/3),(-Q25)^(1/3)),'OddsRatio_working_3-way'!AM25-'OddsRatio_working_3-way'!R25/3)</f>
        <v>-0.61682886921808455</v>
      </c>
      <c r="AT25" s="11">
        <f>IF(('OddsRatio_working_3-way'!X25=0),IF(Q25&gt;0,-Q25^(1/3),(-Q25)^(1/3)),'OddsRatio_working_3-way'!AN25-'OddsRatio_working_3-way'!R25/3)</f>
        <v>-0.42702280278648602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9">
        <f t="shared" si="13"/>
        <v>0.48874564512808694</v>
      </c>
      <c r="E26" s="9">
        <f t="shared" si="14"/>
        <v>0.2806755667257777</v>
      </c>
      <c r="F26" s="9">
        <f t="shared" si="15"/>
        <v>0.23057878814613517</v>
      </c>
      <c r="G26" s="9">
        <f t="shared" si="16"/>
        <v>1.0460540364260988</v>
      </c>
      <c r="H26" s="9">
        <f t="shared" si="17"/>
        <v>2.0460540364260988</v>
      </c>
      <c r="I26" s="9">
        <f t="shared" si="18"/>
        <v>3.5628323892439417</v>
      </c>
      <c r="J26" s="9">
        <f t="shared" si="19"/>
        <v>4.3369123761992565</v>
      </c>
      <c r="K26" s="11">
        <f t="shared" si="20"/>
        <v>0.5</v>
      </c>
      <c r="L26" s="11">
        <f t="shared" si="21"/>
        <v>0.28985507246376813</v>
      </c>
      <c r="M26" s="11">
        <f t="shared" si="22"/>
        <v>0.2386634844868735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-0.27032963231987817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0.22967036768012172</v>
      </c>
      <c r="Q26" s="11">
        <f>2*'OddsRatio_working_3-way'!K26*'OddsRatio_working_3-way'!L26*'OddsRatio_working_3-way'!M26</f>
        <v>6.917782159039812E-2</v>
      </c>
      <c r="R26" s="11">
        <f t="shared" si="23"/>
        <v>0</v>
      </c>
      <c r="S26" s="11">
        <f t="shared" si="24"/>
        <v>-0.84959375599769704</v>
      </c>
      <c r="T26" s="11">
        <f t="shared" si="25"/>
        <v>-0.25590173373424613</v>
      </c>
      <c r="U26" s="11">
        <f>'OddsRatio_working_3-way'!S26-'OddsRatio_working_3-way'!R26^2/3</f>
        <v>-0.84959375599769704</v>
      </c>
      <c r="V26" s="11">
        <f>'OddsRatio_working_3-way'!S26*'OddsRatio_working_3-way'!R26/3-2*'OddsRatio_working_3-way'!R26^3/27-'OddsRatio_working_3-way'!T26</f>
        <v>0.25590173373424613</v>
      </c>
      <c r="W26" s="11">
        <f>'OddsRatio_working_3-way'!V26^2+4*'OddsRatio_working_3-way'!U26^3/27</f>
        <v>-2.536539702664363E-2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0.15070757641442303</v>
      </c>
      <c r="Y26" s="11">
        <f>IF('OddsRatio_working_3-way'!W26&gt;=0,IF('OddsRatio_working_3-way'!V26+SQRT('OddsRatio_working_3-way'!W26)&gt;0,0,PI()),ACOS('OddsRatio_working_3-way'!V26/(2*'OddsRatio_working_3-way'!X26)))</f>
        <v>0.5567047627493138</v>
      </c>
      <c r="Z26" s="11">
        <f>'OddsRatio_working_3-way'!X26^(1/3)*COS('OddsRatio_working_3-way'!Y26/3)</f>
        <v>0.52302701821304942</v>
      </c>
      <c r="AA26" s="11">
        <f>'OddsRatio_working_3-way'!X26^(1/3)*COS(('OddsRatio_working_3-way'!Y26+2*PI())/3)</f>
        <v>-0.34654581275519203</v>
      </c>
      <c r="AB26" s="11">
        <f>'OddsRatio_working_3-way'!X26^(1/3)*COS(('OddsRatio_working_3-way'!Y26+4*PI())/3)</f>
        <v>-0.17648120545785748</v>
      </c>
      <c r="AC26" s="11">
        <f>'OddsRatio_working_3-way'!X26^(1/3)*SIN('OddsRatio_working_3-way'!Y26/3)</f>
        <v>9.8186846802744213E-2</v>
      </c>
      <c r="AD26" s="11">
        <f>'OddsRatio_working_3-way'!X26^(1/3)*SIN(('OddsRatio_working_3-way'!Y26+2*PI())/3)</f>
        <v>0.40386126123675498</v>
      </c>
      <c r="AE26" s="11">
        <f>'OddsRatio_working_3-way'!X26^(1/3)*SIN(('OddsRatio_working_3-way'!Y26+4*PI())/3)</f>
        <v>-0.50204810803949906</v>
      </c>
      <c r="AF26" s="11">
        <f>-'OddsRatio_working_3-way'!U26/(3*'OddsRatio_working_3-way'!X26^(1/3))*COS(('OddsRatio_working_3-way'!Y26)/3)</f>
        <v>0.52302701821304942</v>
      </c>
      <c r="AG26" s="11">
        <f>-'OddsRatio_working_3-way'!U26/(3*'OddsRatio_working_3-way'!X26^(1/3))*COS(('OddsRatio_working_3-way'!Y26+2*PI())/3)</f>
        <v>-0.34654581275519203</v>
      </c>
      <c r="AH26" s="11">
        <f>-'OddsRatio_working_3-way'!U26/(3*'OddsRatio_working_3-way'!X26^(1/3))*COS(('OddsRatio_working_3-way'!Y26+4*PI())/3)</f>
        <v>-0.17648120545785748</v>
      </c>
      <c r="AI26" s="11">
        <f>'OddsRatio_working_3-way'!U26/(3*'OddsRatio_working_3-way'!X26^(1/3))*SIN(('OddsRatio_working_3-way'!Y26)/3)</f>
        <v>-9.8186846802744213E-2</v>
      </c>
      <c r="AJ26" s="11">
        <f>'OddsRatio_working_3-way'!U26/(3*'OddsRatio_working_3-way'!X26^(1/3))*SIN(('OddsRatio_working_3-way'!Y26+2*PI())/3)</f>
        <v>-0.40386126123675498</v>
      </c>
      <c r="AK26" s="11">
        <f>'OddsRatio_working_3-way'!U26/(3*'OddsRatio_working_3-way'!X26^(1/3))*SIN(('OddsRatio_working_3-way'!Y26+4*PI())/3)</f>
        <v>0.50204810803949906</v>
      </c>
      <c r="AL26" s="11">
        <f>'OddsRatio_working_3-way'!Z26+'OddsRatio_working_3-way'!AF26</f>
        <v>1.0460540364260988</v>
      </c>
      <c r="AM26" s="11">
        <f>'OddsRatio_working_3-way'!AA26+'OddsRatio_working_3-way'!AG26</f>
        <v>-0.69309162551038406</v>
      </c>
      <c r="AN26" s="11">
        <f>'OddsRatio_working_3-way'!AB26+'OddsRatio_working_3-way'!AH26</f>
        <v>-0.35296241091571495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1.0460540364260988</v>
      </c>
      <c r="AS26" s="11">
        <f>IF(('OddsRatio_working_3-way'!X26=0),IF(Q26&gt;0,-Q26^(1/3),(-Q26)^(1/3)),'OddsRatio_working_3-way'!AM26-'OddsRatio_working_3-way'!R26/3)</f>
        <v>-0.69309162551038406</v>
      </c>
      <c r="AT26" s="11">
        <f>IF(('OddsRatio_working_3-way'!X26=0),IF(Q26&gt;0,-Q26^(1/3),(-Q26)^(1/3)),'OddsRatio_working_3-way'!AN26-'OddsRatio_working_3-way'!R26/3)</f>
        <v>-0.35296241091571495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9">
        <f t="shared" si="13"/>
        <v>0.47438499258228334</v>
      </c>
      <c r="E27" s="9">
        <f t="shared" si="14"/>
        <v>0.28783953003284357</v>
      </c>
      <c r="F27" s="9">
        <f t="shared" si="15"/>
        <v>0.23777547738487315</v>
      </c>
      <c r="G27" s="9">
        <f t="shared" si="16"/>
        <v>1.0757208605326429</v>
      </c>
      <c r="H27" s="9">
        <f t="shared" si="17"/>
        <v>2.1079924863486217</v>
      </c>
      <c r="I27" s="9">
        <f t="shared" si="18"/>
        <v>3.4741579792250783</v>
      </c>
      <c r="J27" s="9">
        <f t="shared" si="19"/>
        <v>4.2056481643872763</v>
      </c>
      <c r="K27" s="11">
        <f t="shared" si="20"/>
        <v>0.49261083743842371</v>
      </c>
      <c r="L27" s="11">
        <f t="shared" si="21"/>
        <v>0.30303030303030304</v>
      </c>
      <c r="M27" s="11">
        <f t="shared" si="22"/>
        <v>0.25125628140703515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-0.26478188824402649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0.23666623909216181</v>
      </c>
      <c r="Q27" s="11">
        <f>2*'OddsRatio_working_3-way'!K27*'OddsRatio_working_3-way'!L27*'OddsRatio_working_3-way'!M27</f>
        <v>7.5013071027626568E-2</v>
      </c>
      <c r="R27" s="11">
        <f t="shared" si="23"/>
        <v>0</v>
      </c>
      <c r="S27" s="11">
        <f t="shared" si="24"/>
        <v>-0.89381581444893643</v>
      </c>
      <c r="T27" s="11">
        <f t="shared" si="25"/>
        <v>-0.28330136749570095</v>
      </c>
      <c r="U27" s="11">
        <f>'OddsRatio_working_3-way'!S27-'OddsRatio_working_3-way'!R27^2/3</f>
        <v>-0.89381581444893643</v>
      </c>
      <c r="V27" s="11">
        <f>'OddsRatio_working_3-way'!S27*'OddsRatio_working_3-way'!R27/3-2*'OddsRatio_working_3-way'!R27^3/27-'OddsRatio_working_3-way'!T27</f>
        <v>0.28330136749570095</v>
      </c>
      <c r="W27" s="11">
        <f>'OddsRatio_working_3-way'!V27^2+4*'OddsRatio_working_3-way'!U27^3/27</f>
        <v>-2.5529290998695567E-2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0.16262607096006299</v>
      </c>
      <c r="Y27" s="11">
        <f>IF('OddsRatio_working_3-way'!W27&gt;=0,IF('OddsRatio_working_3-way'!V27+SQRT('OddsRatio_working_3-way'!W27)&gt;0,0,PI()),ACOS('OddsRatio_working_3-way'!V27/(2*'OddsRatio_working_3-way'!X27)))</f>
        <v>0.51351992171720262</v>
      </c>
      <c r="Z27" s="11">
        <f>'OddsRatio_working_3-way'!X27^(1/3)*COS('OddsRatio_working_3-way'!Y27/3)</f>
        <v>0.53786043026632147</v>
      </c>
      <c r="AA27" s="11">
        <f>'OddsRatio_working_3-way'!X27^(1/3)*COS(('OddsRatio_working_3-way'!Y27+2*PI())/3)</f>
        <v>-0.34945084464839599</v>
      </c>
      <c r="AB27" s="11">
        <f>'OddsRatio_working_3-way'!X27^(1/3)*COS(('OddsRatio_working_3-way'!Y27+4*PI())/3)</f>
        <v>-0.18840958561792559</v>
      </c>
      <c r="AC27" s="11">
        <f>'OddsRatio_working_3-way'!X27^(1/3)*SIN('OddsRatio_working_3-way'!Y27/3)</f>
        <v>9.2977214251878548E-2</v>
      </c>
      <c r="AD27" s="11">
        <f>'OddsRatio_working_3-way'!X27^(1/3)*SIN(('OddsRatio_working_3-way'!Y27+2*PI())/3)</f>
        <v>0.41931218917512381</v>
      </c>
      <c r="AE27" s="11">
        <f>'OddsRatio_working_3-way'!X27^(1/3)*SIN(('OddsRatio_working_3-way'!Y27+4*PI())/3)</f>
        <v>-0.51228940342700213</v>
      </c>
      <c r="AF27" s="11">
        <f>-'OddsRatio_working_3-way'!U27/(3*'OddsRatio_working_3-way'!X27^(1/3))*COS(('OddsRatio_working_3-way'!Y27)/3)</f>
        <v>0.53786043026632147</v>
      </c>
      <c r="AG27" s="11">
        <f>-'OddsRatio_working_3-way'!U27/(3*'OddsRatio_working_3-way'!X27^(1/3))*COS(('OddsRatio_working_3-way'!Y27+2*PI())/3)</f>
        <v>-0.34945084464839599</v>
      </c>
      <c r="AH27" s="11">
        <f>-'OddsRatio_working_3-way'!U27/(3*'OddsRatio_working_3-way'!X27^(1/3))*COS(('OddsRatio_working_3-way'!Y27+4*PI())/3)</f>
        <v>-0.18840958561792559</v>
      </c>
      <c r="AI27" s="11">
        <f>'OddsRatio_working_3-way'!U27/(3*'OddsRatio_working_3-way'!X27^(1/3))*SIN(('OddsRatio_working_3-way'!Y27)/3)</f>
        <v>-9.2977214251878548E-2</v>
      </c>
      <c r="AJ27" s="11">
        <f>'OddsRatio_working_3-way'!U27/(3*'OddsRatio_working_3-way'!X27^(1/3))*SIN(('OddsRatio_working_3-way'!Y27+2*PI())/3)</f>
        <v>-0.41931218917512381</v>
      </c>
      <c r="AK27" s="11">
        <f>'OddsRatio_working_3-way'!U27/(3*'OddsRatio_working_3-way'!X27^(1/3))*SIN(('OddsRatio_working_3-way'!Y27+4*PI())/3)</f>
        <v>0.51228940342700213</v>
      </c>
      <c r="AL27" s="11">
        <f>'OddsRatio_working_3-way'!Z27+'OddsRatio_working_3-way'!AF27</f>
        <v>1.0757208605326429</v>
      </c>
      <c r="AM27" s="11">
        <f>'OddsRatio_working_3-way'!AA27+'OddsRatio_working_3-way'!AG27</f>
        <v>-0.69890168929679197</v>
      </c>
      <c r="AN27" s="11">
        <f>'OddsRatio_working_3-way'!AB27+'OddsRatio_working_3-way'!AH27</f>
        <v>-0.37681917123585118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1.0757208605326429</v>
      </c>
      <c r="AS27" s="11">
        <f>IF(('OddsRatio_working_3-way'!X27=0),IF(Q27&gt;0,-Q27^(1/3),(-Q27)^(1/3)),'OddsRatio_working_3-way'!AM27-'OddsRatio_working_3-way'!R27/3)</f>
        <v>-0.69890168929679197</v>
      </c>
      <c r="AT27" s="11">
        <f>IF(('OddsRatio_working_3-way'!X27=0),IF(Q27&gt;0,-Q27^(1/3),(-Q27)^(1/3)),'OddsRatio_working_3-way'!AN27-'OddsRatio_working_3-way'!R27/3)</f>
        <v>-0.37681917123585118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9">
        <f t="shared" si="13"/>
        <v>0.25214674358863748</v>
      </c>
      <c r="E28" s="9">
        <f t="shared" si="14"/>
        <v>0.31012960172935106</v>
      </c>
      <c r="F28" s="9">
        <f t="shared" si="15"/>
        <v>0.43772365468201158</v>
      </c>
      <c r="G28" s="9">
        <f t="shared" si="16"/>
        <v>1.0443466675978836</v>
      </c>
      <c r="H28" s="9">
        <f t="shared" si="17"/>
        <v>3.9659445359779895</v>
      </c>
      <c r="I28" s="9">
        <f t="shared" si="18"/>
        <v>3.2244584019834917</v>
      </c>
      <c r="J28" s="9">
        <f t="shared" si="19"/>
        <v>2.2845464011453971</v>
      </c>
      <c r="K28" s="11">
        <f t="shared" si="20"/>
        <v>0.26041666666666669</v>
      </c>
      <c r="L28" s="11">
        <f t="shared" si="21"/>
        <v>0.31948881789137379</v>
      </c>
      <c r="M28" s="11">
        <f t="shared" si="22"/>
        <v>0.44843049327354262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-0.27760202510064624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0.23131897782680749</v>
      </c>
      <c r="Q28" s="11">
        <f>2*'OddsRatio_working_3-way'!K28*'OddsRatio_working_3-way'!L28*'OddsRatio_working_3-way'!M28</f>
        <v>7.461902510542176E-2</v>
      </c>
      <c r="R28" s="11">
        <f t="shared" si="23"/>
        <v>0</v>
      </c>
      <c r="S28" s="11">
        <f t="shared" si="24"/>
        <v>-0.83327554164254181</v>
      </c>
      <c r="T28" s="11">
        <f t="shared" si="25"/>
        <v>-0.26879856182017475</v>
      </c>
      <c r="U28" s="11">
        <f>'OddsRatio_working_3-way'!S28-'OddsRatio_working_3-way'!R28^2/3</f>
        <v>-0.83327554164254181</v>
      </c>
      <c r="V28" s="11">
        <f>'OddsRatio_working_3-way'!S28*'OddsRatio_working_3-way'!R28/3-2*'OddsRatio_working_3-way'!R28^3/27-'OddsRatio_working_3-way'!T28</f>
        <v>0.26879856182017475</v>
      </c>
      <c r="W28" s="11">
        <f>'OddsRatio_working_3-way'!V28^2+4*'OddsRatio_working_3-way'!U28^3/27</f>
        <v>-1.3463379488945507E-2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0.14638651434262978</v>
      </c>
      <c r="Y28" s="11">
        <f>IF('OddsRatio_working_3-way'!W28&gt;=0,IF('OddsRatio_working_3-way'!V28+SQRT('OddsRatio_working_3-way'!W28)&gt;0,0,PI()),ACOS('OddsRatio_working_3-way'!V28/(2*'OddsRatio_working_3-way'!X28)))</f>
        <v>0.40750512711589937</v>
      </c>
      <c r="Z28" s="11">
        <f>'OddsRatio_working_3-way'!X28^(1/3)*COS('OddsRatio_working_3-way'!Y28/3)</f>
        <v>0.52217333379894182</v>
      </c>
      <c r="AA28" s="11">
        <f>'OddsRatio_working_3-way'!X28^(1/3)*COS(('OddsRatio_working_3-way'!Y28+2*PI())/3)</f>
        <v>-0.32289396835010548</v>
      </c>
      <c r="AB28" s="11">
        <f>'OddsRatio_working_3-way'!X28^(1/3)*COS(('OddsRatio_working_3-way'!Y28+4*PI())/3)</f>
        <v>-0.19927936544883648</v>
      </c>
      <c r="AC28" s="11">
        <f>'OddsRatio_working_3-way'!X28^(1/3)*SIN('OddsRatio_working_3-way'!Y28/3)</f>
        <v>7.1368924260816466E-2</v>
      </c>
      <c r="AD28" s="11">
        <f>'OddsRatio_working_3-way'!X28^(1/3)*SIN(('OddsRatio_working_3-way'!Y28+2*PI())/3)</f>
        <v>0.41653091011828691</v>
      </c>
      <c r="AE28" s="11">
        <f>'OddsRatio_working_3-way'!X28^(1/3)*SIN(('OddsRatio_working_3-way'!Y28+4*PI())/3)</f>
        <v>-0.48789983437910323</v>
      </c>
      <c r="AF28" s="11">
        <f>-'OddsRatio_working_3-way'!U28/(3*'OddsRatio_working_3-way'!X28^(1/3))*COS(('OddsRatio_working_3-way'!Y28)/3)</f>
        <v>0.52217333379894182</v>
      </c>
      <c r="AG28" s="11">
        <f>-'OddsRatio_working_3-way'!U28/(3*'OddsRatio_working_3-way'!X28^(1/3))*COS(('OddsRatio_working_3-way'!Y28+2*PI())/3)</f>
        <v>-0.32289396835010548</v>
      </c>
      <c r="AH28" s="11">
        <f>-'OddsRatio_working_3-way'!U28/(3*'OddsRatio_working_3-way'!X28^(1/3))*COS(('OddsRatio_working_3-way'!Y28+4*PI())/3)</f>
        <v>-0.19927936544883648</v>
      </c>
      <c r="AI28" s="11">
        <f>'OddsRatio_working_3-way'!U28/(3*'OddsRatio_working_3-way'!X28^(1/3))*SIN(('OddsRatio_working_3-way'!Y28)/3)</f>
        <v>-7.1368924260816466E-2</v>
      </c>
      <c r="AJ28" s="11">
        <f>'OddsRatio_working_3-way'!U28/(3*'OddsRatio_working_3-way'!X28^(1/3))*SIN(('OddsRatio_working_3-way'!Y28+2*PI())/3)</f>
        <v>-0.41653091011828691</v>
      </c>
      <c r="AK28" s="11">
        <f>'OddsRatio_working_3-way'!U28/(3*'OddsRatio_working_3-way'!X28^(1/3))*SIN(('OddsRatio_working_3-way'!Y28+4*PI())/3)</f>
        <v>0.48789983437910323</v>
      </c>
      <c r="AL28" s="11">
        <f>'OddsRatio_working_3-way'!Z28+'OddsRatio_working_3-way'!AF28</f>
        <v>1.0443466675978836</v>
      </c>
      <c r="AM28" s="11">
        <f>'OddsRatio_working_3-way'!AA28+'OddsRatio_working_3-way'!AG28</f>
        <v>-0.64578793670021095</v>
      </c>
      <c r="AN28" s="11">
        <f>'OddsRatio_working_3-way'!AB28+'OddsRatio_working_3-way'!AH28</f>
        <v>-0.39855873089767296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1.0443466675978836</v>
      </c>
      <c r="AS28" s="11">
        <f>IF(('OddsRatio_working_3-way'!X28=0),IF(Q28&gt;0,-Q28^(1/3),(-Q28)^(1/3)),'OddsRatio_working_3-way'!AM28-'OddsRatio_working_3-way'!R28/3)</f>
        <v>-0.64578793670021095</v>
      </c>
      <c r="AT28" s="11">
        <f>IF(('OddsRatio_working_3-way'!X28=0),IF(Q28&gt;0,-Q28^(1/3),(-Q28)^(1/3)),'OddsRatio_working_3-way'!AN28-'OddsRatio_working_3-way'!R28/3)</f>
        <v>-0.39855873089767296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9">
        <f t="shared" si="13"/>
        <v>0.68977344896082315</v>
      </c>
      <c r="E29" s="9">
        <f t="shared" si="14"/>
        <v>0.20920269477651604</v>
      </c>
      <c r="F29" s="9">
        <f t="shared" si="15"/>
        <v>0.10102385626266089</v>
      </c>
      <c r="G29" s="9">
        <f t="shared" si="16"/>
        <v>1.0708365861924123</v>
      </c>
      <c r="H29" s="9">
        <f t="shared" si="17"/>
        <v>1.4497513662008128</v>
      </c>
      <c r="I29" s="9">
        <f t="shared" si="18"/>
        <v>4.7800531492592162</v>
      </c>
      <c r="J29" s="9">
        <f t="shared" si="19"/>
        <v>9.8986520312589459</v>
      </c>
      <c r="K29" s="11">
        <f t="shared" si="20"/>
        <v>0.70422535211267612</v>
      </c>
      <c r="L29" s="11">
        <f t="shared" si="21"/>
        <v>0.22075055187637968</v>
      </c>
      <c r="M29" s="11">
        <f t="shared" si="22"/>
        <v>0.10741138560687433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-0.2057258153311643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0.20471715753199007</v>
      </c>
      <c r="Q29" s="11">
        <f>2*'OddsRatio_working_3-way'!K29*'OddsRatio_working_3-way'!L29*'OddsRatio_working_3-way'!M29</f>
        <v>3.3395947395104417E-2</v>
      </c>
      <c r="R29" s="11">
        <f t="shared" si="23"/>
        <v>0</v>
      </c>
      <c r="S29" s="11">
        <f t="shared" si="24"/>
        <v>-0.99509707715800977</v>
      </c>
      <c r="T29" s="11">
        <f t="shared" si="25"/>
        <v>-0.16233231275008317</v>
      </c>
      <c r="U29" s="11">
        <f>'OddsRatio_working_3-way'!S29-'OddsRatio_working_3-way'!R29^2/3</f>
        <v>-0.99509707715800977</v>
      </c>
      <c r="V29" s="11">
        <f>'OddsRatio_working_3-way'!S29*'OddsRatio_working_3-way'!R29/3-2*'OddsRatio_working_3-way'!R29^3/27-'OddsRatio_working_3-way'!T29</f>
        <v>0.16233231275008317</v>
      </c>
      <c r="W29" s="11">
        <f>'OddsRatio_working_3-way'!V29^2+4*'OddsRatio_working_3-way'!U29^3/27</f>
        <v>-0.11962795795151362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0.19103647407910385</v>
      </c>
      <c r="Y29" s="11">
        <f>IF('OddsRatio_working_3-way'!W29&gt;=0,IF('OddsRatio_working_3-way'!V29+SQRT('OddsRatio_working_3-way'!W29)&gt;0,0,PI()),ACOS('OddsRatio_working_3-way'!V29/(2*'OddsRatio_working_3-way'!X29)))</f>
        <v>1.1319752207816551</v>
      </c>
      <c r="Z29" s="11">
        <f>'OddsRatio_working_3-way'!X29^(1/3)*COS('OddsRatio_working_3-way'!Y29/3)</f>
        <v>0.53541829309620614</v>
      </c>
      <c r="AA29" s="11">
        <f>'OddsRatio_working_3-way'!X29^(1/3)*COS(('OddsRatio_working_3-way'!Y29+2*PI())/3)</f>
        <v>-0.45147450741070194</v>
      </c>
      <c r="AB29" s="11">
        <f>'OddsRatio_working_3-way'!X29^(1/3)*COS(('OddsRatio_working_3-way'!Y29+4*PI())/3)</f>
        <v>-8.394378568550416E-2</v>
      </c>
      <c r="AC29" s="11">
        <f>'OddsRatio_working_3-way'!X29^(1/3)*SIN('OddsRatio_working_3-way'!Y29/3)</f>
        <v>0.21219396112350042</v>
      </c>
      <c r="AD29" s="11">
        <f>'OddsRatio_working_3-way'!X29^(1/3)*SIN(('OddsRatio_working_3-way'!Y29+2*PI())/3)</f>
        <v>0.35758886291046676</v>
      </c>
      <c r="AE29" s="11">
        <f>'OddsRatio_working_3-way'!X29^(1/3)*SIN(('OddsRatio_working_3-way'!Y29+4*PI())/3)</f>
        <v>-0.56978282403396707</v>
      </c>
      <c r="AF29" s="11">
        <f>-'OddsRatio_working_3-way'!U29/(3*'OddsRatio_working_3-way'!X29^(1/3))*COS(('OddsRatio_working_3-way'!Y29)/3)</f>
        <v>0.53541829309620614</v>
      </c>
      <c r="AG29" s="11">
        <f>-'OddsRatio_working_3-way'!U29/(3*'OddsRatio_working_3-way'!X29^(1/3))*COS(('OddsRatio_working_3-way'!Y29+2*PI())/3)</f>
        <v>-0.45147450741070194</v>
      </c>
      <c r="AH29" s="11">
        <f>-'OddsRatio_working_3-way'!U29/(3*'OddsRatio_working_3-way'!X29^(1/3))*COS(('OddsRatio_working_3-way'!Y29+4*PI())/3)</f>
        <v>-8.394378568550416E-2</v>
      </c>
      <c r="AI29" s="11">
        <f>'OddsRatio_working_3-way'!U29/(3*'OddsRatio_working_3-way'!X29^(1/3))*SIN(('OddsRatio_working_3-way'!Y29)/3)</f>
        <v>-0.21219396112350042</v>
      </c>
      <c r="AJ29" s="11">
        <f>'OddsRatio_working_3-way'!U29/(3*'OddsRatio_working_3-way'!X29^(1/3))*SIN(('OddsRatio_working_3-way'!Y29+2*PI())/3)</f>
        <v>-0.35758886291046676</v>
      </c>
      <c r="AK29" s="11">
        <f>'OddsRatio_working_3-way'!U29/(3*'OddsRatio_working_3-way'!X29^(1/3))*SIN(('OddsRatio_working_3-way'!Y29+4*PI())/3)</f>
        <v>0.56978282403396707</v>
      </c>
      <c r="AL29" s="11">
        <f>'OddsRatio_working_3-way'!Z29+'OddsRatio_working_3-way'!AF29</f>
        <v>1.0708365861924123</v>
      </c>
      <c r="AM29" s="11">
        <f>'OddsRatio_working_3-way'!AA29+'OddsRatio_working_3-way'!AG29</f>
        <v>-0.90294901482140388</v>
      </c>
      <c r="AN29" s="11">
        <f>'OddsRatio_working_3-way'!AB29+'OddsRatio_working_3-way'!AH29</f>
        <v>-0.16788757137100832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1.0708365861924123</v>
      </c>
      <c r="AS29" s="11">
        <f>IF(('OddsRatio_working_3-way'!X29=0),IF(Q29&gt;0,-Q29^(1/3),(-Q29)^(1/3)),'OddsRatio_working_3-way'!AM29-'OddsRatio_working_3-way'!R29/3)</f>
        <v>-0.90294901482140388</v>
      </c>
      <c r="AT29" s="11">
        <f>IF(('OddsRatio_working_3-way'!X29=0),IF(Q29&gt;0,-Q29^(1/3),(-Q29)^(1/3)),'OddsRatio_working_3-way'!AN29-'OddsRatio_working_3-way'!R29/3)</f>
        <v>-0.16788757137100832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9">
        <f t="shared" si="13"/>
        <v>0.29706987413786495</v>
      </c>
      <c r="E30" s="9">
        <f t="shared" si="14"/>
        <v>0.28388372296302306</v>
      </c>
      <c r="F30" s="9">
        <f t="shared" si="15"/>
        <v>0.41904640289911221</v>
      </c>
      <c r="G30" s="9">
        <f t="shared" si="16"/>
        <v>1.0423838812201738</v>
      </c>
      <c r="H30" s="9">
        <f t="shared" si="17"/>
        <v>3.3662114103697953</v>
      </c>
      <c r="I30" s="9">
        <f t="shared" si="18"/>
        <v>3.5225689925528201</v>
      </c>
      <c r="J30" s="9">
        <f t="shared" si="19"/>
        <v>2.3863705620228308</v>
      </c>
      <c r="K30" s="11">
        <f t="shared" si="20"/>
        <v>0.3058103975535168</v>
      </c>
      <c r="L30" s="11">
        <f t="shared" si="21"/>
        <v>0.29239766081871343</v>
      </c>
      <c r="M30" s="11">
        <f t="shared" si="22"/>
        <v>0.42918454935622319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-0.28039036398291439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0.2310291134292311</v>
      </c>
      <c r="Q30" s="11">
        <f>2*'OddsRatio_working_3-way'!K30*'OddsRatio_working_3-way'!L30*'OddsRatio_working_3-way'!M30</f>
        <v>7.6753858282136586E-2</v>
      </c>
      <c r="R30" s="11">
        <f t="shared" si="23"/>
        <v>0</v>
      </c>
      <c r="S30" s="11">
        <f t="shared" si="24"/>
        <v>-0.82395525348121046</v>
      </c>
      <c r="T30" s="11">
        <f t="shared" si="25"/>
        <v>-0.2737392868708341</v>
      </c>
      <c r="U30" s="11">
        <f>'OddsRatio_working_3-way'!S30-'OddsRatio_working_3-way'!R30^2/3</f>
        <v>-0.82395525348121046</v>
      </c>
      <c r="V30" s="11">
        <f>'OddsRatio_working_3-way'!S30*'OddsRatio_working_3-way'!R30/3-2*'OddsRatio_working_3-way'!R30^3/27-'OddsRatio_working_3-way'!T30</f>
        <v>0.2737392868708341</v>
      </c>
      <c r="W30" s="11">
        <f>'OddsRatio_working_3-way'!V30^2+4*'OddsRatio_working_3-way'!U30^3/27</f>
        <v>-7.9386670475138227E-3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0.14393736851845201</v>
      </c>
      <c r="Y30" s="11">
        <f>IF('OddsRatio_working_3-way'!W30&gt;=0,IF('OddsRatio_working_3-way'!V30+SQRT('OddsRatio_working_3-way'!W30)&gt;0,0,PI()),ACOS('OddsRatio_working_3-way'!V30/(2*'OddsRatio_working_3-way'!X30)))</f>
        <v>0.3146743539543233</v>
      </c>
      <c r="Z30" s="11">
        <f>'OddsRatio_working_3-way'!X30^(1/3)*COS('OddsRatio_working_3-way'!Y30/3)</f>
        <v>0.52119194061008689</v>
      </c>
      <c r="AA30" s="11">
        <f>'OddsRatio_working_3-way'!X30^(1/3)*COS(('OddsRatio_working_3-way'!Y30+2*PI())/3)</f>
        <v>-0.30811474714769105</v>
      </c>
      <c r="AB30" s="11">
        <f>'OddsRatio_working_3-way'!X30^(1/3)*COS(('OddsRatio_working_3-way'!Y30+4*PI())/3)</f>
        <v>-0.21307719346239584</v>
      </c>
      <c r="AC30" s="11">
        <f>'OddsRatio_working_3-way'!X30^(1/3)*SIN('OddsRatio_working_3-way'!Y30/3)</f>
        <v>5.4869957203328587E-2</v>
      </c>
      <c r="AD30" s="11">
        <f>'OddsRatio_working_3-way'!X30^(1/3)*SIN(('OddsRatio_working_3-way'!Y30+2*PI())/3)</f>
        <v>0.4239304822143814</v>
      </c>
      <c r="AE30" s="11">
        <f>'OddsRatio_working_3-way'!X30^(1/3)*SIN(('OddsRatio_working_3-way'!Y30+4*PI())/3)</f>
        <v>-0.47880043941771006</v>
      </c>
      <c r="AF30" s="11">
        <f>-'OddsRatio_working_3-way'!U30/(3*'OddsRatio_working_3-way'!X30^(1/3))*COS(('OddsRatio_working_3-way'!Y30)/3)</f>
        <v>0.52119194061008689</v>
      </c>
      <c r="AG30" s="11">
        <f>-'OddsRatio_working_3-way'!U30/(3*'OddsRatio_working_3-way'!X30^(1/3))*COS(('OddsRatio_working_3-way'!Y30+2*PI())/3)</f>
        <v>-0.30811474714769105</v>
      </c>
      <c r="AH30" s="11">
        <f>-'OddsRatio_working_3-way'!U30/(3*'OddsRatio_working_3-way'!X30^(1/3))*COS(('OddsRatio_working_3-way'!Y30+4*PI())/3)</f>
        <v>-0.21307719346239584</v>
      </c>
      <c r="AI30" s="11">
        <f>'OddsRatio_working_3-way'!U30/(3*'OddsRatio_working_3-way'!X30^(1/3))*SIN(('OddsRatio_working_3-way'!Y30)/3)</f>
        <v>-5.4869957203328587E-2</v>
      </c>
      <c r="AJ30" s="11">
        <f>'OddsRatio_working_3-way'!U30/(3*'OddsRatio_working_3-way'!X30^(1/3))*SIN(('OddsRatio_working_3-way'!Y30+2*PI())/3)</f>
        <v>-0.4239304822143814</v>
      </c>
      <c r="AK30" s="11">
        <f>'OddsRatio_working_3-way'!U30/(3*'OddsRatio_working_3-way'!X30^(1/3))*SIN(('OddsRatio_working_3-way'!Y30+4*PI())/3)</f>
        <v>0.47880043941771006</v>
      </c>
      <c r="AL30" s="11">
        <f>'OddsRatio_working_3-way'!Z30+'OddsRatio_working_3-way'!AF30</f>
        <v>1.0423838812201738</v>
      </c>
      <c r="AM30" s="11">
        <f>'OddsRatio_working_3-way'!AA30+'OddsRatio_working_3-way'!AG30</f>
        <v>-0.6162294942953821</v>
      </c>
      <c r="AN30" s="11">
        <f>'OddsRatio_working_3-way'!AB30+'OddsRatio_working_3-way'!AH30</f>
        <v>-0.42615438692479168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1.0423838812201738</v>
      </c>
      <c r="AS30" s="11">
        <f>IF(('OddsRatio_working_3-way'!X30=0),IF(Q30&gt;0,-Q30^(1/3),(-Q30)^(1/3)),'OddsRatio_working_3-way'!AM30-'OddsRatio_working_3-way'!R30/3)</f>
        <v>-0.6162294942953821</v>
      </c>
      <c r="AT30" s="11">
        <f>IF(('OddsRatio_working_3-way'!X30=0),IF(Q30&gt;0,-Q30^(1/3),(-Q30)^(1/3)),'OddsRatio_working_3-way'!AN30-'OddsRatio_working_3-way'!R30/3)</f>
        <v>-0.42615438692479168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9">
        <f t="shared" si="13"/>
        <v>0.29706987413786495</v>
      </c>
      <c r="E31" s="9">
        <f t="shared" si="14"/>
        <v>0.28388372296302306</v>
      </c>
      <c r="F31" s="9">
        <f t="shared" si="15"/>
        <v>0.41904640289911221</v>
      </c>
      <c r="G31" s="9">
        <f t="shared" si="16"/>
        <v>1.0423838812201738</v>
      </c>
      <c r="H31" s="9">
        <f t="shared" si="17"/>
        <v>3.3662114103697953</v>
      </c>
      <c r="I31" s="9">
        <f t="shared" si="18"/>
        <v>3.5225689925528201</v>
      </c>
      <c r="J31" s="9">
        <f t="shared" si="19"/>
        <v>2.3863705620228308</v>
      </c>
      <c r="K31" s="11">
        <f t="shared" si="20"/>
        <v>0.3058103975535168</v>
      </c>
      <c r="L31" s="11">
        <f t="shared" si="21"/>
        <v>0.29239766081871343</v>
      </c>
      <c r="M31" s="11">
        <f t="shared" si="22"/>
        <v>0.42918454935622319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-0.28039036398291439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0.2310291134292311</v>
      </c>
      <c r="Q31" s="11">
        <f>2*'OddsRatio_working_3-way'!K31*'OddsRatio_working_3-way'!L31*'OddsRatio_working_3-way'!M31</f>
        <v>7.6753858282136586E-2</v>
      </c>
      <c r="R31" s="11">
        <f t="shared" si="23"/>
        <v>0</v>
      </c>
      <c r="S31" s="11">
        <f t="shared" si="24"/>
        <v>-0.82395525348121046</v>
      </c>
      <c r="T31" s="11">
        <f t="shared" si="25"/>
        <v>-0.2737392868708341</v>
      </c>
      <c r="U31" s="11">
        <f>'OddsRatio_working_3-way'!S31-'OddsRatio_working_3-way'!R31^2/3</f>
        <v>-0.82395525348121046</v>
      </c>
      <c r="V31" s="11">
        <f>'OddsRatio_working_3-way'!S31*'OddsRatio_working_3-way'!R31/3-2*'OddsRatio_working_3-way'!R31^3/27-'OddsRatio_working_3-way'!T31</f>
        <v>0.2737392868708341</v>
      </c>
      <c r="W31" s="11">
        <f>'OddsRatio_working_3-way'!V31^2+4*'OddsRatio_working_3-way'!U31^3/27</f>
        <v>-7.9386670475138227E-3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0.14393736851845201</v>
      </c>
      <c r="Y31" s="11">
        <f>IF('OddsRatio_working_3-way'!W31&gt;=0,IF('OddsRatio_working_3-way'!V31+SQRT('OddsRatio_working_3-way'!W31)&gt;0,0,PI()),ACOS('OddsRatio_working_3-way'!V31/(2*'OddsRatio_working_3-way'!X31)))</f>
        <v>0.3146743539543233</v>
      </c>
      <c r="Z31" s="11">
        <f>'OddsRatio_working_3-way'!X31^(1/3)*COS('OddsRatio_working_3-way'!Y31/3)</f>
        <v>0.52119194061008689</v>
      </c>
      <c r="AA31" s="11">
        <f>'OddsRatio_working_3-way'!X31^(1/3)*COS(('OddsRatio_working_3-way'!Y31+2*PI())/3)</f>
        <v>-0.30811474714769105</v>
      </c>
      <c r="AB31" s="11">
        <f>'OddsRatio_working_3-way'!X31^(1/3)*COS(('OddsRatio_working_3-way'!Y31+4*PI())/3)</f>
        <v>-0.21307719346239584</v>
      </c>
      <c r="AC31" s="11">
        <f>'OddsRatio_working_3-way'!X31^(1/3)*SIN('OddsRatio_working_3-way'!Y31/3)</f>
        <v>5.4869957203328587E-2</v>
      </c>
      <c r="AD31" s="11">
        <f>'OddsRatio_working_3-way'!X31^(1/3)*SIN(('OddsRatio_working_3-way'!Y31+2*PI())/3)</f>
        <v>0.4239304822143814</v>
      </c>
      <c r="AE31" s="11">
        <f>'OddsRatio_working_3-way'!X31^(1/3)*SIN(('OddsRatio_working_3-way'!Y31+4*PI())/3)</f>
        <v>-0.47880043941771006</v>
      </c>
      <c r="AF31" s="11">
        <f>-'OddsRatio_working_3-way'!U31/(3*'OddsRatio_working_3-way'!X31^(1/3))*COS(('OddsRatio_working_3-way'!Y31)/3)</f>
        <v>0.52119194061008689</v>
      </c>
      <c r="AG31" s="11">
        <f>-'OddsRatio_working_3-way'!U31/(3*'OddsRatio_working_3-way'!X31^(1/3))*COS(('OddsRatio_working_3-way'!Y31+2*PI())/3)</f>
        <v>-0.30811474714769105</v>
      </c>
      <c r="AH31" s="11">
        <f>-'OddsRatio_working_3-way'!U31/(3*'OddsRatio_working_3-way'!X31^(1/3))*COS(('OddsRatio_working_3-way'!Y31+4*PI())/3)</f>
        <v>-0.21307719346239584</v>
      </c>
      <c r="AI31" s="11">
        <f>'OddsRatio_working_3-way'!U31/(3*'OddsRatio_working_3-way'!X31^(1/3))*SIN(('OddsRatio_working_3-way'!Y31)/3)</f>
        <v>-5.4869957203328587E-2</v>
      </c>
      <c r="AJ31" s="11">
        <f>'OddsRatio_working_3-way'!U31/(3*'OddsRatio_working_3-way'!X31^(1/3))*SIN(('OddsRatio_working_3-way'!Y31+2*PI())/3)</f>
        <v>-0.4239304822143814</v>
      </c>
      <c r="AK31" s="11">
        <f>'OddsRatio_working_3-way'!U31/(3*'OddsRatio_working_3-way'!X31^(1/3))*SIN(('OddsRatio_working_3-way'!Y31+4*PI())/3)</f>
        <v>0.47880043941771006</v>
      </c>
      <c r="AL31" s="11">
        <f>'OddsRatio_working_3-way'!Z31+'OddsRatio_working_3-way'!AF31</f>
        <v>1.0423838812201738</v>
      </c>
      <c r="AM31" s="11">
        <f>'OddsRatio_working_3-way'!AA31+'OddsRatio_working_3-way'!AG31</f>
        <v>-0.6162294942953821</v>
      </c>
      <c r="AN31" s="11">
        <f>'OddsRatio_working_3-way'!AB31+'OddsRatio_working_3-way'!AH31</f>
        <v>-0.42615438692479168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1.0423838812201738</v>
      </c>
      <c r="AS31" s="11">
        <f>IF(('OddsRatio_working_3-way'!X31=0),IF(Q31&gt;0,-Q31^(1/3),(-Q31)^(1/3)),'OddsRatio_working_3-way'!AM31-'OddsRatio_working_3-way'!R31/3)</f>
        <v>-0.6162294942953821</v>
      </c>
      <c r="AT31" s="11">
        <f>IF(('OddsRatio_working_3-way'!X31=0),IF(Q31&gt;0,-Q31^(1/3),(-Q31)^(1/3)),'OddsRatio_working_3-way'!AN31-'OddsRatio_working_3-way'!R31/3)</f>
        <v>-0.42615438692479168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9">
        <f t="shared" si="13"/>
        <v>0.322804982249834</v>
      </c>
      <c r="E32" s="9">
        <f t="shared" si="14"/>
        <v>0.30906331661182723</v>
      </c>
      <c r="F32" s="9">
        <f t="shared" si="15"/>
        <v>0.36813170113833871</v>
      </c>
      <c r="G32" s="9">
        <f t="shared" si="16"/>
        <v>1.05951798930942</v>
      </c>
      <c r="H32" s="9">
        <f t="shared" si="17"/>
        <v>3.0978456188326513</v>
      </c>
      <c r="I32" s="9">
        <f t="shared" si="18"/>
        <v>3.2355829574428765</v>
      </c>
      <c r="J32" s="9">
        <f t="shared" si="19"/>
        <v>2.7164191426812603</v>
      </c>
      <c r="K32" s="11">
        <f t="shared" si="20"/>
        <v>0.33557046979865773</v>
      </c>
      <c r="L32" s="11">
        <f t="shared" si="21"/>
        <v>0.32154340836012862</v>
      </c>
      <c r="M32" s="11">
        <f t="shared" si="22"/>
        <v>0.38167938931297707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-0.27873064236693113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0.23515713685848844</v>
      </c>
      <c r="Q32" s="11">
        <f>2*'OddsRatio_working_3-way'!K32*'OddsRatio_working_3-way'!L32*'OddsRatio_working_3-way'!M32</f>
        <v>8.2366772980206115E-2</v>
      </c>
      <c r="R32" s="11">
        <f t="shared" si="23"/>
        <v>0</v>
      </c>
      <c r="S32" s="11">
        <f t="shared" si="24"/>
        <v>-0.84367163531636058</v>
      </c>
      <c r="T32" s="11">
        <f t="shared" si="25"/>
        <v>-0.29550670238751686</v>
      </c>
      <c r="U32" s="11">
        <f>'OddsRatio_working_3-way'!S32-'OddsRatio_working_3-way'!R32^2/3</f>
        <v>-0.84367163531636058</v>
      </c>
      <c r="V32" s="11">
        <f>'OddsRatio_working_3-way'!S32*'OddsRatio_working_3-way'!R32/3-2*'OddsRatio_working_3-way'!R32^3/27-'OddsRatio_working_3-way'!T32</f>
        <v>0.29550670238751686</v>
      </c>
      <c r="W32" s="11">
        <f>'OddsRatio_working_3-way'!V32^2+4*'OddsRatio_working_3-way'!U32^3/27</f>
        <v>-1.6402538836853275E-3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0.14913455756432661</v>
      </c>
      <c r="Y32" s="11">
        <f>IF('OddsRatio_working_3-way'!W32&gt;=0,IF('OddsRatio_working_3-way'!V32+SQRT('OddsRatio_working_3-way'!W32)&gt;0,0,PI()),ACOS('OddsRatio_working_3-way'!V32/(2*'OddsRatio_working_3-way'!X32)))</f>
        <v>0.13620432359154488</v>
      </c>
      <c r="Z32" s="11">
        <f>'OddsRatio_working_3-way'!X32^(1/3)*COS('OddsRatio_working_3-way'!Y32/3)</f>
        <v>0.52975899465470999</v>
      </c>
      <c r="AA32" s="11">
        <f>'OddsRatio_working_3-way'!X32^(1/3)*COS(('OddsRatio_working_3-way'!Y32+2*PI())/3)</f>
        <v>-0.28572330974047694</v>
      </c>
      <c r="AB32" s="11">
        <f>'OddsRatio_working_3-way'!X32^(1/3)*COS(('OddsRatio_working_3-way'!Y32+4*PI())/3)</f>
        <v>-0.24403568491423314</v>
      </c>
      <c r="AC32" s="11">
        <f>'OddsRatio_working_3-way'!X32^(1/3)*SIN('OddsRatio_working_3-way'!Y32/3)</f>
        <v>2.4068361415307979E-2</v>
      </c>
      <c r="AD32" s="11">
        <f>'OddsRatio_working_3-way'!X32^(1/3)*SIN(('OddsRatio_working_3-way'!Y32+2*PI())/3)</f>
        <v>0.44675056654662942</v>
      </c>
      <c r="AE32" s="11">
        <f>'OddsRatio_working_3-way'!X32^(1/3)*SIN(('OddsRatio_working_3-way'!Y32+4*PI())/3)</f>
        <v>-0.47081892796193736</v>
      </c>
      <c r="AF32" s="11">
        <f>-'OddsRatio_working_3-way'!U32/(3*'OddsRatio_working_3-way'!X32^(1/3))*COS(('OddsRatio_working_3-way'!Y32)/3)</f>
        <v>0.52975899465470999</v>
      </c>
      <c r="AG32" s="11">
        <f>-'OddsRatio_working_3-way'!U32/(3*'OddsRatio_working_3-way'!X32^(1/3))*COS(('OddsRatio_working_3-way'!Y32+2*PI())/3)</f>
        <v>-0.28572330974047694</v>
      </c>
      <c r="AH32" s="11">
        <f>-'OddsRatio_working_3-way'!U32/(3*'OddsRatio_working_3-way'!X32^(1/3))*COS(('OddsRatio_working_3-way'!Y32+4*PI())/3)</f>
        <v>-0.24403568491423314</v>
      </c>
      <c r="AI32" s="11">
        <f>'OddsRatio_working_3-way'!U32/(3*'OddsRatio_working_3-way'!X32^(1/3))*SIN(('OddsRatio_working_3-way'!Y32)/3)</f>
        <v>-2.4068361415307979E-2</v>
      </c>
      <c r="AJ32" s="11">
        <f>'OddsRatio_working_3-way'!U32/(3*'OddsRatio_working_3-way'!X32^(1/3))*SIN(('OddsRatio_working_3-way'!Y32+2*PI())/3)</f>
        <v>-0.44675056654662942</v>
      </c>
      <c r="AK32" s="11">
        <f>'OddsRatio_working_3-way'!U32/(3*'OddsRatio_working_3-way'!X32^(1/3))*SIN(('OddsRatio_working_3-way'!Y32+4*PI())/3)</f>
        <v>0.47081892796193736</v>
      </c>
      <c r="AL32" s="11">
        <f>'OddsRatio_working_3-way'!Z32+'OddsRatio_working_3-way'!AF32</f>
        <v>1.05951798930942</v>
      </c>
      <c r="AM32" s="11">
        <f>'OddsRatio_working_3-way'!AA32+'OddsRatio_working_3-way'!AG32</f>
        <v>-0.57144661948095388</v>
      </c>
      <c r="AN32" s="11">
        <f>'OddsRatio_working_3-way'!AB32+'OddsRatio_working_3-way'!AH32</f>
        <v>-0.48807136982846627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1.05951798930942</v>
      </c>
      <c r="AS32" s="11">
        <f>IF(('OddsRatio_working_3-way'!X32=0),IF(Q32&gt;0,-Q32^(1/3),(-Q32)^(1/3)),'OddsRatio_working_3-way'!AM32-'OddsRatio_working_3-way'!R32/3)</f>
        <v>-0.57144661948095388</v>
      </c>
      <c r="AT32" s="11">
        <f>IF(('OddsRatio_working_3-way'!X32=0),IF(Q32&gt;0,-Q32^(1/3),(-Q32)^(1/3)),'OddsRatio_working_3-way'!AN32-'OddsRatio_working_3-way'!R32/3)</f>
        <v>-0.48807136982846627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9">
        <f t="shared" si="13"/>
        <v>0.39720062201849954</v>
      </c>
      <c r="E33" s="9">
        <f t="shared" si="14"/>
        <v>0.29609889685457796</v>
      </c>
      <c r="F33" s="9">
        <f t="shared" si="15"/>
        <v>0.30670048112692255</v>
      </c>
      <c r="G33" s="9">
        <f t="shared" si="16"/>
        <v>1.0612723223299905</v>
      </c>
      <c r="H33" s="9">
        <f t="shared" si="17"/>
        <v>2.5176194209318865</v>
      </c>
      <c r="I33" s="9">
        <f t="shared" si="18"/>
        <v>3.3772500020191787</v>
      </c>
      <c r="J33" s="9">
        <f t="shared" si="19"/>
        <v>3.2605100465628802</v>
      </c>
      <c r="K33" s="11">
        <f t="shared" si="20"/>
        <v>0.41152263374485593</v>
      </c>
      <c r="L33" s="11">
        <f t="shared" si="21"/>
        <v>0.30864197530864196</v>
      </c>
      <c r="M33" s="11">
        <f t="shared" si="22"/>
        <v>0.31948881789137379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-0.27686498736604581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0.23535984653888736</v>
      </c>
      <c r="Q33" s="11">
        <f>2*'OddsRatio_working_3-way'!K33*'OddsRatio_working_3-way'!L33*'OddsRatio_working_3-way'!M33</f>
        <v>8.1158567772030107E-2</v>
      </c>
      <c r="R33" s="11">
        <f t="shared" si="23"/>
        <v>0</v>
      </c>
      <c r="S33" s="11">
        <f t="shared" si="24"/>
        <v>-0.85008887825789214</v>
      </c>
      <c r="T33" s="11">
        <f t="shared" si="25"/>
        <v>-0.29313409595099721</v>
      </c>
      <c r="U33" s="11">
        <f>'OddsRatio_working_3-way'!S33-'OddsRatio_working_3-way'!R33^2/3</f>
        <v>-0.85008887825789214</v>
      </c>
      <c r="V33" s="11">
        <f>'OddsRatio_working_3-way'!S33*'OddsRatio_working_3-way'!R33/3-2*'OddsRatio_working_3-way'!R33^3/27-'OddsRatio_working_3-way'!T33</f>
        <v>0.29313409595099721</v>
      </c>
      <c r="W33" s="11">
        <f>'OddsRatio_working_3-way'!V33^2+4*'OddsRatio_working_3-way'!U33^3/27</f>
        <v>-5.0824260529193227E-3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0.15083933858739218</v>
      </c>
      <c r="Y33" s="11">
        <f>IF('OddsRatio_working_3-way'!W33&gt;=0,IF('OddsRatio_working_3-way'!V33+SQRT('OddsRatio_working_3-way'!W33)&gt;0,0,PI()),ACOS('OddsRatio_working_3-way'!V33/(2*'OddsRatio_working_3-way'!X33)))</f>
        <v>0.23857146975876886</v>
      </c>
      <c r="Z33" s="11">
        <f>'OddsRatio_working_3-way'!X33^(1/3)*COS('OddsRatio_working_3-way'!Y33/3)</f>
        <v>0.53063616116499523</v>
      </c>
      <c r="AA33" s="11">
        <f>'OddsRatio_working_3-way'!X33^(1/3)*COS(('OddsRatio_working_3-way'!Y33+2*PI())/3)</f>
        <v>-0.3019400400130211</v>
      </c>
      <c r="AB33" s="11">
        <f>'OddsRatio_working_3-way'!X33^(1/3)*COS(('OddsRatio_working_3-way'!Y33+4*PI())/3)</f>
        <v>-0.22869612115197413</v>
      </c>
      <c r="AC33" s="11">
        <f>'OddsRatio_working_3-way'!X33^(1/3)*SIN('OddsRatio_working_3-way'!Y33/3)</f>
        <v>4.2287396270928514E-2</v>
      </c>
      <c r="AD33" s="11">
        <f>'OddsRatio_working_3-way'!X33^(1/3)*SIN(('OddsRatio_working_3-way'!Y33+2*PI())/3)</f>
        <v>0.43840069760007522</v>
      </c>
      <c r="AE33" s="11">
        <f>'OddsRatio_working_3-way'!X33^(1/3)*SIN(('OddsRatio_working_3-way'!Y33+4*PI())/3)</f>
        <v>-0.48068809387100381</v>
      </c>
      <c r="AF33" s="11">
        <f>-'OddsRatio_working_3-way'!U33/(3*'OddsRatio_working_3-way'!X33^(1/3))*COS(('OddsRatio_working_3-way'!Y33)/3)</f>
        <v>0.53063616116499512</v>
      </c>
      <c r="AG33" s="11">
        <f>-'OddsRatio_working_3-way'!U33/(3*'OddsRatio_working_3-way'!X33^(1/3))*COS(('OddsRatio_working_3-way'!Y33+2*PI())/3)</f>
        <v>-0.30194004001302105</v>
      </c>
      <c r="AH33" s="11">
        <f>-'OddsRatio_working_3-way'!U33/(3*'OddsRatio_working_3-way'!X33^(1/3))*COS(('OddsRatio_working_3-way'!Y33+4*PI())/3)</f>
        <v>-0.22869612115197407</v>
      </c>
      <c r="AI33" s="11">
        <f>'OddsRatio_working_3-way'!U33/(3*'OddsRatio_working_3-way'!X33^(1/3))*SIN(('OddsRatio_working_3-way'!Y33)/3)</f>
        <v>-4.2287396270928507E-2</v>
      </c>
      <c r="AJ33" s="11">
        <f>'OddsRatio_working_3-way'!U33/(3*'OddsRatio_working_3-way'!X33^(1/3))*SIN(('OddsRatio_working_3-way'!Y33+2*PI())/3)</f>
        <v>-0.43840069760007516</v>
      </c>
      <c r="AK33" s="11">
        <f>'OddsRatio_working_3-way'!U33/(3*'OddsRatio_working_3-way'!X33^(1/3))*SIN(('OddsRatio_working_3-way'!Y33+4*PI())/3)</f>
        <v>0.4806880938710037</v>
      </c>
      <c r="AL33" s="11">
        <f>'OddsRatio_working_3-way'!Z33+'OddsRatio_working_3-way'!AF33</f>
        <v>1.0612723223299905</v>
      </c>
      <c r="AM33" s="11">
        <f>'OddsRatio_working_3-way'!AA33+'OddsRatio_working_3-way'!AG33</f>
        <v>-0.60388008002604221</v>
      </c>
      <c r="AN33" s="11">
        <f>'OddsRatio_working_3-way'!AB33+'OddsRatio_working_3-way'!AH33</f>
        <v>-0.4573922423039482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1.0612723223299905</v>
      </c>
      <c r="AS33" s="11">
        <f>IF(('OddsRatio_working_3-way'!X33=0),IF(Q33&gt;0,-Q33^(1/3),(-Q33)^(1/3)),'OddsRatio_working_3-way'!AM33-'OddsRatio_working_3-way'!R33/3)</f>
        <v>-0.60388008002604221</v>
      </c>
      <c r="AT33" s="11">
        <f>IF(('OddsRatio_working_3-way'!X33=0),IF(Q33&gt;0,-Q33^(1/3),(-Q33)^(1/3)),'OddsRatio_working_3-way'!AN33-'OddsRatio_working_3-way'!R33/3)</f>
        <v>-0.4573922423039482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9">
        <f t="shared" si="13"/>
        <v>0.21789552161023462</v>
      </c>
      <c r="E34" s="9">
        <f t="shared" si="14"/>
        <v>0.28314354408587261</v>
      </c>
      <c r="F34" s="9">
        <f t="shared" si="15"/>
        <v>0.49896093430389254</v>
      </c>
      <c r="G34" s="9">
        <f t="shared" si="16"/>
        <v>1.0682605510971674</v>
      </c>
      <c r="H34" s="9">
        <f t="shared" si="17"/>
        <v>4.5893554516864823</v>
      </c>
      <c r="I34" s="9">
        <f t="shared" si="18"/>
        <v>3.5317775061002874</v>
      </c>
      <c r="J34" s="9">
        <f t="shared" si="19"/>
        <v>2.0041649180313366</v>
      </c>
      <c r="K34" s="11">
        <f t="shared" si="20"/>
        <v>0.2293577981651376</v>
      </c>
      <c r="L34" s="11">
        <f t="shared" si="21"/>
        <v>0.29673590504451036</v>
      </c>
      <c r="M34" s="11">
        <f t="shared" si="22"/>
        <v>0.51546391752577325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-0.26260159338733291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0.23399561224899326</v>
      </c>
      <c r="Q34" s="11">
        <f>2*'OddsRatio_working_3-way'!K34*'OddsRatio_working_3-way'!L34*'OddsRatio_working_3-way'!M34</f>
        <v>7.0163601873761083E-2</v>
      </c>
      <c r="R34" s="11">
        <f t="shared" si="23"/>
        <v>0</v>
      </c>
      <c r="S34" s="11">
        <f t="shared" si="24"/>
        <v>-0.89106699327545091</v>
      </c>
      <c r="T34" s="11">
        <f t="shared" si="25"/>
        <v>-0.26718650473027006</v>
      </c>
      <c r="U34" s="11">
        <f>'OddsRatio_working_3-way'!S34-'OddsRatio_working_3-way'!R34^2/3</f>
        <v>-0.89106699327545091</v>
      </c>
      <c r="V34" s="11">
        <f>'OddsRatio_working_3-way'!S34*'OddsRatio_working_3-way'!R34/3-2*'OddsRatio_working_3-way'!R34^3/27-'OddsRatio_working_3-way'!T34</f>
        <v>0.26718650473027006</v>
      </c>
      <c r="W34" s="11">
        <f>'OddsRatio_working_3-way'!V34^2+4*'OddsRatio_working_3-way'!U34^3/27</f>
        <v>-3.3427303106690121E-2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0.16187644317246158</v>
      </c>
      <c r="Y34" s="11">
        <f>IF('OddsRatio_working_3-way'!W34&gt;=0,IF('OddsRatio_working_3-way'!V34+SQRT('OddsRatio_working_3-way'!W34)&gt;0,0,PI()),ACOS('OddsRatio_working_3-way'!V34/(2*'OddsRatio_working_3-way'!X34)))</f>
        <v>0.60010000547474673</v>
      </c>
      <c r="Z34" s="11">
        <f>'OddsRatio_working_3-way'!X34^(1/3)*COS('OddsRatio_working_3-way'!Y34/3)</f>
        <v>0.53413027554858361</v>
      </c>
      <c r="AA34" s="11">
        <f>'OddsRatio_working_3-way'!X34^(1/3)*COS(('OddsRatio_working_3-way'!Y34+2*PI())/3)</f>
        <v>-0.36084885104934983</v>
      </c>
      <c r="AB34" s="11">
        <f>'OddsRatio_working_3-way'!X34^(1/3)*COS(('OddsRatio_working_3-way'!Y34+4*PI())/3)</f>
        <v>-0.17328142449923389</v>
      </c>
      <c r="AC34" s="11">
        <f>'OddsRatio_working_3-way'!X34^(1/3)*SIN('OddsRatio_working_3-way'!Y34/3)</f>
        <v>0.10829210420991491</v>
      </c>
      <c r="AD34" s="11">
        <f>'OddsRatio_working_3-way'!X34^(1/3)*SIN(('OddsRatio_working_3-way'!Y34+2*PI())/3)</f>
        <v>0.40842433545049817</v>
      </c>
      <c r="AE34" s="11">
        <f>'OddsRatio_working_3-way'!X34^(1/3)*SIN(('OddsRatio_working_3-way'!Y34+4*PI())/3)</f>
        <v>-0.51671643966041303</v>
      </c>
      <c r="AF34" s="11">
        <f>-'OddsRatio_working_3-way'!U34/(3*'OddsRatio_working_3-way'!X34^(1/3))*COS(('OddsRatio_working_3-way'!Y34)/3)</f>
        <v>0.53413027554858372</v>
      </c>
      <c r="AG34" s="11">
        <f>-'OddsRatio_working_3-way'!U34/(3*'OddsRatio_working_3-way'!X34^(1/3))*COS(('OddsRatio_working_3-way'!Y34+2*PI())/3)</f>
        <v>-0.36084885104934988</v>
      </c>
      <c r="AH34" s="11">
        <f>-'OddsRatio_working_3-way'!U34/(3*'OddsRatio_working_3-way'!X34^(1/3))*COS(('OddsRatio_working_3-way'!Y34+4*PI())/3)</f>
        <v>-0.17328142449923395</v>
      </c>
      <c r="AI34" s="11">
        <f>'OddsRatio_working_3-way'!U34/(3*'OddsRatio_working_3-way'!X34^(1/3))*SIN(('OddsRatio_working_3-way'!Y34)/3)</f>
        <v>-0.10829210420991492</v>
      </c>
      <c r="AJ34" s="11">
        <f>'OddsRatio_working_3-way'!U34/(3*'OddsRatio_working_3-way'!X34^(1/3))*SIN(('OddsRatio_working_3-way'!Y34+2*PI())/3)</f>
        <v>-0.40842433545049828</v>
      </c>
      <c r="AK34" s="11">
        <f>'OddsRatio_working_3-way'!U34/(3*'OddsRatio_working_3-way'!X34^(1/3))*SIN(('OddsRatio_working_3-way'!Y34+4*PI())/3)</f>
        <v>0.51671643966041303</v>
      </c>
      <c r="AL34" s="11">
        <f>'OddsRatio_working_3-way'!Z34+'OddsRatio_working_3-way'!AF34</f>
        <v>1.0682605510971674</v>
      </c>
      <c r="AM34" s="11">
        <f>'OddsRatio_working_3-way'!AA34+'OddsRatio_working_3-way'!AG34</f>
        <v>-0.72169770209869966</v>
      </c>
      <c r="AN34" s="11">
        <f>'OddsRatio_working_3-way'!AB34+'OddsRatio_working_3-way'!AH34</f>
        <v>-0.34656284899846784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1.0682605510971674</v>
      </c>
      <c r="AS34" s="11">
        <f>IF(('OddsRatio_working_3-way'!X34=0),IF(Q34&gt;0,-Q34^(1/3),(-Q34)^(1/3)),'OddsRatio_working_3-way'!AM34-'OddsRatio_working_3-way'!R34/3)</f>
        <v>-0.72169770209869966</v>
      </c>
      <c r="AT34" s="11">
        <f>IF(('OddsRatio_working_3-way'!X34=0),IF(Q34&gt;0,-Q34^(1/3),(-Q34)^(1/3)),'OddsRatio_working_3-way'!AN34-'OddsRatio_working_3-way'!R34/3)</f>
        <v>-0.34656284899846784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9">
        <f t="shared" si="13"/>
        <v>0.33044881084889766</v>
      </c>
      <c r="E35" s="9">
        <f t="shared" si="14"/>
        <v>0.34145188927962272</v>
      </c>
      <c r="F35" s="9">
        <f t="shared" si="15"/>
        <v>0.32809929987147962</v>
      </c>
      <c r="G35" s="9">
        <f t="shared" si="16"/>
        <v>1.0835226289122555</v>
      </c>
      <c r="H35" s="9">
        <f t="shared" si="17"/>
        <v>3.0261873160659185</v>
      </c>
      <c r="I35" s="9">
        <f t="shared" si="18"/>
        <v>2.9286702794638142</v>
      </c>
      <c r="J35" s="9">
        <f t="shared" si="19"/>
        <v>3.047857768644163</v>
      </c>
      <c r="K35" s="11">
        <f t="shared" si="20"/>
        <v>0.34843205574912889</v>
      </c>
      <c r="L35" s="11">
        <f t="shared" si="21"/>
        <v>0.35971223021582738</v>
      </c>
      <c r="M35" s="11">
        <f t="shared" si="22"/>
        <v>0.34602076124567471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-0.27283424336570916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0.24026207822187326</v>
      </c>
      <c r="Q35" s="11">
        <f>2*'OddsRatio_working_3-way'!K35*'OddsRatio_working_3-way'!L35*'OddsRatio_working_3-way'!M35</f>
        <v>8.6737212354466867E-2</v>
      </c>
      <c r="R35" s="11">
        <f t="shared" si="23"/>
        <v>0</v>
      </c>
      <c r="S35" s="11">
        <f t="shared" si="24"/>
        <v>-0.88061555345097975</v>
      </c>
      <c r="T35" s="11">
        <f t="shared" si="25"/>
        <v>-0.31791175214836809</v>
      </c>
      <c r="U35" s="11">
        <f>'OddsRatio_working_3-way'!S35-'OddsRatio_working_3-way'!R35^2/3</f>
        <v>-0.88061555345097975</v>
      </c>
      <c r="V35" s="11">
        <f>'OddsRatio_working_3-way'!S35*'OddsRatio_working_3-way'!R35/3-2*'OddsRatio_working_3-way'!R35^3/27-'OddsRatio_working_3-way'!T35</f>
        <v>0.31791175214836809</v>
      </c>
      <c r="W35" s="11">
        <f>'OddsRatio_working_3-way'!V35^2+4*'OddsRatio_working_3-way'!U35^3/27</f>
        <v>-1.0294070855126902E-4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0.15903680616652605</v>
      </c>
      <c r="Y35" s="11">
        <f>IF('OddsRatio_working_3-way'!W35&gt;=0,IF('OddsRatio_working_3-way'!V35+SQRT('OddsRatio_working_3-way'!W35)&gt;0,0,PI()),ACOS('OddsRatio_working_3-way'!V35/(2*'OddsRatio_working_3-way'!X35)))</f>
        <v>3.1903594126399648E-2</v>
      </c>
      <c r="Z35" s="11">
        <f>'OddsRatio_working_3-way'!X35^(1/3)*COS('OddsRatio_working_3-way'!Y35/3)</f>
        <v>0.54176131445612774</v>
      </c>
      <c r="AA35" s="11">
        <f>'OddsRatio_working_3-way'!X35^(1/3)*COS(('OddsRatio_working_3-way'!Y35+2*PI())/3)</f>
        <v>-0.27587034477553907</v>
      </c>
      <c r="AB35" s="11">
        <f>'OddsRatio_working_3-way'!X35^(1/3)*COS(('OddsRatio_working_3-way'!Y35+4*PI())/3)</f>
        <v>-0.26589096968058878</v>
      </c>
      <c r="AC35" s="11">
        <f>'OddsRatio_working_3-way'!X35^(1/3)*SIN('OddsRatio_working_3-way'!Y35/3)</f>
        <v>5.7615948974138855E-3</v>
      </c>
      <c r="AD35" s="11">
        <f>'OddsRatio_working_3-way'!X35^(1/3)*SIN(('OddsRatio_working_3-way'!Y35+2*PI())/3)</f>
        <v>0.4662982636579493</v>
      </c>
      <c r="AE35" s="11">
        <f>'OddsRatio_working_3-way'!X35^(1/3)*SIN(('OddsRatio_working_3-way'!Y35+4*PI())/3)</f>
        <v>-0.47205985855536314</v>
      </c>
      <c r="AF35" s="11">
        <f>-'OddsRatio_working_3-way'!U35/(3*'OddsRatio_working_3-way'!X35^(1/3))*COS(('OddsRatio_working_3-way'!Y35)/3)</f>
        <v>0.54176131445612785</v>
      </c>
      <c r="AG35" s="11">
        <f>-'OddsRatio_working_3-way'!U35/(3*'OddsRatio_working_3-way'!X35^(1/3))*COS(('OddsRatio_working_3-way'!Y35+2*PI())/3)</f>
        <v>-0.27587034477553912</v>
      </c>
      <c r="AH35" s="11">
        <f>-'OddsRatio_working_3-way'!U35/(3*'OddsRatio_working_3-way'!X35^(1/3))*COS(('OddsRatio_working_3-way'!Y35+4*PI())/3)</f>
        <v>-0.26589096968058884</v>
      </c>
      <c r="AI35" s="11">
        <f>'OddsRatio_working_3-way'!U35/(3*'OddsRatio_working_3-way'!X35^(1/3))*SIN(('OddsRatio_working_3-way'!Y35)/3)</f>
        <v>-5.7615948974138863E-3</v>
      </c>
      <c r="AJ35" s="11">
        <f>'OddsRatio_working_3-way'!U35/(3*'OddsRatio_working_3-way'!X35^(1/3))*SIN(('OddsRatio_working_3-way'!Y35+2*PI())/3)</f>
        <v>-0.46629826365794935</v>
      </c>
      <c r="AK35" s="11">
        <f>'OddsRatio_working_3-way'!U35/(3*'OddsRatio_working_3-way'!X35^(1/3))*SIN(('OddsRatio_working_3-way'!Y35+4*PI())/3)</f>
        <v>0.47205985855536325</v>
      </c>
      <c r="AL35" s="11">
        <f>'OddsRatio_working_3-way'!Z35+'OddsRatio_working_3-way'!AF35</f>
        <v>1.0835226289122555</v>
      </c>
      <c r="AM35" s="11">
        <f>'OddsRatio_working_3-way'!AA35+'OddsRatio_working_3-way'!AG35</f>
        <v>-0.55174068955107813</v>
      </c>
      <c r="AN35" s="11">
        <f>'OddsRatio_working_3-way'!AB35+'OddsRatio_working_3-way'!AH35</f>
        <v>-0.53178193936117757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1.0835226289122555</v>
      </c>
      <c r="AS35" s="11">
        <f>IF(('OddsRatio_working_3-way'!X35=0),IF(Q35&gt;0,-Q35^(1/3),(-Q35)^(1/3)),'OddsRatio_working_3-way'!AM35-'OddsRatio_working_3-way'!R35/3)</f>
        <v>-0.55174068955107813</v>
      </c>
      <c r="AT35" s="11">
        <f>IF(('OddsRatio_working_3-way'!X35=0),IF(Q35&gt;0,-Q35^(1/3),(-Q35)^(1/3)),'OddsRatio_working_3-way'!AN35-'OddsRatio_working_3-way'!R35/3)</f>
        <v>-0.53178193936117757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9">
        <f t="shared" si="13"/>
        <v>0.6573698503314791</v>
      </c>
      <c r="E36" s="9">
        <f t="shared" si="14"/>
        <v>0.23581628062922536</v>
      </c>
      <c r="F36" s="9">
        <f t="shared" si="15"/>
        <v>0.10681386903929553</v>
      </c>
      <c r="G36" s="9">
        <f t="shared" si="16"/>
        <v>1.1330731871528874</v>
      </c>
      <c r="H36" s="9">
        <f t="shared" si="17"/>
        <v>1.5212136660903286</v>
      </c>
      <c r="I36" s="9">
        <f t="shared" si="18"/>
        <v>4.2405893152572576</v>
      </c>
      <c r="J36" s="9">
        <f t="shared" si="19"/>
        <v>9.362080121188308</v>
      </c>
      <c r="K36" s="11">
        <f t="shared" si="20"/>
        <v>0.68493150684931503</v>
      </c>
      <c r="L36" s="11">
        <f t="shared" si="21"/>
        <v>0.2590673575129534</v>
      </c>
      <c r="M36" s="11">
        <f t="shared" si="22"/>
        <v>0.11933174224343675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-0.20558718856990121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0.22656853609283362</v>
      </c>
      <c r="Q36" s="11">
        <f>2*'OddsRatio_working_3-way'!K36*'OddsRatio_working_3-way'!L36*'OddsRatio_working_3-way'!M36</f>
        <v>4.2349259082772643E-2</v>
      </c>
      <c r="R36" s="11">
        <f t="shared" si="23"/>
        <v>0</v>
      </c>
      <c r="S36" s="11">
        <f t="shared" si="24"/>
        <v>-1.102055714993148</v>
      </c>
      <c r="T36" s="11">
        <f t="shared" si="25"/>
        <v>-0.20599172242862582</v>
      </c>
      <c r="U36" s="11">
        <f>'OddsRatio_working_3-way'!S36-'OddsRatio_working_3-way'!R36^2/3</f>
        <v>-1.102055714993148</v>
      </c>
      <c r="V36" s="11">
        <f>'OddsRatio_working_3-way'!S36*'OddsRatio_working_3-way'!R36/3-2*'OddsRatio_working_3-way'!R36^3/27-'OddsRatio_working_3-way'!T36</f>
        <v>0.20599172242862582</v>
      </c>
      <c r="W36" s="11">
        <f>'OddsRatio_working_3-way'!V36^2+4*'OddsRatio_working_3-way'!U36^3/27</f>
        <v>-0.15586018063076118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0.22265038195558592</v>
      </c>
      <c r="Y36" s="11">
        <f>IF('OddsRatio_working_3-way'!W36&gt;=0,IF('OddsRatio_working_3-way'!V36+SQRT('OddsRatio_working_3-way'!W36)&gt;0,0,PI()),ACOS('OddsRatio_working_3-way'!V36/(2*'OddsRatio_working_3-way'!X36)))</f>
        <v>1.0898818772784049</v>
      </c>
      <c r="Z36" s="11">
        <f>'OddsRatio_working_3-way'!X36^(1/3)*COS('OddsRatio_working_3-way'!Y36/3)</f>
        <v>0.5665365935764437</v>
      </c>
      <c r="AA36" s="11">
        <f>'OddsRatio_working_3-way'!X36^(1/3)*COS(('OddsRatio_working_3-way'!Y36+2*PI())/3)</f>
        <v>-0.46979214205307412</v>
      </c>
      <c r="AB36" s="11">
        <f>'OddsRatio_working_3-way'!X36^(1/3)*COS(('OddsRatio_working_3-way'!Y36+4*PI())/3)</f>
        <v>-9.6744451523369482E-2</v>
      </c>
      <c r="AC36" s="11">
        <f>'OddsRatio_working_3-way'!X36^(1/3)*SIN('OddsRatio_working_3-way'!Y36/3)</f>
        <v>0.21537918454789318</v>
      </c>
      <c r="AD36" s="11">
        <f>'OddsRatio_working_3-way'!X36^(1/3)*SIN(('OddsRatio_working_3-way'!Y36+2*PI())/3)</f>
        <v>0.38294548993675359</v>
      </c>
      <c r="AE36" s="11">
        <f>'OddsRatio_working_3-way'!X36^(1/3)*SIN(('OddsRatio_working_3-way'!Y36+4*PI())/3)</f>
        <v>-0.59832467448464666</v>
      </c>
      <c r="AF36" s="11">
        <f>-'OddsRatio_working_3-way'!U36/(3*'OddsRatio_working_3-way'!X36^(1/3))*COS(('OddsRatio_working_3-way'!Y36)/3)</f>
        <v>0.5665365935764437</v>
      </c>
      <c r="AG36" s="11">
        <f>-'OddsRatio_working_3-way'!U36/(3*'OddsRatio_working_3-way'!X36^(1/3))*COS(('OddsRatio_working_3-way'!Y36+2*PI())/3)</f>
        <v>-0.46979214205307412</v>
      </c>
      <c r="AH36" s="11">
        <f>-'OddsRatio_working_3-way'!U36/(3*'OddsRatio_working_3-way'!X36^(1/3))*COS(('OddsRatio_working_3-way'!Y36+4*PI())/3)</f>
        <v>-9.6744451523369482E-2</v>
      </c>
      <c r="AI36" s="11">
        <f>'OddsRatio_working_3-way'!U36/(3*'OddsRatio_working_3-way'!X36^(1/3))*SIN(('OddsRatio_working_3-way'!Y36)/3)</f>
        <v>-0.21537918454789318</v>
      </c>
      <c r="AJ36" s="11">
        <f>'OddsRatio_working_3-way'!U36/(3*'OddsRatio_working_3-way'!X36^(1/3))*SIN(('OddsRatio_working_3-way'!Y36+2*PI())/3)</f>
        <v>-0.38294548993675359</v>
      </c>
      <c r="AK36" s="11">
        <f>'OddsRatio_working_3-way'!U36/(3*'OddsRatio_working_3-way'!X36^(1/3))*SIN(('OddsRatio_working_3-way'!Y36+4*PI())/3)</f>
        <v>0.59832467448464666</v>
      </c>
      <c r="AL36" s="11">
        <f>'OddsRatio_working_3-way'!Z36+'OddsRatio_working_3-way'!AF36</f>
        <v>1.1330731871528874</v>
      </c>
      <c r="AM36" s="11">
        <f>'OddsRatio_working_3-way'!AA36+'OddsRatio_working_3-way'!AG36</f>
        <v>-0.93958428410614825</v>
      </c>
      <c r="AN36" s="11">
        <f>'OddsRatio_working_3-way'!AB36+'OddsRatio_working_3-way'!AH36</f>
        <v>-0.19348890304673896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1.1330731871528874</v>
      </c>
      <c r="AS36" s="11">
        <f>IF(('OddsRatio_working_3-way'!X36=0),IF(Q36&gt;0,-Q36^(1/3),(-Q36)^(1/3)),'OddsRatio_working_3-way'!AM36-'OddsRatio_working_3-way'!R36/3)</f>
        <v>-0.93958428410614825</v>
      </c>
      <c r="AT36" s="11">
        <f>IF(('OddsRatio_working_3-way'!X36=0),IF(Q36&gt;0,-Q36^(1/3),(-Q36)^(1/3)),'OddsRatio_working_3-way'!AN36-'OddsRatio_working_3-way'!R36/3)</f>
        <v>-0.19348890304673896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9">
        <f t="shared" si="13"/>
        <v>0.46820978905392163</v>
      </c>
      <c r="E37" s="9">
        <f t="shared" si="14"/>
        <v>0.30869491780663499</v>
      </c>
      <c r="F37" s="9">
        <f t="shared" si="15"/>
        <v>0.2230952931394434</v>
      </c>
      <c r="G37" s="9">
        <f t="shared" si="16"/>
        <v>1.0715044622726588</v>
      </c>
      <c r="H37" s="9">
        <f t="shared" si="17"/>
        <v>2.1357947300090183</v>
      </c>
      <c r="I37" s="9">
        <f t="shared" si="18"/>
        <v>3.2394443261498562</v>
      </c>
      <c r="J37" s="9">
        <f t="shared" si="19"/>
        <v>4.4823895023861411</v>
      </c>
      <c r="K37" s="11">
        <f t="shared" si="20"/>
        <v>0.4854368932038835</v>
      </c>
      <c r="L37" s="11">
        <f t="shared" si="21"/>
        <v>0.3236245954692557</v>
      </c>
      <c r="M37" s="11">
        <f t="shared" si="22"/>
        <v>0.23529411764705882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-0.26614657551209764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0.23657309091984424</v>
      </c>
      <c r="Q37" s="11">
        <f>2*'OddsRatio_working_3-way'!K37*'OddsRatio_working_3-way'!L37*'OddsRatio_working_3-way'!M37</f>
        <v>7.392909091245134E-2</v>
      </c>
      <c r="R37" s="11">
        <f t="shared" si="23"/>
        <v>0</v>
      </c>
      <c r="S37" s="11">
        <f t="shared" si="24"/>
        <v>-0.88888271609224923</v>
      </c>
      <c r="T37" s="11">
        <f t="shared" si="25"/>
        <v>-0.27777584877882794</v>
      </c>
      <c r="U37" s="11">
        <f>'OddsRatio_working_3-way'!S37-'OddsRatio_working_3-way'!R37^2/3</f>
        <v>-0.88888271609224923</v>
      </c>
      <c r="V37" s="11">
        <f>'OddsRatio_working_3-way'!S37*'OddsRatio_working_3-way'!R37/3-2*'OddsRatio_working_3-way'!R37^3/27-'OddsRatio_working_3-way'!T37</f>
        <v>0.27777584877882794</v>
      </c>
      <c r="W37" s="11">
        <f>'OddsRatio_working_3-way'!V37^2+4*'OddsRatio_working_3-way'!U37^3/27</f>
        <v>-2.6887589669064335E-2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0.16128159522544927</v>
      </c>
      <c r="Y37" s="11">
        <f>IF('OddsRatio_working_3-way'!W37&gt;=0,IF('OddsRatio_working_3-way'!V37+SQRT('OddsRatio_working_3-way'!W37)&gt;0,0,PI()),ACOS('OddsRatio_working_3-way'!V37/(2*'OddsRatio_working_3-way'!X37)))</f>
        <v>0.5332653549573787</v>
      </c>
      <c r="Z37" s="11">
        <f>'OddsRatio_working_3-way'!X37^(1/3)*COS('OddsRatio_working_3-way'!Y37/3)</f>
        <v>0.53575223113632942</v>
      </c>
      <c r="AA37" s="11">
        <f>'OddsRatio_working_3-way'!X37^(1/3)*COS(('OddsRatio_working_3-way'!Y37+2*PI())/3)</f>
        <v>-0.35122981463063063</v>
      </c>
      <c r="AB37" s="11">
        <f>'OddsRatio_working_3-way'!X37^(1/3)*COS(('OddsRatio_working_3-way'!Y37+4*PI())/3)</f>
        <v>-0.18452241650569889</v>
      </c>
      <c r="AC37" s="11">
        <f>'OddsRatio_working_3-way'!X37^(1/3)*SIN('OddsRatio_working_3-way'!Y37/3)</f>
        <v>9.6248561183331582E-2</v>
      </c>
      <c r="AD37" s="11">
        <f>'OddsRatio_working_3-way'!X37^(1/3)*SIN(('OddsRatio_working_3-way'!Y37+2*PI())/3)</f>
        <v>0.4158507617065878</v>
      </c>
      <c r="AE37" s="11">
        <f>'OddsRatio_working_3-way'!X37^(1/3)*SIN(('OddsRatio_working_3-way'!Y37+4*PI())/3)</f>
        <v>-0.51209932288991933</v>
      </c>
      <c r="AF37" s="11">
        <f>-'OddsRatio_working_3-way'!U37/(3*'OddsRatio_working_3-way'!X37^(1/3))*COS(('OddsRatio_working_3-way'!Y37)/3)</f>
        <v>0.53575223113632942</v>
      </c>
      <c r="AG37" s="11">
        <f>-'OddsRatio_working_3-way'!U37/(3*'OddsRatio_working_3-way'!X37^(1/3))*COS(('OddsRatio_working_3-way'!Y37+2*PI())/3)</f>
        <v>-0.35122981463063063</v>
      </c>
      <c r="AH37" s="11">
        <f>-'OddsRatio_working_3-way'!U37/(3*'OddsRatio_working_3-way'!X37^(1/3))*COS(('OddsRatio_working_3-way'!Y37+4*PI())/3)</f>
        <v>-0.18452241650569889</v>
      </c>
      <c r="AI37" s="11">
        <f>'OddsRatio_working_3-way'!U37/(3*'OddsRatio_working_3-way'!X37^(1/3))*SIN(('OddsRatio_working_3-way'!Y37)/3)</f>
        <v>-9.6248561183331582E-2</v>
      </c>
      <c r="AJ37" s="11">
        <f>'OddsRatio_working_3-way'!U37/(3*'OddsRatio_working_3-way'!X37^(1/3))*SIN(('OddsRatio_working_3-way'!Y37+2*PI())/3)</f>
        <v>-0.4158507617065878</v>
      </c>
      <c r="AK37" s="11">
        <f>'OddsRatio_working_3-way'!U37/(3*'OddsRatio_working_3-way'!X37^(1/3))*SIN(('OddsRatio_working_3-way'!Y37+4*PI())/3)</f>
        <v>0.51209932288991933</v>
      </c>
      <c r="AL37" s="11">
        <f>'OddsRatio_working_3-way'!Z37+'OddsRatio_working_3-way'!AF37</f>
        <v>1.0715044622726588</v>
      </c>
      <c r="AM37" s="11">
        <f>'OddsRatio_working_3-way'!AA37+'OddsRatio_working_3-way'!AG37</f>
        <v>-0.70245962926126126</v>
      </c>
      <c r="AN37" s="11">
        <f>'OddsRatio_working_3-way'!AB37+'OddsRatio_working_3-way'!AH37</f>
        <v>-0.36904483301139779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1.0715044622726588</v>
      </c>
      <c r="AS37" s="11">
        <f>IF(('OddsRatio_working_3-way'!X37=0),IF(Q37&gt;0,-Q37^(1/3),(-Q37)^(1/3)),'OddsRatio_working_3-way'!AM37-'OddsRatio_working_3-way'!R37/3)</f>
        <v>-0.70245962926126126</v>
      </c>
      <c r="AT37" s="11">
        <f>IF(('OddsRatio_working_3-way'!X37=0),IF(Q37&gt;0,-Q37^(1/3),(-Q37)^(1/3)),'OddsRatio_working_3-way'!AN37-'OddsRatio_working_3-way'!R37/3)</f>
        <v>-0.36904483301139779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9">
        <f t="shared" si="13"/>
        <v>0.18999936208240203</v>
      </c>
      <c r="E40" s="9">
        <f t="shared" si="14"/>
        <v>0.26449412350582574</v>
      </c>
      <c r="F40" s="9">
        <f t="shared" si="15"/>
        <v>0.54550651441177223</v>
      </c>
      <c r="G40" s="9">
        <f t="shared" si="16"/>
        <v>1.0820242552395332</v>
      </c>
      <c r="H40" s="9">
        <f t="shared" si="17"/>
        <v>5.2631755656437607</v>
      </c>
      <c r="I40" s="9">
        <f t="shared" si="18"/>
        <v>3.7808023359656007</v>
      </c>
      <c r="J40" s="9">
        <f t="shared" si="19"/>
        <v>1.8331586765344403</v>
      </c>
      <c r="K40" s="11">
        <f t="shared" si="20"/>
        <v>0.20242914979757085</v>
      </c>
      <c r="L40" s="11">
        <f t="shared" si="21"/>
        <v>0.28011204481792717</v>
      </c>
      <c r="M40" s="11">
        <f t="shared" si="22"/>
        <v>0.56497175141242939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-0.24977653633790486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0.23321847323526496</v>
      </c>
      <c r="Q40" s="11">
        <f>2*'OddsRatio_working_3-way'!K40*'OddsRatio_working_3-way'!L40*'OddsRatio_working_3-way'!M40</f>
        <v>6.4071009130567305E-2</v>
      </c>
      <c r="R40" s="11">
        <f t="shared" si="23"/>
        <v>0</v>
      </c>
      <c r="S40" s="11">
        <f t="shared" si="24"/>
        <v>-0.93370849261741828</v>
      </c>
      <c r="T40" s="11">
        <f t="shared" si="25"/>
        <v>-0.25651332214764244</v>
      </c>
      <c r="U40" s="11">
        <f>'OddsRatio_working_3-way'!S40-'OddsRatio_working_3-way'!R40^2/3</f>
        <v>-0.93370849261741828</v>
      </c>
      <c r="V40" s="11">
        <f>'OddsRatio_working_3-way'!S40*'OddsRatio_working_3-way'!R40/3-2*'OddsRatio_working_3-way'!R40^3/27-'OddsRatio_working_3-way'!T40</f>
        <v>0.25651332214764244</v>
      </c>
      <c r="W40" s="11">
        <f>'OddsRatio_working_3-way'!V40^2+4*'OddsRatio_working_3-way'!U40^3/27</f>
        <v>-5.4796152218085717E-2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0.17363412442353168</v>
      </c>
      <c r="Y40" s="11">
        <f>IF('OddsRatio_working_3-way'!W40&gt;=0,IF('OddsRatio_working_3-way'!V40+SQRT('OddsRatio_working_3-way'!W40)&gt;0,0,PI()),ACOS('OddsRatio_working_3-way'!V40/(2*'OddsRatio_working_3-way'!X40)))</f>
        <v>0.73971536699419349</v>
      </c>
      <c r="Z40" s="11">
        <f>'OddsRatio_working_3-way'!X40^(1/3)*COS('OddsRatio_working_3-way'!Y40/3)</f>
        <v>0.54101212761976658</v>
      </c>
      <c r="AA40" s="11">
        <f>'OddsRatio_working_3-way'!X40^(1/3)*COS(('OddsRatio_working_3-way'!Y40+2*PI())/3)</f>
        <v>-0.38843202142992816</v>
      </c>
      <c r="AB40" s="11">
        <f>'OddsRatio_working_3-way'!X40^(1/3)*COS(('OddsRatio_working_3-way'!Y40+4*PI())/3)</f>
        <v>-0.15258010618983853</v>
      </c>
      <c r="AC40" s="11">
        <f>'OddsRatio_working_3-way'!X40^(1/3)*SIN('OddsRatio_working_3-way'!Y40/3)</f>
        <v>0.13616916675275473</v>
      </c>
      <c r="AD40" s="11">
        <f>'OddsRatio_working_3-way'!X40^(1/3)*SIN(('OddsRatio_working_3-way'!Y40+2*PI())/3)</f>
        <v>0.40044566289780931</v>
      </c>
      <c r="AE40" s="11">
        <f>'OddsRatio_working_3-way'!X40^(1/3)*SIN(('OddsRatio_working_3-way'!Y40+4*PI())/3)</f>
        <v>-0.53661482965056384</v>
      </c>
      <c r="AF40" s="11">
        <f>-'OddsRatio_working_3-way'!U40/(3*'OddsRatio_working_3-way'!X40^(1/3))*COS(('OddsRatio_working_3-way'!Y40)/3)</f>
        <v>0.54101212761976658</v>
      </c>
      <c r="AG40" s="11">
        <f>-'OddsRatio_working_3-way'!U40/(3*'OddsRatio_working_3-way'!X40^(1/3))*COS(('OddsRatio_working_3-way'!Y40+2*PI())/3)</f>
        <v>-0.38843202142992816</v>
      </c>
      <c r="AH40" s="11">
        <f>-'OddsRatio_working_3-way'!U40/(3*'OddsRatio_working_3-way'!X40^(1/3))*COS(('OddsRatio_working_3-way'!Y40+4*PI())/3)</f>
        <v>-0.15258010618983853</v>
      </c>
      <c r="AI40" s="11">
        <f>'OddsRatio_working_3-way'!U40/(3*'OddsRatio_working_3-way'!X40^(1/3))*SIN(('OddsRatio_working_3-way'!Y40)/3)</f>
        <v>-0.13616916675275473</v>
      </c>
      <c r="AJ40" s="11">
        <f>'OddsRatio_working_3-way'!U40/(3*'OddsRatio_working_3-way'!X40^(1/3))*SIN(('OddsRatio_working_3-way'!Y40+2*PI())/3)</f>
        <v>-0.40044566289780931</v>
      </c>
      <c r="AK40" s="11">
        <f>'OddsRatio_working_3-way'!U40/(3*'OddsRatio_working_3-way'!X40^(1/3))*SIN(('OddsRatio_working_3-way'!Y40+4*PI())/3)</f>
        <v>0.53661482965056384</v>
      </c>
      <c r="AL40" s="11">
        <f>'OddsRatio_working_3-way'!Z40+'OddsRatio_working_3-way'!AF40</f>
        <v>1.0820242552395332</v>
      </c>
      <c r="AM40" s="11">
        <f>'OddsRatio_working_3-way'!AA40+'OddsRatio_working_3-way'!AG40</f>
        <v>-0.77686404285985633</v>
      </c>
      <c r="AN40" s="11">
        <f>'OddsRatio_working_3-way'!AB40+'OddsRatio_working_3-way'!AH40</f>
        <v>-0.30516021237967705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1.0820242552395332</v>
      </c>
      <c r="AS40" s="11">
        <f>IF(('OddsRatio_working_3-way'!X40=0),IF(Q40&gt;0,-Q40^(1/3),(-Q40)^(1/3)),'OddsRatio_working_3-way'!AM40-'OddsRatio_working_3-way'!R40/3)</f>
        <v>-0.77686404285985633</v>
      </c>
      <c r="AT40" s="11">
        <f>IF(('OddsRatio_working_3-way'!X40=0),IF(Q40&gt;0,-Q40^(1/3),(-Q40)^(1/3)),'OddsRatio_working_3-way'!AN40-'OddsRatio_working_3-way'!R40/3)</f>
        <v>-0.30516021237967705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9">
        <f t="shared" si="13"/>
        <v>0.28013579273676542</v>
      </c>
      <c r="E41" s="9">
        <f t="shared" si="14"/>
        <v>0.29801321319249768</v>
      </c>
      <c r="F41" s="9">
        <f t="shared" si="15"/>
        <v>0.42185099407073667</v>
      </c>
      <c r="G41" s="9">
        <f t="shared" si="16"/>
        <v>1.0707072336695709</v>
      </c>
      <c r="H41" s="9">
        <f t="shared" si="17"/>
        <v>3.5696973608069706</v>
      </c>
      <c r="I41" s="9">
        <f t="shared" si="18"/>
        <v>3.3555559140730558</v>
      </c>
      <c r="J41" s="9">
        <f t="shared" si="19"/>
        <v>2.3705052590970506</v>
      </c>
      <c r="K41" s="11">
        <f t="shared" si="20"/>
        <v>0.29411764705882354</v>
      </c>
      <c r="L41" s="11">
        <f t="shared" si="21"/>
        <v>0.3125</v>
      </c>
      <c r="M41" s="11">
        <f t="shared" si="22"/>
        <v>0.43859649122807021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-0.27244582043343646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0.2370356037151703</v>
      </c>
      <c r="Q41" s="11">
        <f>2*'OddsRatio_working_3-way'!K41*'OddsRatio_working_3-way'!L41*'OddsRatio_working_3-way'!M41</f>
        <v>8.0624355005159964E-2</v>
      </c>
      <c r="R41" s="11">
        <f t="shared" si="23"/>
        <v>0</v>
      </c>
      <c r="S41" s="11">
        <f t="shared" si="24"/>
        <v>-0.87002840909090939</v>
      </c>
      <c r="T41" s="11">
        <f t="shared" si="25"/>
        <v>-0.29592803030303039</v>
      </c>
      <c r="U41" s="11">
        <f>'OddsRatio_working_3-way'!S41-'OddsRatio_working_3-way'!R41^2/3</f>
        <v>-0.87002840909090939</v>
      </c>
      <c r="V41" s="11">
        <f>'OddsRatio_working_3-way'!S41*'OddsRatio_working_3-way'!R41/3-2*'OddsRatio_working_3-way'!R41^3/27-'OddsRatio_working_3-way'!T41</f>
        <v>0.29592803030303039</v>
      </c>
      <c r="W41" s="11">
        <f>'OddsRatio_working_3-way'!V41^2+4*'OddsRatio_working_3-way'!U41^3/27</f>
        <v>-9.9921580112236202E-3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0.15617742885117467</v>
      </c>
      <c r="Y41" s="11">
        <f>IF('OddsRatio_working_3-way'!W41&gt;=0,IF('OddsRatio_working_3-way'!V41+SQRT('OddsRatio_working_3-way'!W41)&gt;0,0,PI()),ACOS('OddsRatio_working_3-way'!V41/(2*'OddsRatio_working_3-way'!X41)))</f>
        <v>0.32575391171779011</v>
      </c>
      <c r="Z41" s="11">
        <f>'OddsRatio_working_3-way'!X41^(1/3)*COS('OddsRatio_working_3-way'!Y41/3)</f>
        <v>0.53535361683478544</v>
      </c>
      <c r="AA41" s="11">
        <f>'OddsRatio_working_3-way'!X41^(1/3)*COS(('OddsRatio_working_3-way'!Y41+2*PI())/3)</f>
        <v>-0.31821868193987646</v>
      </c>
      <c r="AB41" s="11">
        <f>'OddsRatio_working_3-way'!X41^(1/3)*COS(('OddsRatio_working_3-way'!Y41+4*PI())/3)</f>
        <v>-0.21713493489490907</v>
      </c>
      <c r="AC41" s="11">
        <f>'OddsRatio_working_3-way'!X41^(1/3)*SIN('OddsRatio_working_3-way'!Y41/3)</f>
        <v>5.8360728567108014E-2</v>
      </c>
      <c r="AD41" s="11">
        <f>'OddsRatio_working_3-way'!X41^(1/3)*SIN(('OddsRatio_working_3-way'!Y41+2*PI())/3)</f>
        <v>0.43444946790325067</v>
      </c>
      <c r="AE41" s="11">
        <f>'OddsRatio_working_3-way'!X41^(1/3)*SIN(('OddsRatio_working_3-way'!Y41+4*PI())/3)</f>
        <v>-0.49281019647035862</v>
      </c>
      <c r="AF41" s="11">
        <f>-'OddsRatio_working_3-way'!U41/(3*'OddsRatio_working_3-way'!X41^(1/3))*COS(('OddsRatio_working_3-way'!Y41)/3)</f>
        <v>0.53535361683478533</v>
      </c>
      <c r="AG41" s="11">
        <f>-'OddsRatio_working_3-way'!U41/(3*'OddsRatio_working_3-way'!X41^(1/3))*COS(('OddsRatio_working_3-way'!Y41+2*PI())/3)</f>
        <v>-0.3182186819398764</v>
      </c>
      <c r="AH41" s="11">
        <f>-'OddsRatio_working_3-way'!U41/(3*'OddsRatio_working_3-way'!X41^(1/3))*COS(('OddsRatio_working_3-way'!Y41+4*PI())/3)</f>
        <v>-0.21713493489490904</v>
      </c>
      <c r="AI41" s="11">
        <f>'OddsRatio_working_3-way'!U41/(3*'OddsRatio_working_3-way'!X41^(1/3))*SIN(('OddsRatio_working_3-way'!Y41)/3)</f>
        <v>-5.8360728567108E-2</v>
      </c>
      <c r="AJ41" s="11">
        <f>'OddsRatio_working_3-way'!U41/(3*'OddsRatio_working_3-way'!X41^(1/3))*SIN(('OddsRatio_working_3-way'!Y41+2*PI())/3)</f>
        <v>-0.43444946790325062</v>
      </c>
      <c r="AK41" s="11">
        <f>'OddsRatio_working_3-way'!U41/(3*'OddsRatio_working_3-way'!X41^(1/3))*SIN(('OddsRatio_working_3-way'!Y41+4*PI())/3)</f>
        <v>0.49281019647035851</v>
      </c>
      <c r="AL41" s="11">
        <f>'OddsRatio_working_3-way'!Z41+'OddsRatio_working_3-way'!AF41</f>
        <v>1.0707072336695709</v>
      </c>
      <c r="AM41" s="11">
        <f>'OddsRatio_working_3-way'!AA41+'OddsRatio_working_3-way'!AG41</f>
        <v>-0.63643736387975292</v>
      </c>
      <c r="AN41" s="11">
        <f>'OddsRatio_working_3-way'!AB41+'OddsRatio_working_3-way'!AH41</f>
        <v>-0.43426986978981807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1.0707072336695709</v>
      </c>
      <c r="AS41" s="11">
        <f>IF(('OddsRatio_working_3-way'!X41=0),IF(Q41&gt;0,-Q41^(1/3),(-Q41)^(1/3)),'OddsRatio_working_3-way'!AM41-'OddsRatio_working_3-way'!R41/3)</f>
        <v>-0.63643736387975292</v>
      </c>
      <c r="AT41" s="11">
        <f>IF(('OddsRatio_working_3-way'!X41=0),IF(Q41&gt;0,-Q41^(1/3),(-Q41)^(1/3)),'OddsRatio_working_3-way'!AN41-'OddsRatio_working_3-way'!R41/3)</f>
        <v>-0.43426986978981807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9">
        <f t="shared" si="13"/>
        <v>0.53877491572324743</v>
      </c>
      <c r="E42" s="9">
        <f t="shared" si="14"/>
        <v>0.21597623264852328</v>
      </c>
      <c r="F42" s="9">
        <f t="shared" si="15"/>
        <v>0.24524885162822943</v>
      </c>
      <c r="G42" s="9">
        <f t="shared" si="16"/>
        <v>1.0836236126913155</v>
      </c>
      <c r="H42" s="9">
        <f t="shared" si="17"/>
        <v>1.8560626540261391</v>
      </c>
      <c r="I42" s="9">
        <f t="shared" si="18"/>
        <v>4.6301391025159058</v>
      </c>
      <c r="J42" s="9">
        <f t="shared" si="19"/>
        <v>4.0774910600433358</v>
      </c>
      <c r="K42" s="11">
        <f t="shared" si="20"/>
        <v>0.55865921787709494</v>
      </c>
      <c r="L42" s="11">
        <f t="shared" si="21"/>
        <v>0.22988505747126439</v>
      </c>
      <c r="M42" s="11">
        <f t="shared" si="22"/>
        <v>0.26041666666666669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-0.25137189901324941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0.23344356685716733</v>
      </c>
      <c r="Q42" s="11">
        <f>2*'OddsRatio_working_3-way'!K42*'OddsRatio_working_3-way'!L42*'OddsRatio_working_3-way'!M42</f>
        <v>6.6889274171108126E-2</v>
      </c>
      <c r="R42" s="11">
        <f t="shared" si="23"/>
        <v>0</v>
      </c>
      <c r="S42" s="11">
        <f t="shared" si="24"/>
        <v>-0.92867805738644993</v>
      </c>
      <c r="T42" s="11">
        <f t="shared" si="25"/>
        <v>-0.26609686458064469</v>
      </c>
      <c r="U42" s="11">
        <f>'OddsRatio_working_3-way'!S42-'OddsRatio_working_3-way'!R42^2/3</f>
        <v>-0.92867805738644993</v>
      </c>
      <c r="V42" s="11">
        <f>'OddsRatio_working_3-way'!S42*'OddsRatio_working_3-way'!R42/3-2*'OddsRatio_working_3-way'!R42^3/27-'OddsRatio_working_3-way'!T42</f>
        <v>0.26609686458064469</v>
      </c>
      <c r="W42" s="11">
        <f>'OddsRatio_working_3-way'!V42^2+4*'OddsRatio_working_3-way'!U42^3/27</f>
        <v>-4.7849025890798536E-2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0.17223281280758357</v>
      </c>
      <c r="Y42" s="11">
        <f>IF('OddsRatio_working_3-way'!W42&gt;=0,IF('OddsRatio_working_3-way'!V42+SQRT('OddsRatio_working_3-way'!W42)&gt;0,0,PI()),ACOS('OddsRatio_working_3-way'!V42/(2*'OddsRatio_working_3-way'!X42)))</f>
        <v>0.68804057445747724</v>
      </c>
      <c r="Z42" s="11">
        <f>'OddsRatio_working_3-way'!X42^(1/3)*COS('OddsRatio_working_3-way'!Y42/3)</f>
        <v>0.54181180634565773</v>
      </c>
      <c r="AA42" s="11">
        <f>'OddsRatio_working_3-way'!X42^(1/3)*COS(('OddsRatio_working_3-way'!Y42+2*PI())/3)</f>
        <v>-0.38044808329059931</v>
      </c>
      <c r="AB42" s="11">
        <f>'OddsRatio_working_3-way'!X42^(1/3)*COS(('OddsRatio_working_3-way'!Y42+4*PI())/3)</f>
        <v>-0.16136372305505856</v>
      </c>
      <c r="AC42" s="11">
        <f>'OddsRatio_working_3-way'!X42^(1/3)*SIN('OddsRatio_working_3-way'!Y42/3)</f>
        <v>0.12648841435722644</v>
      </c>
      <c r="AD42" s="11">
        <f>'OddsRatio_working_3-way'!X42^(1/3)*SIN(('OddsRatio_working_3-way'!Y42+2*PI())/3)</f>
        <v>0.40597858118706109</v>
      </c>
      <c r="AE42" s="11">
        <f>'OddsRatio_working_3-way'!X42^(1/3)*SIN(('OddsRatio_working_3-way'!Y42+4*PI())/3)</f>
        <v>-0.53246699554428756</v>
      </c>
      <c r="AF42" s="11">
        <f>-'OddsRatio_working_3-way'!U42/(3*'OddsRatio_working_3-way'!X42^(1/3))*COS(('OddsRatio_working_3-way'!Y42)/3)</f>
        <v>0.54181180634565773</v>
      </c>
      <c r="AG42" s="11">
        <f>-'OddsRatio_working_3-way'!U42/(3*'OddsRatio_working_3-way'!X42^(1/3))*COS(('OddsRatio_working_3-way'!Y42+2*PI())/3)</f>
        <v>-0.38044808329059931</v>
      </c>
      <c r="AH42" s="11">
        <f>-'OddsRatio_working_3-way'!U42/(3*'OddsRatio_working_3-way'!X42^(1/3))*COS(('OddsRatio_working_3-way'!Y42+4*PI())/3)</f>
        <v>-0.16136372305505856</v>
      </c>
      <c r="AI42" s="11">
        <f>'OddsRatio_working_3-way'!U42/(3*'OddsRatio_working_3-way'!X42^(1/3))*SIN(('OddsRatio_working_3-way'!Y42)/3)</f>
        <v>-0.12648841435722644</v>
      </c>
      <c r="AJ42" s="11">
        <f>'OddsRatio_working_3-way'!U42/(3*'OddsRatio_working_3-way'!X42^(1/3))*SIN(('OddsRatio_working_3-way'!Y42+2*PI())/3)</f>
        <v>-0.40597858118706109</v>
      </c>
      <c r="AK42" s="11">
        <f>'OddsRatio_working_3-way'!U42/(3*'OddsRatio_working_3-way'!X42^(1/3))*SIN(('OddsRatio_working_3-way'!Y42+4*PI())/3)</f>
        <v>0.53246699554428756</v>
      </c>
      <c r="AL42" s="11">
        <f>'OddsRatio_working_3-way'!Z42+'OddsRatio_working_3-way'!AF42</f>
        <v>1.0836236126913155</v>
      </c>
      <c r="AM42" s="11">
        <f>'OddsRatio_working_3-way'!AA42+'OddsRatio_working_3-way'!AG42</f>
        <v>-0.76089616658119863</v>
      </c>
      <c r="AN42" s="11">
        <f>'OddsRatio_working_3-way'!AB42+'OddsRatio_working_3-way'!AH42</f>
        <v>-0.32272744611011711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1.0836236126913155</v>
      </c>
      <c r="AS42" s="11">
        <f>IF(('OddsRatio_working_3-way'!X42=0),IF(Q42&gt;0,-Q42^(1/3),(-Q42)^(1/3)),'OddsRatio_working_3-way'!AM42-'OddsRatio_working_3-way'!R42/3)</f>
        <v>-0.76089616658119863</v>
      </c>
      <c r="AT42" s="11">
        <f>IF(('OddsRatio_working_3-way'!X42=0),IF(Q42&gt;0,-Q42^(1/3),(-Q42)^(1/3)),'OddsRatio_working_3-way'!AN42-'OddsRatio_working_3-way'!R42/3)</f>
        <v>-0.32272744611011711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9">
        <f t="shared" si="13"/>
        <v>0.31479681967821338</v>
      </c>
      <c r="E43" s="9">
        <f t="shared" si="14"/>
        <v>0.3006587198991485</v>
      </c>
      <c r="F43" s="9">
        <f t="shared" si="15"/>
        <v>0.38454446042263857</v>
      </c>
      <c r="G43" s="9">
        <f t="shared" si="16"/>
        <v>1.0669863573138585</v>
      </c>
      <c r="H43" s="9">
        <f t="shared" si="17"/>
        <v>3.1766521689202709</v>
      </c>
      <c r="I43" s="9">
        <f t="shared" si="18"/>
        <v>3.3260302589442112</v>
      </c>
      <c r="J43" s="9">
        <f t="shared" si="19"/>
        <v>2.6004795359707873</v>
      </c>
      <c r="K43" s="11">
        <f t="shared" si="20"/>
        <v>0.32894736842105265</v>
      </c>
      <c r="L43" s="11">
        <f t="shared" si="21"/>
        <v>0.31446540880503143</v>
      </c>
      <c r="M43" s="11">
        <f t="shared" si="22"/>
        <v>0.4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-0.27601787487586915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0.23667659715326048</v>
      </c>
      <c r="Q43" s="11">
        <f>2*'OddsRatio_working_3-way'!K43*'OddsRatio_working_3-way'!L43*'OddsRatio_working_3-way'!M43</f>
        <v>8.2754054948692493E-2</v>
      </c>
      <c r="R43" s="11">
        <f t="shared" si="23"/>
        <v>0</v>
      </c>
      <c r="S43" s="11">
        <f t="shared" si="24"/>
        <v>-0.85746836961084039</v>
      </c>
      <c r="T43" s="11">
        <f t="shared" si="25"/>
        <v>-0.29981411524854568</v>
      </c>
      <c r="U43" s="11">
        <f>'OddsRatio_working_3-way'!S43-'OddsRatio_working_3-way'!R43^2/3</f>
        <v>-0.85746836961084039</v>
      </c>
      <c r="V43" s="11">
        <f>'OddsRatio_working_3-way'!S43*'OddsRatio_working_3-way'!R43/3-2*'OddsRatio_working_3-way'!R43^3/27-'OddsRatio_working_3-way'!T43</f>
        <v>0.29981411524854568</v>
      </c>
      <c r="W43" s="11">
        <f>'OddsRatio_working_3-way'!V43^2+4*'OddsRatio_working_3-way'!U43^3/27</f>
        <v>-3.5122870947969648E-3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0.15280771478975233</v>
      </c>
      <c r="Y43" s="11">
        <f>IF('OddsRatio_working_3-way'!W43&gt;=0,IF('OddsRatio_working_3-way'!V43+SQRT('OddsRatio_working_3-way'!W43)&gt;0,0,PI()),ACOS('OddsRatio_working_3-way'!V43/(2*'OddsRatio_working_3-way'!X43)))</f>
        <v>0.19515512352400366</v>
      </c>
      <c r="Z43" s="11">
        <f>'OddsRatio_working_3-way'!X43^(1/3)*COS('OddsRatio_working_3-way'!Y43/3)</f>
        <v>0.53349317865692925</v>
      </c>
      <c r="AA43" s="11">
        <f>'OddsRatio_working_3-way'!X43^(1/3)*COS(('OddsRatio_working_3-way'!Y43+2*PI())/3)</f>
        <v>-0.29684415812736187</v>
      </c>
      <c r="AB43" s="11">
        <f>'OddsRatio_working_3-way'!X43^(1/3)*COS(('OddsRatio_working_3-way'!Y43+4*PI())/3)</f>
        <v>-0.23664902052956746</v>
      </c>
      <c r="AC43" s="11">
        <f>'OddsRatio_working_3-way'!X43^(1/3)*SIN('OddsRatio_working_3-way'!Y43/3)</f>
        <v>3.4753678895993456E-2</v>
      </c>
      <c r="AD43" s="11">
        <f>'OddsRatio_working_3-way'!X43^(1/3)*SIN(('OddsRatio_working_3-way'!Y43+2*PI())/3)</f>
        <v>0.44464180601461423</v>
      </c>
      <c r="AE43" s="11">
        <f>'OddsRatio_working_3-way'!X43^(1/3)*SIN(('OddsRatio_working_3-way'!Y43+4*PI())/3)</f>
        <v>-0.47939548491060741</v>
      </c>
      <c r="AF43" s="11">
        <f>-'OddsRatio_working_3-way'!U43/(3*'OddsRatio_working_3-way'!X43^(1/3))*COS(('OddsRatio_working_3-way'!Y43)/3)</f>
        <v>0.53349317865692936</v>
      </c>
      <c r="AG43" s="11">
        <f>-'OddsRatio_working_3-way'!U43/(3*'OddsRatio_working_3-way'!X43^(1/3))*COS(('OddsRatio_working_3-way'!Y43+2*PI())/3)</f>
        <v>-0.29684415812736198</v>
      </c>
      <c r="AH43" s="11">
        <f>-'OddsRatio_working_3-way'!U43/(3*'OddsRatio_working_3-way'!X43^(1/3))*COS(('OddsRatio_working_3-way'!Y43+4*PI())/3)</f>
        <v>-0.23664902052956752</v>
      </c>
      <c r="AI43" s="11">
        <f>'OddsRatio_working_3-way'!U43/(3*'OddsRatio_working_3-way'!X43^(1/3))*SIN(('OddsRatio_working_3-way'!Y43)/3)</f>
        <v>-3.4753678895993463E-2</v>
      </c>
      <c r="AJ43" s="11">
        <f>'OddsRatio_working_3-way'!U43/(3*'OddsRatio_working_3-way'!X43^(1/3))*SIN(('OddsRatio_working_3-way'!Y43+2*PI())/3)</f>
        <v>-0.44464180601461434</v>
      </c>
      <c r="AK43" s="11">
        <f>'OddsRatio_working_3-way'!U43/(3*'OddsRatio_working_3-way'!X43^(1/3))*SIN(('OddsRatio_working_3-way'!Y43+4*PI())/3)</f>
        <v>0.47939548491060752</v>
      </c>
      <c r="AL43" s="11">
        <f>'OddsRatio_working_3-way'!Z43+'OddsRatio_working_3-way'!AF43</f>
        <v>1.0669863573138585</v>
      </c>
      <c r="AM43" s="11">
        <f>'OddsRatio_working_3-way'!AA43+'OddsRatio_working_3-way'!AG43</f>
        <v>-0.59368831625472385</v>
      </c>
      <c r="AN43" s="11">
        <f>'OddsRatio_working_3-way'!AB43+'OddsRatio_working_3-way'!AH43</f>
        <v>-0.47329804105913498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1.0669863573138585</v>
      </c>
      <c r="AS43" s="11">
        <f>IF(('OddsRatio_working_3-way'!X43=0),IF(Q43&gt;0,-Q43^(1/3),(-Q43)^(1/3)),'OddsRatio_working_3-way'!AM43-'OddsRatio_working_3-way'!R43/3)</f>
        <v>-0.59368831625472385</v>
      </c>
      <c r="AT43" s="11">
        <f>IF(('OddsRatio_working_3-way'!X43=0),IF(Q43&gt;0,-Q43^(1/3),(-Q43)^(1/3)),'OddsRatio_working_3-way'!AN43-'OddsRatio_working_3-way'!R43/3)</f>
        <v>-0.47329804105913498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9">
        <f t="shared" si="13"/>
        <v>0.68515692877268131</v>
      </c>
      <c r="E44" s="9">
        <f t="shared" si="14"/>
        <v>0.20585332616994234</v>
      </c>
      <c r="F44" s="9">
        <f t="shared" si="15"/>
        <v>0.10898974505737662</v>
      </c>
      <c r="G44" s="9">
        <f t="shared" si="16"/>
        <v>1.0686503458591834</v>
      </c>
      <c r="H44" s="9">
        <f t="shared" si="17"/>
        <v>1.4595196487194484</v>
      </c>
      <c r="I44" s="9">
        <f t="shared" si="18"/>
        <v>4.857827748551653</v>
      </c>
      <c r="J44" s="9">
        <f t="shared" si="19"/>
        <v>9.1751751458227506</v>
      </c>
      <c r="K44" s="11">
        <f t="shared" si="20"/>
        <v>0.69930069930069938</v>
      </c>
      <c r="L44" s="11">
        <f t="shared" si="21"/>
        <v>0.21691973969631234</v>
      </c>
      <c r="M44" s="11">
        <f t="shared" si="22"/>
        <v>0.11560693641618497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-0.20824952635668226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0.2050035779174495</v>
      </c>
      <c r="Q44" s="11">
        <f>2*'OddsRatio_working_3-way'!K44*'OddsRatio_working_3-way'!L44*'OddsRatio_working_3-way'!M44</f>
        <v>3.5073323852429346E-2</v>
      </c>
      <c r="R44" s="11">
        <f t="shared" si="23"/>
        <v>0</v>
      </c>
      <c r="S44" s="11">
        <f t="shared" si="24"/>
        <v>-0.98441317732616007</v>
      </c>
      <c r="T44" s="11">
        <f t="shared" si="25"/>
        <v>-0.16841970527393674</v>
      </c>
      <c r="U44" s="11">
        <f>'OddsRatio_working_3-way'!S44-'OddsRatio_working_3-way'!R44^2/3</f>
        <v>-0.98441317732616007</v>
      </c>
      <c r="V44" s="11">
        <f>'OddsRatio_working_3-way'!S44*'OddsRatio_working_3-way'!R44/3-2*'OddsRatio_working_3-way'!R44^3/27-'OddsRatio_working_3-way'!T44</f>
        <v>0.16841970527393674</v>
      </c>
      <c r="W44" s="11">
        <f>'OddsRatio_working_3-way'!V44^2+4*'OddsRatio_working_3-way'!U44^3/27</f>
        <v>-0.11296289062330035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0.18796814074987553</v>
      </c>
      <c r="Y44" s="11">
        <f>IF('OddsRatio_working_3-way'!W44&gt;=0,IF('OddsRatio_working_3-way'!V44+SQRT('OddsRatio_working_3-way'!W44)&gt;0,0,PI()),ACOS('OddsRatio_working_3-way'!V44/(2*'OddsRatio_working_3-way'!X44)))</f>
        <v>1.1062685500911209</v>
      </c>
      <c r="Z44" s="11">
        <f>'OddsRatio_working_3-way'!X44^(1/3)*COS('OddsRatio_working_3-way'!Y44/3)</f>
        <v>0.5343251729295917</v>
      </c>
      <c r="AA44" s="11">
        <f>'OddsRatio_working_3-way'!X44^(1/3)*COS(('OddsRatio_working_3-way'!Y44+2*PI())/3)</f>
        <v>-0.44598023523543995</v>
      </c>
      <c r="AB44" s="11">
        <f>'OddsRatio_working_3-way'!X44^(1/3)*COS(('OddsRatio_working_3-way'!Y44+4*PI())/3)</f>
        <v>-8.8344937694151679E-2</v>
      </c>
      <c r="AC44" s="11">
        <f>'OddsRatio_working_3-way'!X44^(1/3)*SIN('OddsRatio_working_3-way'!Y44/3)</f>
        <v>0.20648083530717462</v>
      </c>
      <c r="AD44" s="11">
        <f>'OddsRatio_working_3-way'!X44^(1/3)*SIN(('OddsRatio_working_3-way'!Y44+2*PI())/3)</f>
        <v>0.3594987559849524</v>
      </c>
      <c r="AE44" s="11">
        <f>'OddsRatio_working_3-way'!X44^(1/3)*SIN(('OddsRatio_working_3-way'!Y44+4*PI())/3)</f>
        <v>-0.56597959129212705</v>
      </c>
      <c r="AF44" s="11">
        <f>-'OddsRatio_working_3-way'!U44/(3*'OddsRatio_working_3-way'!X44^(1/3))*COS(('OddsRatio_working_3-way'!Y44)/3)</f>
        <v>0.5343251729295917</v>
      </c>
      <c r="AG44" s="11">
        <f>-'OddsRatio_working_3-way'!U44/(3*'OddsRatio_working_3-way'!X44^(1/3))*COS(('OddsRatio_working_3-way'!Y44+2*PI())/3)</f>
        <v>-0.44598023523543995</v>
      </c>
      <c r="AH44" s="11">
        <f>-'OddsRatio_working_3-way'!U44/(3*'OddsRatio_working_3-way'!X44^(1/3))*COS(('OddsRatio_working_3-way'!Y44+4*PI())/3)</f>
        <v>-8.8344937694151679E-2</v>
      </c>
      <c r="AI44" s="11">
        <f>'OddsRatio_working_3-way'!U44/(3*'OddsRatio_working_3-way'!X44^(1/3))*SIN(('OddsRatio_working_3-way'!Y44)/3)</f>
        <v>-0.20648083530717462</v>
      </c>
      <c r="AJ44" s="11">
        <f>'OddsRatio_working_3-way'!U44/(3*'OddsRatio_working_3-way'!X44^(1/3))*SIN(('OddsRatio_working_3-way'!Y44+2*PI())/3)</f>
        <v>-0.3594987559849524</v>
      </c>
      <c r="AK44" s="11">
        <f>'OddsRatio_working_3-way'!U44/(3*'OddsRatio_working_3-way'!X44^(1/3))*SIN(('OddsRatio_working_3-way'!Y44+4*PI())/3)</f>
        <v>0.56597959129212705</v>
      </c>
      <c r="AL44" s="11">
        <f>'OddsRatio_working_3-way'!Z44+'OddsRatio_working_3-way'!AF44</f>
        <v>1.0686503458591834</v>
      </c>
      <c r="AM44" s="11">
        <f>'OddsRatio_working_3-way'!AA44+'OddsRatio_working_3-way'!AG44</f>
        <v>-0.8919604704708799</v>
      </c>
      <c r="AN44" s="11">
        <f>'OddsRatio_working_3-way'!AB44+'OddsRatio_working_3-way'!AH44</f>
        <v>-0.17668987538830336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1.0686503458591834</v>
      </c>
      <c r="AS44" s="11">
        <f>IF(('OddsRatio_working_3-way'!X44=0),IF(Q44&gt;0,-Q44^(1/3),(-Q44)^(1/3)),'OddsRatio_working_3-way'!AM44-'OddsRatio_working_3-way'!R44/3)</f>
        <v>-0.8919604704708799</v>
      </c>
      <c r="AT44" s="11">
        <f>IF(('OddsRatio_working_3-way'!X44=0),IF(Q44&gt;0,-Q44^(1/3),(-Q44)^(1/3)),'OddsRatio_working_3-way'!AN44-'OddsRatio_working_3-way'!R44/3)</f>
        <v>-0.17668987538830336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9">
        <f t="shared" si="13"/>
        <v>0.60703775914324765</v>
      </c>
      <c r="E45" s="9">
        <f t="shared" si="14"/>
        <v>0.22108001384659542</v>
      </c>
      <c r="F45" s="9">
        <f t="shared" si="15"/>
        <v>0.17188222701015676</v>
      </c>
      <c r="G45" s="9">
        <f t="shared" si="16"/>
        <v>1.0612196443205399</v>
      </c>
      <c r="H45" s="9">
        <f t="shared" si="17"/>
        <v>1.6473439830355294</v>
      </c>
      <c r="I45" s="9">
        <f t="shared" si="18"/>
        <v>4.5232492191441924</v>
      </c>
      <c r="J45" s="9">
        <f t="shared" si="19"/>
        <v>5.8179371852152499</v>
      </c>
      <c r="K45" s="11">
        <f t="shared" si="20"/>
        <v>0.6211180124223602</v>
      </c>
      <c r="L45" s="11">
        <f t="shared" si="21"/>
        <v>0.23148148148148145</v>
      </c>
      <c r="M45" s="11">
        <f t="shared" si="22"/>
        <v>0.18050541516245489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-0.23861864981783354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0.21981839004284456</v>
      </c>
      <c r="Q45" s="11">
        <f>2*'OddsRatio_working_3-way'!K45*'OddsRatio_working_3-way'!L45*'OddsRatio_working_3-way'!M45</f>
        <v>5.1905168841285612E-2</v>
      </c>
      <c r="R45" s="11">
        <f t="shared" si="23"/>
        <v>0</v>
      </c>
      <c r="S45" s="11">
        <f t="shared" si="24"/>
        <v>-0.92121211066552644</v>
      </c>
      <c r="T45" s="11">
        <f t="shared" si="25"/>
        <v>-0.21752352081830612</v>
      </c>
      <c r="U45" s="11">
        <f>'OddsRatio_working_3-way'!S45-'OddsRatio_working_3-way'!R45^2/3</f>
        <v>-0.92121211066552644</v>
      </c>
      <c r="V45" s="11">
        <f>'OddsRatio_working_3-way'!S45*'OddsRatio_working_3-way'!R45/3-2*'OddsRatio_working_3-way'!R45^3/27-'OddsRatio_working_3-way'!T45</f>
        <v>0.21752352081830612</v>
      </c>
      <c r="W45" s="11">
        <f>'OddsRatio_working_3-way'!V45^2+4*'OddsRatio_working_3-way'!U45^3/27</f>
        <v>-6.8501273180971697E-2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0.17016003885325406</v>
      </c>
      <c r="Y45" s="11">
        <f>IF('OddsRatio_working_3-way'!W45&gt;=0,IF('OddsRatio_working_3-way'!V45+SQRT('OddsRatio_working_3-way'!W45)&gt;0,0,PI()),ACOS('OddsRatio_working_3-way'!V45/(2*'OddsRatio_working_3-way'!X45)))</f>
        <v>0.87737343447058602</v>
      </c>
      <c r="Z45" s="11">
        <f>'OddsRatio_working_3-way'!X45^(1/3)*COS('OddsRatio_working_3-way'!Y45/3)</f>
        <v>0.53060982216026986</v>
      </c>
      <c r="AA45" s="11">
        <f>'OddsRatio_working_3-way'!X45^(1/3)*COS(('OddsRatio_working_3-way'!Y45+2*PI())/3)</f>
        <v>-0.40366292543661053</v>
      </c>
      <c r="AB45" s="11">
        <f>'OddsRatio_working_3-way'!X45^(1/3)*COS(('OddsRatio_working_3-way'!Y45+4*PI())/3)</f>
        <v>-0.12694689672365941</v>
      </c>
      <c r="AC45" s="11">
        <f>'OddsRatio_working_3-way'!X45^(1/3)*SIN('OddsRatio_working_3-way'!Y45/3)</f>
        <v>0.15976207366650655</v>
      </c>
      <c r="AD45" s="11">
        <f>'OddsRatio_working_3-way'!X45^(1/3)*SIN(('OddsRatio_working_3-way'!Y45+2*PI())/3)</f>
        <v>0.37964054865508357</v>
      </c>
      <c r="AE45" s="11">
        <f>'OddsRatio_working_3-way'!X45^(1/3)*SIN(('OddsRatio_working_3-way'!Y45+4*PI())/3)</f>
        <v>-0.53940262232159009</v>
      </c>
      <c r="AF45" s="11">
        <f>-'OddsRatio_working_3-way'!U45/(3*'OddsRatio_working_3-way'!X45^(1/3))*COS(('OddsRatio_working_3-way'!Y45)/3)</f>
        <v>0.53060982216026997</v>
      </c>
      <c r="AG45" s="11">
        <f>-'OddsRatio_working_3-way'!U45/(3*'OddsRatio_working_3-way'!X45^(1/3))*COS(('OddsRatio_working_3-way'!Y45+2*PI())/3)</f>
        <v>-0.40366292543661064</v>
      </c>
      <c r="AH45" s="11">
        <f>-'OddsRatio_working_3-way'!U45/(3*'OddsRatio_working_3-way'!X45^(1/3))*COS(('OddsRatio_working_3-way'!Y45+4*PI())/3)</f>
        <v>-0.12694689672365944</v>
      </c>
      <c r="AI45" s="11">
        <f>'OddsRatio_working_3-way'!U45/(3*'OddsRatio_working_3-way'!X45^(1/3))*SIN(('OddsRatio_working_3-way'!Y45)/3)</f>
        <v>-0.15976207366650658</v>
      </c>
      <c r="AJ45" s="11">
        <f>'OddsRatio_working_3-way'!U45/(3*'OddsRatio_working_3-way'!X45^(1/3))*SIN(('OddsRatio_working_3-way'!Y45+2*PI())/3)</f>
        <v>-0.37964054865508362</v>
      </c>
      <c r="AK45" s="11">
        <f>'OddsRatio_working_3-way'!U45/(3*'OddsRatio_working_3-way'!X45^(1/3))*SIN(('OddsRatio_working_3-way'!Y45+4*PI())/3)</f>
        <v>0.5394026223215902</v>
      </c>
      <c r="AL45" s="11">
        <f>'OddsRatio_working_3-way'!Z45+'OddsRatio_working_3-way'!AF45</f>
        <v>1.0612196443205399</v>
      </c>
      <c r="AM45" s="11">
        <f>'OddsRatio_working_3-way'!AA45+'OddsRatio_working_3-way'!AG45</f>
        <v>-0.80732585087322117</v>
      </c>
      <c r="AN45" s="11">
        <f>'OddsRatio_working_3-way'!AB45+'OddsRatio_working_3-way'!AH45</f>
        <v>-0.25389379344731888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1.0612196443205399</v>
      </c>
      <c r="AS45" s="11">
        <f>IF(('OddsRatio_working_3-way'!X45=0),IF(Q45&gt;0,-Q45^(1/3),(-Q45)^(1/3)),'OddsRatio_working_3-way'!AM45-'OddsRatio_working_3-way'!R45/3)</f>
        <v>-0.80732585087322117</v>
      </c>
      <c r="AT45" s="11">
        <f>IF(('OddsRatio_working_3-way'!X45=0),IF(Q45&gt;0,-Q45^(1/3),(-Q45)^(1/3)),'OddsRatio_working_3-way'!AN45-'OddsRatio_working_3-way'!R45/3)</f>
        <v>-0.25389379344731888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9">
        <f t="shared" si="13"/>
        <v>0.23537140496456907</v>
      </c>
      <c r="E46" s="9">
        <f t="shared" si="14"/>
        <v>0.23654206403310243</v>
      </c>
      <c r="F46" s="9">
        <f t="shared" si="15"/>
        <v>0.5280865310023285</v>
      </c>
      <c r="G46" s="9">
        <f t="shared" si="16"/>
        <v>1.051328302984877</v>
      </c>
      <c r="H46" s="9">
        <f t="shared" si="17"/>
        <v>4.2486044562232701</v>
      </c>
      <c r="I46" s="9">
        <f t="shared" si="18"/>
        <v>4.2275778901635732</v>
      </c>
      <c r="J46" s="9">
        <f t="shared" si="19"/>
        <v>1.8936290575371457</v>
      </c>
      <c r="K46" s="11">
        <f t="shared" si="20"/>
        <v>0.24449877750611249</v>
      </c>
      <c r="L46" s="11">
        <f t="shared" si="21"/>
        <v>0.24570024570024568</v>
      </c>
      <c r="M46" s="11">
        <f t="shared" si="22"/>
        <v>0.54054054054054046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-0.26183417758122052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0.22762951461821479</v>
      </c>
      <c r="Q46" s="11">
        <f>2*'OddsRatio_working_3-way'!K46*'OddsRatio_working_3-way'!L46*'OddsRatio_working_3-way'!M46</f>
        <v>6.4944226709904351E-2</v>
      </c>
      <c r="R46" s="11">
        <f t="shared" si="23"/>
        <v>0</v>
      </c>
      <c r="S46" s="11">
        <f t="shared" si="24"/>
        <v>-0.8693651711973488</v>
      </c>
      <c r="T46" s="11">
        <f t="shared" si="25"/>
        <v>-0.24803571218183984</v>
      </c>
      <c r="U46" s="11">
        <f>'OddsRatio_working_3-way'!S46-'OddsRatio_working_3-way'!R46^2/3</f>
        <v>-0.8693651711973488</v>
      </c>
      <c r="V46" s="11">
        <f>'OddsRatio_working_3-way'!S46*'OddsRatio_working_3-way'!R46/3-2*'OddsRatio_working_3-way'!R46^3/27-'OddsRatio_working_3-way'!T46</f>
        <v>0.24803571218183984</v>
      </c>
      <c r="W46" s="11">
        <f>'OddsRatio_working_3-way'!V46^2+4*'OddsRatio_working_3-way'!U46^3/27</f>
        <v>-3.582088486494199E-2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0.15599887770629511</v>
      </c>
      <c r="Y46" s="11">
        <f>IF('OddsRatio_working_3-way'!W46&gt;=0,IF('OddsRatio_working_3-way'!V46+SQRT('OddsRatio_working_3-way'!W46)&gt;0,0,PI()),ACOS('OddsRatio_working_3-way'!V46/(2*'OddsRatio_working_3-way'!X46)))</f>
        <v>0.65180197427795239</v>
      </c>
      <c r="Z46" s="11">
        <f>'OddsRatio_working_3-way'!X46^(1/3)*COS('OddsRatio_working_3-way'!Y46/3)</f>
        <v>0.5256641514924385</v>
      </c>
      <c r="AA46" s="11">
        <f>'OddsRatio_working_3-way'!X46^(1/3)*COS(('OddsRatio_working_3-way'!Y46+2*PI())/3)</f>
        <v>-0.36332681529082517</v>
      </c>
      <c r="AB46" s="11">
        <f>'OddsRatio_working_3-way'!X46^(1/3)*COS(('OddsRatio_working_3-way'!Y46+4*PI())/3)</f>
        <v>-0.16233733620161347</v>
      </c>
      <c r="AC46" s="11">
        <f>'OddsRatio_working_3-way'!X46^(1/3)*SIN('OddsRatio_working_3-way'!Y46/3)</f>
        <v>0.11604132985643906</v>
      </c>
      <c r="AD46" s="11">
        <f>'OddsRatio_working_3-way'!X46^(1/3)*SIN(('OddsRatio_working_3-way'!Y46+2*PI())/3)</f>
        <v>0.39721784412302386</v>
      </c>
      <c r="AE46" s="11">
        <f>'OddsRatio_working_3-way'!X46^(1/3)*SIN(('OddsRatio_working_3-way'!Y46+4*PI())/3)</f>
        <v>-0.51325917397946297</v>
      </c>
      <c r="AF46" s="11">
        <f>-'OddsRatio_working_3-way'!U46/(3*'OddsRatio_working_3-way'!X46^(1/3))*COS(('OddsRatio_working_3-way'!Y46)/3)</f>
        <v>0.52566415149243839</v>
      </c>
      <c r="AG46" s="11">
        <f>-'OddsRatio_working_3-way'!U46/(3*'OddsRatio_working_3-way'!X46^(1/3))*COS(('OddsRatio_working_3-way'!Y46+2*PI())/3)</f>
        <v>-0.36332681529082511</v>
      </c>
      <c r="AH46" s="11">
        <f>-'OddsRatio_working_3-way'!U46/(3*'OddsRatio_working_3-way'!X46^(1/3))*COS(('OddsRatio_working_3-way'!Y46+4*PI())/3)</f>
        <v>-0.16233733620161345</v>
      </c>
      <c r="AI46" s="11">
        <f>'OddsRatio_working_3-way'!U46/(3*'OddsRatio_working_3-way'!X46^(1/3))*SIN(('OddsRatio_working_3-way'!Y46)/3)</f>
        <v>-0.11604132985643903</v>
      </c>
      <c r="AJ46" s="11">
        <f>'OddsRatio_working_3-way'!U46/(3*'OddsRatio_working_3-way'!X46^(1/3))*SIN(('OddsRatio_working_3-way'!Y46+2*PI())/3)</f>
        <v>-0.3972178441230238</v>
      </c>
      <c r="AK46" s="11">
        <f>'OddsRatio_working_3-way'!U46/(3*'OddsRatio_working_3-way'!X46^(1/3))*SIN(('OddsRatio_working_3-way'!Y46+4*PI())/3)</f>
        <v>0.51325917397946286</v>
      </c>
      <c r="AL46" s="11">
        <f>'OddsRatio_working_3-way'!Z46+'OddsRatio_working_3-way'!AF46</f>
        <v>1.051328302984877</v>
      </c>
      <c r="AM46" s="11">
        <f>'OddsRatio_working_3-way'!AA46+'OddsRatio_working_3-way'!AG46</f>
        <v>-0.72665363058165022</v>
      </c>
      <c r="AN46" s="11">
        <f>'OddsRatio_working_3-way'!AB46+'OddsRatio_working_3-way'!AH46</f>
        <v>-0.32467467240322689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1.051328302984877</v>
      </c>
      <c r="AS46" s="11">
        <f>IF(('OddsRatio_working_3-way'!X46=0),IF(Q46&gt;0,-Q46^(1/3),(-Q46)^(1/3)),'OddsRatio_working_3-way'!AM46-'OddsRatio_working_3-way'!R46/3)</f>
        <v>-0.72665363058165022</v>
      </c>
      <c r="AT46" s="11">
        <f>IF(('OddsRatio_working_3-way'!X46=0),IF(Q46&gt;0,-Q46^(1/3),(-Q46)^(1/3)),'OddsRatio_working_3-way'!AN46-'OddsRatio_working_3-way'!R46/3)</f>
        <v>-0.32467467240322689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9">
        <f t="shared" si="13"/>
        <v>0.4541726733956537</v>
      </c>
      <c r="E47" s="9">
        <f t="shared" si="14"/>
        <v>0.29112395626784116</v>
      </c>
      <c r="F47" s="9">
        <f t="shared" si="15"/>
        <v>0.2547033703365052</v>
      </c>
      <c r="G47" s="9">
        <f t="shared" si="16"/>
        <v>1.0450484710323944</v>
      </c>
      <c r="H47" s="9">
        <f t="shared" si="17"/>
        <v>2.2018057416872532</v>
      </c>
      <c r="I47" s="9">
        <f t="shared" si="18"/>
        <v>3.4349629375054782</v>
      </c>
      <c r="J47" s="9">
        <f t="shared" si="19"/>
        <v>3.9261357188907038</v>
      </c>
      <c r="K47" s="11">
        <f t="shared" si="20"/>
        <v>0.46511627906976744</v>
      </c>
      <c r="L47" s="11">
        <f t="shared" si="21"/>
        <v>0.3003003003003003</v>
      </c>
      <c r="M47" s="11">
        <f t="shared" si="22"/>
        <v>0.26315789473684209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-0.27576903709094647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0.23083058578774612</v>
      </c>
      <c r="Q47" s="11">
        <f>2*'OddsRatio_working_3-way'!K47*'OddsRatio_working_3-way'!L47*'OddsRatio_working_3-way'!M47</f>
        <v>7.351292541011023E-2</v>
      </c>
      <c r="R47" s="11">
        <f t="shared" si="23"/>
        <v>0</v>
      </c>
      <c r="S47" s="11">
        <f t="shared" si="24"/>
        <v>-0.83704315837176457</v>
      </c>
      <c r="T47" s="11">
        <f t="shared" si="25"/>
        <v>-0.26657425425852377</v>
      </c>
      <c r="U47" s="11">
        <f>'OddsRatio_working_3-way'!S47-'OddsRatio_working_3-way'!R47^2/3</f>
        <v>-0.83704315837176457</v>
      </c>
      <c r="V47" s="11">
        <f>'OddsRatio_working_3-way'!S47*'OddsRatio_working_3-way'!R47/3-2*'OddsRatio_working_3-way'!R47^3/27-'OddsRatio_working_3-way'!T47</f>
        <v>0.26657425425852377</v>
      </c>
      <c r="W47" s="11">
        <f>'OddsRatio_working_3-way'!V47^2+4*'OddsRatio_working_3-way'!U47^3/27</f>
        <v>-1.5822161622693898E-2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0.14738045550223236</v>
      </c>
      <c r="Y47" s="11">
        <f>IF('OddsRatio_working_3-way'!W47&gt;=0,IF('OddsRatio_working_3-way'!V47+SQRT('OddsRatio_working_3-way'!W47)&gt;0,0,PI()),ACOS('OddsRatio_working_3-way'!V47/(2*'OddsRatio_working_3-way'!X47)))</f>
        <v>0.44088463257068278</v>
      </c>
      <c r="Z47" s="11">
        <f>'OddsRatio_working_3-way'!X47^(1/3)*COS('OddsRatio_working_3-way'!Y47/3)</f>
        <v>0.5225242355161972</v>
      </c>
      <c r="AA47" s="11">
        <f>'OddsRatio_working_3-way'!X47^(1/3)*COS(('OddsRatio_working_3-way'!Y47+2*PI())/3)</f>
        <v>-0.32824798989992726</v>
      </c>
      <c r="AB47" s="11">
        <f>'OddsRatio_working_3-way'!X47^(1/3)*COS(('OddsRatio_working_3-way'!Y47+4*PI())/3)</f>
        <v>-0.1942762456162698</v>
      </c>
      <c r="AC47" s="11">
        <f>'OddsRatio_working_3-way'!X47^(1/3)*SIN('OddsRatio_working_3-way'!Y47/3)</f>
        <v>7.7348622625973334E-2</v>
      </c>
      <c r="AD47" s="11">
        <f>'OddsRatio_working_3-way'!X47^(1/3)*SIN(('OddsRatio_working_3-way'!Y47+2*PI())/3)</f>
        <v>0.41384495073708316</v>
      </c>
      <c r="AE47" s="11">
        <f>'OddsRatio_working_3-way'!X47^(1/3)*SIN(('OddsRatio_working_3-way'!Y47+4*PI())/3)</f>
        <v>-0.49119357336305647</v>
      </c>
      <c r="AF47" s="11">
        <f>-'OddsRatio_working_3-way'!U47/(3*'OddsRatio_working_3-way'!X47^(1/3))*COS(('OddsRatio_working_3-way'!Y47)/3)</f>
        <v>0.5225242355161972</v>
      </c>
      <c r="AG47" s="11">
        <f>-'OddsRatio_working_3-way'!U47/(3*'OddsRatio_working_3-way'!X47^(1/3))*COS(('OddsRatio_working_3-way'!Y47+2*PI())/3)</f>
        <v>-0.32824798989992726</v>
      </c>
      <c r="AH47" s="11">
        <f>-'OddsRatio_working_3-way'!U47/(3*'OddsRatio_working_3-way'!X47^(1/3))*COS(('OddsRatio_working_3-way'!Y47+4*PI())/3)</f>
        <v>-0.1942762456162698</v>
      </c>
      <c r="AI47" s="11">
        <f>'OddsRatio_working_3-way'!U47/(3*'OddsRatio_working_3-way'!X47^(1/3))*SIN(('OddsRatio_working_3-way'!Y47)/3)</f>
        <v>-7.7348622625973334E-2</v>
      </c>
      <c r="AJ47" s="11">
        <f>'OddsRatio_working_3-way'!U47/(3*'OddsRatio_working_3-way'!X47^(1/3))*SIN(('OddsRatio_working_3-way'!Y47+2*PI())/3)</f>
        <v>-0.41384495073708316</v>
      </c>
      <c r="AK47" s="11">
        <f>'OddsRatio_working_3-way'!U47/(3*'OddsRatio_working_3-way'!X47^(1/3))*SIN(('OddsRatio_working_3-way'!Y47+4*PI())/3)</f>
        <v>0.49119357336305647</v>
      </c>
      <c r="AL47" s="11">
        <f>'OddsRatio_working_3-way'!Z47+'OddsRatio_working_3-way'!AF47</f>
        <v>1.0450484710323944</v>
      </c>
      <c r="AM47" s="11">
        <f>'OddsRatio_working_3-way'!AA47+'OddsRatio_working_3-way'!AG47</f>
        <v>-0.65649597979985452</v>
      </c>
      <c r="AN47" s="11">
        <f>'OddsRatio_working_3-way'!AB47+'OddsRatio_working_3-way'!AH47</f>
        <v>-0.3885524912325396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1.0450484710323944</v>
      </c>
      <c r="AS47" s="11">
        <f>IF(('OddsRatio_working_3-way'!X47=0),IF(Q47&gt;0,-Q47^(1/3),(-Q47)^(1/3)),'OddsRatio_working_3-way'!AM47-'OddsRatio_working_3-way'!R47/3)</f>
        <v>-0.65649597979985452</v>
      </c>
      <c r="AT47" s="11">
        <f>IF(('OddsRatio_working_3-way'!X47=0),IF(Q47&gt;0,-Q47^(1/3),(-Q47)^(1/3)),'OddsRatio_working_3-way'!AN47-'OddsRatio_working_3-way'!R47/3)</f>
        <v>-0.3885524912325396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9">
        <f t="shared" si="13"/>
        <v>0.55503569280813347</v>
      </c>
      <c r="E48" s="9">
        <f t="shared" si="14"/>
        <v>0.24445632689496627</v>
      </c>
      <c r="F48" s="9">
        <f t="shared" si="15"/>
        <v>0.20050798029690037</v>
      </c>
      <c r="G48" s="9">
        <f t="shared" si="16"/>
        <v>1.0548499117346601</v>
      </c>
      <c r="H48" s="9">
        <f t="shared" si="17"/>
        <v>1.8016859329183417</v>
      </c>
      <c r="I48" s="9">
        <f t="shared" si="18"/>
        <v>4.0907102413825545</v>
      </c>
      <c r="J48" s="9">
        <f t="shared" si="19"/>
        <v>4.9873326663570152</v>
      </c>
      <c r="K48" s="11">
        <f t="shared" si="20"/>
        <v>0.56818181818181823</v>
      </c>
      <c r="L48" s="11">
        <f t="shared" si="21"/>
        <v>0.2544529262086514</v>
      </c>
      <c r="M48" s="11">
        <f t="shared" si="22"/>
        <v>0.20920502092050208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-0.2545891538593319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0.22593706718079903</v>
      </c>
      <c r="Q48" s="11">
        <f>2*'OddsRatio_working_3-way'!K48*'OddsRatio_working_3-way'!L48*'OddsRatio_working_3-way'!M48</f>
        <v>6.0491851989504422E-2</v>
      </c>
      <c r="R48" s="11">
        <f t="shared" si="23"/>
        <v>0</v>
      </c>
      <c r="S48" s="11">
        <f t="shared" si="24"/>
        <v>-0.88745755172915186</v>
      </c>
      <c r="T48" s="11">
        <f t="shared" si="25"/>
        <v>-0.23760577020860824</v>
      </c>
      <c r="U48" s="11">
        <f>'OddsRatio_working_3-way'!S48-'OddsRatio_working_3-way'!R48^2/3</f>
        <v>-0.88745755172915186</v>
      </c>
      <c r="V48" s="11">
        <f>'OddsRatio_working_3-way'!S48*'OddsRatio_working_3-way'!R48/3-2*'OddsRatio_working_3-way'!R48^3/27-'OddsRatio_working_3-way'!T48</f>
        <v>0.23760577020860824</v>
      </c>
      <c r="W48" s="11">
        <f>'OddsRatio_working_3-way'!V48^2+4*'OddsRatio_working_3-way'!U48^3/27</f>
        <v>-4.7090849479849407E-2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0.1608938714776571</v>
      </c>
      <c r="Y48" s="11">
        <f>IF('OddsRatio_working_3-way'!W48&gt;=0,IF('OddsRatio_working_3-way'!V48+SQRT('OddsRatio_working_3-way'!W48)&gt;0,0,PI()),ACOS('OddsRatio_working_3-way'!V48/(2*'OddsRatio_working_3-way'!X48)))</f>
        <v>0.74011226528765672</v>
      </c>
      <c r="Z48" s="11">
        <f>'OddsRatio_working_3-way'!X48^(1/3)*COS('OddsRatio_working_3-way'!Y48/3)</f>
        <v>0.52742495586733007</v>
      </c>
      <c r="AA48" s="11">
        <f>'OddsRatio_working_3-way'!X48^(1/3)*COS(('OddsRatio_working_3-way'!Y48+2*PI())/3)</f>
        <v>-0.37874106081003833</v>
      </c>
      <c r="AB48" s="11">
        <f>'OddsRatio_working_3-way'!X48^(1/3)*COS(('OddsRatio_working_3-way'!Y48+4*PI())/3)</f>
        <v>-0.14868389505729185</v>
      </c>
      <c r="AC48" s="11">
        <f>'OddsRatio_working_3-way'!X48^(1/3)*SIN('OddsRatio_working_3-way'!Y48/3)</f>
        <v>0.13282356657635075</v>
      </c>
      <c r="AD48" s="11">
        <f>'OddsRatio_working_3-way'!X48^(1/3)*SIN(('OddsRatio_working_3-way'!Y48+2*PI())/3)</f>
        <v>0.39035162708281901</v>
      </c>
      <c r="AE48" s="11">
        <f>'OddsRatio_working_3-way'!X48^(1/3)*SIN(('OddsRatio_working_3-way'!Y48+4*PI())/3)</f>
        <v>-0.52317519365916954</v>
      </c>
      <c r="AF48" s="11">
        <f>-'OddsRatio_working_3-way'!U48/(3*'OddsRatio_working_3-way'!X48^(1/3))*COS(('OddsRatio_working_3-way'!Y48)/3)</f>
        <v>0.52742495586733007</v>
      </c>
      <c r="AG48" s="11">
        <f>-'OddsRatio_working_3-way'!U48/(3*'OddsRatio_working_3-way'!X48^(1/3))*COS(('OddsRatio_working_3-way'!Y48+2*PI())/3)</f>
        <v>-0.37874106081003833</v>
      </c>
      <c r="AH48" s="11">
        <f>-'OddsRatio_working_3-way'!U48/(3*'OddsRatio_working_3-way'!X48^(1/3))*COS(('OddsRatio_working_3-way'!Y48+4*PI())/3)</f>
        <v>-0.14868389505729185</v>
      </c>
      <c r="AI48" s="11">
        <f>'OddsRatio_working_3-way'!U48/(3*'OddsRatio_working_3-way'!X48^(1/3))*SIN(('OddsRatio_working_3-way'!Y48)/3)</f>
        <v>-0.13282356657635075</v>
      </c>
      <c r="AJ48" s="11">
        <f>'OddsRatio_working_3-way'!U48/(3*'OddsRatio_working_3-way'!X48^(1/3))*SIN(('OddsRatio_working_3-way'!Y48+2*PI())/3)</f>
        <v>-0.39035162708281901</v>
      </c>
      <c r="AK48" s="11">
        <f>'OddsRatio_working_3-way'!U48/(3*'OddsRatio_working_3-way'!X48^(1/3))*SIN(('OddsRatio_working_3-way'!Y48+4*PI())/3)</f>
        <v>0.52317519365916954</v>
      </c>
      <c r="AL48" s="11">
        <f>'OddsRatio_working_3-way'!Z48+'OddsRatio_working_3-way'!AF48</f>
        <v>1.0548499117346601</v>
      </c>
      <c r="AM48" s="11">
        <f>'OddsRatio_working_3-way'!AA48+'OddsRatio_working_3-way'!AG48</f>
        <v>-0.75748212162007666</v>
      </c>
      <c r="AN48" s="11">
        <f>'OddsRatio_working_3-way'!AB48+'OddsRatio_working_3-way'!AH48</f>
        <v>-0.2973677901145837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1.0548499117346601</v>
      </c>
      <c r="AS48" s="11">
        <f>IF(('OddsRatio_working_3-way'!X48=0),IF(Q48&gt;0,-Q48^(1/3),(-Q48)^(1/3)),'OddsRatio_working_3-way'!AM48-'OddsRatio_working_3-way'!R48/3)</f>
        <v>-0.75748212162007666</v>
      </c>
      <c r="AT48" s="11">
        <f>IF(('OddsRatio_working_3-way'!X48=0),IF(Q48&gt;0,-Q48^(1/3),(-Q48)^(1/3)),'OddsRatio_working_3-way'!AN48-'OddsRatio_working_3-way'!R48/3)</f>
        <v>-0.2973677901145837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9">
        <f t="shared" si="13"/>
        <v>0.45198465401826615</v>
      </c>
      <c r="E49" s="9">
        <f t="shared" si="14"/>
        <v>0.31571492410941476</v>
      </c>
      <c r="F49" s="9">
        <f t="shared" si="15"/>
        <v>0.23230042187231897</v>
      </c>
      <c r="G49" s="9">
        <f t="shared" si="16"/>
        <v>1.0729774305735591</v>
      </c>
      <c r="H49" s="9">
        <f t="shared" si="17"/>
        <v>2.2124644965481211</v>
      </c>
      <c r="I49" s="9">
        <f t="shared" si="18"/>
        <v>3.1674144097585901</v>
      </c>
      <c r="J49" s="9">
        <f t="shared" si="19"/>
        <v>4.3047704861665617</v>
      </c>
      <c r="K49" s="11">
        <f t="shared" si="20"/>
        <v>0.46948356807511737</v>
      </c>
      <c r="L49" s="11">
        <f t="shared" si="21"/>
        <v>0.33112582781456956</v>
      </c>
      <c r="M49" s="11">
        <f t="shared" si="22"/>
        <v>0.24509803921568626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-0.26787600902998376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0.23737847593721445</v>
      </c>
      <c r="Q49" s="11">
        <f>2*'OddsRatio_working_3-way'!K49*'OddsRatio_working_3-way'!L49*'OddsRatio_working_3-way'!M49</f>
        <v>7.6204968198142667E-2</v>
      </c>
      <c r="R49" s="11">
        <f t="shared" si="23"/>
        <v>0</v>
      </c>
      <c r="S49" s="11">
        <f t="shared" si="24"/>
        <v>-0.88615056195885133</v>
      </c>
      <c r="T49" s="11">
        <f t="shared" si="25"/>
        <v>-0.28447851106223154</v>
      </c>
      <c r="U49" s="11">
        <f>'OddsRatio_working_3-way'!S49-'OddsRatio_working_3-way'!R49^2/3</f>
        <v>-0.88615056195885133</v>
      </c>
      <c r="V49" s="11">
        <f>'OddsRatio_working_3-way'!S49*'OddsRatio_working_3-way'!R49/3-2*'OddsRatio_working_3-way'!R49^3/27-'OddsRatio_working_3-way'!T49</f>
        <v>0.28447851106223154</v>
      </c>
      <c r="W49" s="11">
        <f>'OddsRatio_working_3-way'!V49^2+4*'OddsRatio_working_3-way'!U49^3/27</f>
        <v>-2.2162508279180218E-2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0.16053857132739505</v>
      </c>
      <c r="Y49" s="11">
        <f>IF('OddsRatio_working_3-way'!W49&gt;=0,IF('OddsRatio_working_3-way'!V49+SQRT('OddsRatio_working_3-way'!W49)&gt;0,0,PI()),ACOS('OddsRatio_working_3-way'!V49/(2*'OddsRatio_working_3-way'!X49)))</f>
        <v>0.4821221431724414</v>
      </c>
      <c r="Z49" s="11">
        <f>'OddsRatio_working_3-way'!X49^(1/3)*COS('OddsRatio_working_3-way'!Y49/3)</f>
        <v>0.53648871528677966</v>
      </c>
      <c r="AA49" s="11">
        <f>'OddsRatio_working_3-way'!X49^(1/3)*COS(('OddsRatio_working_3-way'!Y49+2*PI())/3)</f>
        <v>-0.34356058608831663</v>
      </c>
      <c r="AB49" s="11">
        <f>'OddsRatio_working_3-way'!X49^(1/3)*COS(('OddsRatio_working_3-way'!Y49+4*PI())/3)</f>
        <v>-0.19292812919846292</v>
      </c>
      <c r="AC49" s="11">
        <f>'OddsRatio_working_3-way'!X49^(1/3)*SIN('OddsRatio_working_3-way'!Y49/3)</f>
        <v>8.696768953405172E-2</v>
      </c>
      <c r="AD49" s="11">
        <f>'OddsRatio_working_3-way'!X49^(1/3)*SIN(('OddsRatio_working_3-way'!Y49+2*PI())/3)</f>
        <v>0.42112901151500226</v>
      </c>
      <c r="AE49" s="11">
        <f>'OddsRatio_working_3-way'!X49^(1/3)*SIN(('OddsRatio_working_3-way'!Y49+4*PI())/3)</f>
        <v>-0.50809670104905402</v>
      </c>
      <c r="AF49" s="11">
        <f>-'OddsRatio_working_3-way'!U49/(3*'OddsRatio_working_3-way'!X49^(1/3))*COS(('OddsRatio_working_3-way'!Y49)/3)</f>
        <v>0.53648871528677944</v>
      </c>
      <c r="AG49" s="11">
        <f>-'OddsRatio_working_3-way'!U49/(3*'OddsRatio_working_3-way'!X49^(1/3))*COS(('OddsRatio_working_3-way'!Y49+2*PI())/3)</f>
        <v>-0.34356058608831652</v>
      </c>
      <c r="AH49" s="11">
        <f>-'OddsRatio_working_3-way'!U49/(3*'OddsRatio_working_3-way'!X49^(1/3))*COS(('OddsRatio_working_3-way'!Y49+4*PI())/3)</f>
        <v>-0.19292812919846283</v>
      </c>
      <c r="AI49" s="11">
        <f>'OddsRatio_working_3-way'!U49/(3*'OddsRatio_working_3-way'!X49^(1/3))*SIN(('OddsRatio_working_3-way'!Y49)/3)</f>
        <v>-8.6967689534051679E-2</v>
      </c>
      <c r="AJ49" s="11">
        <f>'OddsRatio_working_3-way'!U49/(3*'OddsRatio_working_3-way'!X49^(1/3))*SIN(('OddsRatio_working_3-way'!Y49+2*PI())/3)</f>
        <v>-0.42112901151500209</v>
      </c>
      <c r="AK49" s="11">
        <f>'OddsRatio_working_3-way'!U49/(3*'OddsRatio_working_3-way'!X49^(1/3))*SIN(('OddsRatio_working_3-way'!Y49+4*PI())/3)</f>
        <v>0.5080967010490538</v>
      </c>
      <c r="AL49" s="11">
        <f>'OddsRatio_working_3-way'!Z49+'OddsRatio_working_3-way'!AF49</f>
        <v>1.0729774305735591</v>
      </c>
      <c r="AM49" s="11">
        <f>'OddsRatio_working_3-way'!AA49+'OddsRatio_working_3-way'!AG49</f>
        <v>-0.68712117217663315</v>
      </c>
      <c r="AN49" s="11">
        <f>'OddsRatio_working_3-way'!AB49+'OddsRatio_working_3-way'!AH49</f>
        <v>-0.38585625839692572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1.0729774305735591</v>
      </c>
      <c r="AS49" s="11">
        <f>IF(('OddsRatio_working_3-way'!X49=0),IF(Q49&gt;0,-Q49^(1/3),(-Q49)^(1/3)),'OddsRatio_working_3-way'!AM49-'OddsRatio_working_3-way'!R49/3)</f>
        <v>-0.68712117217663315</v>
      </c>
      <c r="AT49" s="11">
        <f>IF(('OddsRatio_working_3-way'!X49=0),IF(Q49&gt;0,-Q49^(1/3),(-Q49)^(1/3)),'OddsRatio_working_3-way'!AN49-'OddsRatio_working_3-way'!R49/3)</f>
        <v>-0.38585625839692572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9">
        <f t="shared" si="13"/>
        <v>0.41464328662486483</v>
      </c>
      <c r="E50" s="9">
        <f t="shared" si="14"/>
        <v>0.28993023339027701</v>
      </c>
      <c r="F50" s="9">
        <f t="shared" si="15"/>
        <v>0.29542647998485816</v>
      </c>
      <c r="G50" s="9">
        <f t="shared" si="16"/>
        <v>1.0694784406057987</v>
      </c>
      <c r="H50" s="9">
        <f t="shared" si="17"/>
        <v>2.411711541599654</v>
      </c>
      <c r="I50" s="9">
        <f t="shared" si="18"/>
        <v>3.449105628987279</v>
      </c>
      <c r="J50" s="9">
        <f t="shared" si="19"/>
        <v>3.3849369225509309</v>
      </c>
      <c r="K50" s="11">
        <f t="shared" si="20"/>
        <v>0.43103448275862072</v>
      </c>
      <c r="L50" s="11">
        <f t="shared" si="21"/>
        <v>0.303951367781155</v>
      </c>
      <c r="M50" s="11">
        <f t="shared" si="22"/>
        <v>0.30959752321981426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-0.27341848427983773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0.23687893507018598</v>
      </c>
      <c r="Q50" s="11">
        <f>2*'OddsRatio_working_3-way'!K50*'OddsRatio_working_3-way'!L50*'OddsRatio_working_3-way'!M50</f>
        <v>8.112292296924177E-2</v>
      </c>
      <c r="R50" s="11">
        <f t="shared" si="23"/>
        <v>0</v>
      </c>
      <c r="S50" s="11">
        <f t="shared" si="24"/>
        <v>-0.86636035487544316</v>
      </c>
      <c r="T50" s="11">
        <f t="shared" si="25"/>
        <v>-0.2966987516696723</v>
      </c>
      <c r="U50" s="11">
        <f>'OddsRatio_working_3-way'!S50-'OddsRatio_working_3-way'!R50^2/3</f>
        <v>-0.86636035487544316</v>
      </c>
      <c r="V50" s="11">
        <f>'OddsRatio_working_3-way'!S50*'OddsRatio_working_3-way'!R50/3-2*'OddsRatio_working_3-way'!R50^3/27-'OddsRatio_working_3-way'!T50</f>
        <v>0.2966987516696723</v>
      </c>
      <c r="W50" s="11">
        <f>'OddsRatio_working_3-way'!V50^2+4*'OddsRatio_working_3-way'!U50^3/27</f>
        <v>-8.306589174641929E-3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0.15519080064309854</v>
      </c>
      <c r="Y50" s="11">
        <f>IF('OddsRatio_working_3-way'!W50&gt;=0,IF('OddsRatio_working_3-way'!V50+SQRT('OddsRatio_working_3-way'!W50)&gt;0,0,PI()),ACOS('OddsRatio_working_3-way'!V50/(2*'OddsRatio_working_3-way'!X50)))</f>
        <v>0.2980326162401663</v>
      </c>
      <c r="Z50" s="11">
        <f>'OddsRatio_working_3-way'!X50^(1/3)*COS('OddsRatio_working_3-way'!Y50/3)</f>
        <v>0.53473922030289944</v>
      </c>
      <c r="AA50" s="11">
        <f>'OddsRatio_working_3-way'!X50^(1/3)*COS(('OddsRatio_working_3-way'!Y50+2*PI())/3)</f>
        <v>-0.31352763676921369</v>
      </c>
      <c r="AB50" s="11">
        <f>'OddsRatio_working_3-way'!X50^(1/3)*COS(('OddsRatio_working_3-way'!Y50+4*PI())/3)</f>
        <v>-0.22121158353368581</v>
      </c>
      <c r="AC50" s="11">
        <f>'OddsRatio_working_3-way'!X50^(1/3)*SIN('OddsRatio_working_3-way'!Y50/3)</f>
        <v>5.3298698186055996E-2</v>
      </c>
      <c r="AD50" s="11">
        <f>'OddsRatio_working_3-way'!X50^(1/3)*SIN(('OddsRatio_working_3-way'!Y50+2*PI())/3)</f>
        <v>0.43644840008916641</v>
      </c>
      <c r="AE50" s="11">
        <f>'OddsRatio_working_3-way'!X50^(1/3)*SIN(('OddsRatio_working_3-way'!Y50+4*PI())/3)</f>
        <v>-0.48974709827522228</v>
      </c>
      <c r="AF50" s="11">
        <f>-'OddsRatio_working_3-way'!U50/(3*'OddsRatio_working_3-way'!X50^(1/3))*COS(('OddsRatio_working_3-way'!Y50)/3)</f>
        <v>0.53473922030289933</v>
      </c>
      <c r="AG50" s="11">
        <f>-'OddsRatio_working_3-way'!U50/(3*'OddsRatio_working_3-way'!X50^(1/3))*COS(('OddsRatio_working_3-way'!Y50+2*PI())/3)</f>
        <v>-0.31352763676921364</v>
      </c>
      <c r="AH50" s="11">
        <f>-'OddsRatio_working_3-way'!U50/(3*'OddsRatio_working_3-way'!X50^(1/3))*COS(('OddsRatio_working_3-way'!Y50+4*PI())/3)</f>
        <v>-0.22121158353368578</v>
      </c>
      <c r="AI50" s="11">
        <f>'OddsRatio_working_3-way'!U50/(3*'OddsRatio_working_3-way'!X50^(1/3))*SIN(('OddsRatio_working_3-way'!Y50)/3)</f>
        <v>-5.3298698186055982E-2</v>
      </c>
      <c r="AJ50" s="11">
        <f>'OddsRatio_working_3-way'!U50/(3*'OddsRatio_working_3-way'!X50^(1/3))*SIN(('OddsRatio_working_3-way'!Y50+2*PI())/3)</f>
        <v>-0.43644840008916636</v>
      </c>
      <c r="AK50" s="11">
        <f>'OddsRatio_working_3-way'!U50/(3*'OddsRatio_working_3-way'!X50^(1/3))*SIN(('OddsRatio_working_3-way'!Y50+4*PI())/3)</f>
        <v>0.48974709827522217</v>
      </c>
      <c r="AL50" s="11">
        <f>'OddsRatio_working_3-way'!Z50+'OddsRatio_working_3-way'!AF50</f>
        <v>1.0694784406057987</v>
      </c>
      <c r="AM50" s="11">
        <f>'OddsRatio_working_3-way'!AA50+'OddsRatio_working_3-way'!AG50</f>
        <v>-0.62705527353842738</v>
      </c>
      <c r="AN50" s="11">
        <f>'OddsRatio_working_3-way'!AB50+'OddsRatio_working_3-way'!AH50</f>
        <v>-0.44242316706737161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1.0694784406057987</v>
      </c>
      <c r="AS50" s="11">
        <f>IF(('OddsRatio_working_3-way'!X50=0),IF(Q50&gt;0,-Q50^(1/3),(-Q50)^(1/3)),'OddsRatio_working_3-way'!AM50-'OddsRatio_working_3-way'!R50/3)</f>
        <v>-0.62705527353842738</v>
      </c>
      <c r="AT50" s="11">
        <f>IF(('OddsRatio_working_3-way'!X50=0),IF(Q50&gt;0,-Q50^(1/3),(-Q50)^(1/3)),'OddsRatio_working_3-way'!AN50-'OddsRatio_working_3-way'!R50/3)</f>
        <v>-0.44242316706737161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9">
        <f t="shared" si="13"/>
        <v>0.40266006007151195</v>
      </c>
      <c r="E51" s="9">
        <f t="shared" si="14"/>
        <v>0.322321503075088</v>
      </c>
      <c r="F51" s="9">
        <f t="shared" si="15"/>
        <v>0.27501843685340005</v>
      </c>
      <c r="G51" s="9">
        <f t="shared" si="16"/>
        <v>1.0672550038884117</v>
      </c>
      <c r="H51" s="9">
        <f t="shared" si="17"/>
        <v>2.4834844554048923</v>
      </c>
      <c r="I51" s="9">
        <f t="shared" si="18"/>
        <v>3.1024923576601715</v>
      </c>
      <c r="J51" s="9">
        <f t="shared" si="19"/>
        <v>3.6361198596043764</v>
      </c>
      <c r="K51" s="11">
        <f t="shared" si="20"/>
        <v>0.41841004184100417</v>
      </c>
      <c r="L51" s="11">
        <f t="shared" si="21"/>
        <v>0.33670033670033667</v>
      </c>
      <c r="M51" s="11">
        <f t="shared" si="22"/>
        <v>0.28818443804034583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-0.27459596710678913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0.23669262693535292</v>
      </c>
      <c r="Q51" s="11">
        <f>2*'OddsRatio_working_3-way'!K51*'OddsRatio_working_3-way'!L51*'OddsRatio_working_3-way'!M51</f>
        <v>8.1198156753122794E-2</v>
      </c>
      <c r="R51" s="11">
        <f t="shared" si="23"/>
        <v>0</v>
      </c>
      <c r="S51" s="11">
        <f t="shared" si="24"/>
        <v>-0.86196687238055547</v>
      </c>
      <c r="T51" s="11">
        <f t="shared" si="25"/>
        <v>-0.29570047079950451</v>
      </c>
      <c r="U51" s="11">
        <f>'OddsRatio_working_3-way'!S51-'OddsRatio_working_3-way'!R51^2/3</f>
        <v>-0.86196687238055547</v>
      </c>
      <c r="V51" s="11">
        <f>'OddsRatio_working_3-way'!S51*'OddsRatio_working_3-way'!R51/3-2*'OddsRatio_working_3-way'!R51^3/27-'OddsRatio_working_3-way'!T51</f>
        <v>0.29570047079950451</v>
      </c>
      <c r="W51" s="11">
        <f>'OddsRatio_working_3-way'!V51^2+4*'OddsRatio_working_3-way'!U51^3/27</f>
        <v>-7.4397626802630429E-3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0.15401179428156764</v>
      </c>
      <c r="Y51" s="11">
        <f>IF('OddsRatio_working_3-way'!W51&gt;=0,IF('OddsRatio_working_3-way'!V51+SQRT('OddsRatio_working_3-way'!W51)&gt;0,0,PI()),ACOS('OddsRatio_working_3-way'!V51/(2*'OddsRatio_working_3-way'!X51)))</f>
        <v>0.28381931747197608</v>
      </c>
      <c r="Z51" s="11">
        <f>'OddsRatio_working_3-way'!X51^(1/3)*COS('OddsRatio_working_3-way'!Y51/3)</f>
        <v>0.53362750194420572</v>
      </c>
      <c r="AA51" s="11">
        <f>'OddsRatio_working_3-way'!X51^(1/3)*COS(('OddsRatio_working_3-way'!Y51+2*PI())/3)</f>
        <v>-0.31066560351824835</v>
      </c>
      <c r="AB51" s="11">
        <f>'OddsRatio_working_3-way'!X51^(1/3)*COS(('OddsRatio_working_3-way'!Y51+4*PI())/3)</f>
        <v>-0.22296189842595709</v>
      </c>
      <c r="AC51" s="11">
        <f>'OddsRatio_working_3-way'!X51^(1/3)*SIN('OddsRatio_working_3-way'!Y51/3)</f>
        <v>5.0635757743961819E-2</v>
      </c>
      <c r="AD51" s="11">
        <f>'OddsRatio_working_3-way'!X51^(1/3)*SIN(('OddsRatio_working_3-way'!Y51+2*PI())/3)</f>
        <v>0.43681709396973117</v>
      </c>
      <c r="AE51" s="11">
        <f>'OddsRatio_working_3-way'!X51^(1/3)*SIN(('OddsRatio_working_3-way'!Y51+4*PI())/3)</f>
        <v>-0.48745285171369307</v>
      </c>
      <c r="AF51" s="11">
        <f>-'OddsRatio_working_3-way'!U51/(3*'OddsRatio_working_3-way'!X51^(1/3))*COS(('OddsRatio_working_3-way'!Y51)/3)</f>
        <v>0.53362750194420583</v>
      </c>
      <c r="AG51" s="11">
        <f>-'OddsRatio_working_3-way'!U51/(3*'OddsRatio_working_3-way'!X51^(1/3))*COS(('OddsRatio_working_3-way'!Y51+2*PI())/3)</f>
        <v>-0.3106656035182484</v>
      </c>
      <c r="AH51" s="11">
        <f>-'OddsRatio_working_3-way'!U51/(3*'OddsRatio_working_3-way'!X51^(1/3))*COS(('OddsRatio_working_3-way'!Y51+4*PI())/3)</f>
        <v>-0.22296189842595715</v>
      </c>
      <c r="AI51" s="11">
        <f>'OddsRatio_working_3-way'!U51/(3*'OddsRatio_working_3-way'!X51^(1/3))*SIN(('OddsRatio_working_3-way'!Y51)/3)</f>
        <v>-5.0635757743961833E-2</v>
      </c>
      <c r="AJ51" s="11">
        <f>'OddsRatio_working_3-way'!U51/(3*'OddsRatio_working_3-way'!X51^(1/3))*SIN(('OddsRatio_working_3-way'!Y51+2*PI())/3)</f>
        <v>-0.43681709396973128</v>
      </c>
      <c r="AK51" s="11">
        <f>'OddsRatio_working_3-way'!U51/(3*'OddsRatio_working_3-way'!X51^(1/3))*SIN(('OddsRatio_working_3-way'!Y51+4*PI())/3)</f>
        <v>0.48745285171369312</v>
      </c>
      <c r="AL51" s="11">
        <f>'OddsRatio_working_3-way'!Z51+'OddsRatio_working_3-way'!AF51</f>
        <v>1.0672550038884117</v>
      </c>
      <c r="AM51" s="11">
        <f>'OddsRatio_working_3-way'!AA51+'OddsRatio_working_3-way'!AG51</f>
        <v>-0.62133120703649669</v>
      </c>
      <c r="AN51" s="11">
        <f>'OddsRatio_working_3-way'!AB51+'OddsRatio_working_3-way'!AH51</f>
        <v>-0.44592379685191424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1.0672550038884117</v>
      </c>
      <c r="AS51" s="11">
        <f>IF(('OddsRatio_working_3-way'!X51=0),IF(Q51&gt;0,-Q51^(1/3),(-Q51)^(1/3)),'OddsRatio_working_3-way'!AM51-'OddsRatio_working_3-way'!R51/3)</f>
        <v>-0.62133120703649669</v>
      </c>
      <c r="AT51" s="11">
        <f>IF(('OddsRatio_working_3-way'!X51=0),IF(Q51&gt;0,-Q51^(1/3),(-Q51)^(1/3)),'OddsRatio_working_3-way'!AN51-'OddsRatio_working_3-way'!R51/3)</f>
        <v>-0.44592379685191424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9">
        <f t="shared" si="13"/>
        <v>0.72448486342273843</v>
      </c>
      <c r="E52" s="9">
        <f t="shared" si="14"/>
        <v>0.17795436514522842</v>
      </c>
      <c r="F52" s="9">
        <f t="shared" si="15"/>
        <v>9.756077143203333E-2</v>
      </c>
      <c r="G52" s="9">
        <f t="shared" si="16"/>
        <v>1.1185031984845095</v>
      </c>
      <c r="H52" s="9">
        <f t="shared" si="17"/>
        <v>1.3802910874847332</v>
      </c>
      <c r="I52" s="9">
        <f t="shared" si="18"/>
        <v>5.6194182097410241</v>
      </c>
      <c r="J52" s="9">
        <f t="shared" si="19"/>
        <v>10.250021451466893</v>
      </c>
      <c r="K52" s="11">
        <f t="shared" si="20"/>
        <v>0.74626865671641784</v>
      </c>
      <c r="L52" s="11">
        <f t="shared" si="21"/>
        <v>0.19493177387914232</v>
      </c>
      <c r="M52" s="11">
        <f t="shared" si="22"/>
        <v>0.10787486515641856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-0.18223533128907476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0.19992519596356992</v>
      </c>
      <c r="Q52" s="11">
        <f>2*'OddsRatio_working_3-way'!K52*'OddsRatio_working_3-way'!L52*'OddsRatio_working_3-way'!M52</f>
        <v>3.1385431077483504E-2</v>
      </c>
      <c r="R52" s="11">
        <f t="shared" si="23"/>
        <v>0</v>
      </c>
      <c r="S52" s="11">
        <f t="shared" si="24"/>
        <v>-1.0970715423258635</v>
      </c>
      <c r="T52" s="11">
        <f t="shared" si="25"/>
        <v>-0.1722247319192878</v>
      </c>
      <c r="U52" s="11">
        <f>'OddsRatio_working_3-way'!S52-'OddsRatio_working_3-way'!R52^2/3</f>
        <v>-1.0970715423258635</v>
      </c>
      <c r="V52" s="11">
        <f>'OddsRatio_working_3-way'!S52*'OddsRatio_working_3-way'!R52/3-2*'OddsRatio_working_3-way'!R52^3/27-'OddsRatio_working_3-way'!T52</f>
        <v>0.1722247319192878</v>
      </c>
      <c r="W52" s="11">
        <f>'OddsRatio_working_3-way'!V52^2+4*'OddsRatio_working_3-way'!U52^3/27</f>
        <v>-0.16595315636439326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0.22114164841174977</v>
      </c>
      <c r="Y52" s="11">
        <f>IF('OddsRatio_working_3-way'!W52&gt;=0,IF('OddsRatio_working_3-way'!V52+SQRT('OddsRatio_working_3-way'!W52)&gt;0,0,PI()),ACOS('OddsRatio_working_3-way'!V52/(2*'OddsRatio_working_3-way'!X52)))</f>
        <v>1.1708171833265413</v>
      </c>
      <c r="Z52" s="11">
        <f>'OddsRatio_working_3-way'!X52^(1/3)*COS('OddsRatio_working_3-way'!Y52/3)</f>
        <v>0.55925159924225476</v>
      </c>
      <c r="AA52" s="11">
        <f>'OddsRatio_working_3-way'!X52^(1/3)*COS(('OddsRatio_working_3-way'!Y52+2*PI())/3)</f>
        <v>-0.4788646566249789</v>
      </c>
      <c r="AB52" s="11">
        <f>'OddsRatio_working_3-way'!X52^(1/3)*COS(('OddsRatio_working_3-way'!Y52+4*PI())/3)</f>
        <v>-8.0386942617276011E-2</v>
      </c>
      <c r="AC52" s="11">
        <f>'OddsRatio_working_3-way'!X52^(1/3)*SIN('OddsRatio_working_3-way'!Y52/3)</f>
        <v>0.23006121544841407</v>
      </c>
      <c r="AD52" s="11">
        <f>'OddsRatio_working_3-way'!X52^(1/3)*SIN(('OddsRatio_working_3-way'!Y52+2*PI())/3)</f>
        <v>0.36929548432665971</v>
      </c>
      <c r="AE52" s="11">
        <f>'OddsRatio_working_3-way'!X52^(1/3)*SIN(('OddsRatio_working_3-way'!Y52+4*PI())/3)</f>
        <v>-0.59935669977507378</v>
      </c>
      <c r="AF52" s="11">
        <f>-'OddsRatio_working_3-way'!U52/(3*'OddsRatio_working_3-way'!X52^(1/3))*COS(('OddsRatio_working_3-way'!Y52)/3)</f>
        <v>0.55925159924225476</v>
      </c>
      <c r="AG52" s="11">
        <f>-'OddsRatio_working_3-way'!U52/(3*'OddsRatio_working_3-way'!X52^(1/3))*COS(('OddsRatio_working_3-way'!Y52+2*PI())/3)</f>
        <v>-0.4788646566249789</v>
      </c>
      <c r="AH52" s="11">
        <f>-'OddsRatio_working_3-way'!U52/(3*'OddsRatio_working_3-way'!X52^(1/3))*COS(('OddsRatio_working_3-way'!Y52+4*PI())/3)</f>
        <v>-8.0386942617276011E-2</v>
      </c>
      <c r="AI52" s="11">
        <f>'OddsRatio_working_3-way'!U52/(3*'OddsRatio_working_3-way'!X52^(1/3))*SIN(('OddsRatio_working_3-way'!Y52)/3)</f>
        <v>-0.23006121544841407</v>
      </c>
      <c r="AJ52" s="11">
        <f>'OddsRatio_working_3-way'!U52/(3*'OddsRatio_working_3-way'!X52^(1/3))*SIN(('OddsRatio_working_3-way'!Y52+2*PI())/3)</f>
        <v>-0.36929548432665971</v>
      </c>
      <c r="AK52" s="11">
        <f>'OddsRatio_working_3-way'!U52/(3*'OddsRatio_working_3-way'!X52^(1/3))*SIN(('OddsRatio_working_3-way'!Y52+4*PI())/3)</f>
        <v>0.59935669977507378</v>
      </c>
      <c r="AL52" s="11">
        <f>'OddsRatio_working_3-way'!Z52+'OddsRatio_working_3-way'!AF52</f>
        <v>1.1185031984845095</v>
      </c>
      <c r="AM52" s="11">
        <f>'OddsRatio_working_3-way'!AA52+'OddsRatio_working_3-way'!AG52</f>
        <v>-0.9577293132499578</v>
      </c>
      <c r="AN52" s="11">
        <f>'OddsRatio_working_3-way'!AB52+'OddsRatio_working_3-way'!AH52</f>
        <v>-0.16077388523455202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1.1185031984845095</v>
      </c>
      <c r="AS52" s="11">
        <f>IF(('OddsRatio_working_3-way'!X52=0),IF(Q52&gt;0,-Q52^(1/3),(-Q52)^(1/3)),'OddsRatio_working_3-way'!AM52-'OddsRatio_working_3-way'!R52/3)</f>
        <v>-0.9577293132499578</v>
      </c>
      <c r="AT52" s="11">
        <f>IF(('OddsRatio_working_3-way'!X52=0),IF(Q52&gt;0,-Q52^(1/3),(-Q52)^(1/3)),'OddsRatio_working_3-way'!AN52-'OddsRatio_working_3-way'!R52/3)</f>
        <v>-0.16077388523455202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9">
        <f t="shared" si="13"/>
        <v>0.27156039641211038</v>
      </c>
      <c r="E53" s="9">
        <f t="shared" si="14"/>
        <v>0.24506235451262351</v>
      </c>
      <c r="F53" s="9">
        <f t="shared" si="15"/>
        <v>0.48337724907526614</v>
      </c>
      <c r="G53" s="9">
        <f t="shared" si="16"/>
        <v>1.0478211252855203</v>
      </c>
      <c r="H53" s="9">
        <f t="shared" si="17"/>
        <v>3.6824220807309311</v>
      </c>
      <c r="I53" s="9">
        <f t="shared" si="18"/>
        <v>4.0805941083394295</v>
      </c>
      <c r="J53" s="9">
        <f t="shared" si="19"/>
        <v>2.0687775477912305</v>
      </c>
      <c r="K53" s="11">
        <f t="shared" si="20"/>
        <v>0.2808988764044944</v>
      </c>
      <c r="L53" s="11">
        <f t="shared" si="21"/>
        <v>0.25380710659898476</v>
      </c>
      <c r="M53" s="11">
        <f t="shared" si="22"/>
        <v>0.49504950495049505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-0.27095045100243775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0.23011769037509466</v>
      </c>
      <c r="Q53" s="11">
        <f>2*'OddsRatio_working_3-way'!K53*'OddsRatio_working_3-way'!L53*'OddsRatio_working_3-way'!M53</f>
        <v>7.0588248581317375E-2</v>
      </c>
      <c r="R53" s="11">
        <f t="shared" si="23"/>
        <v>0</v>
      </c>
      <c r="S53" s="11">
        <f t="shared" si="24"/>
        <v>-0.84929805255435531</v>
      </c>
      <c r="T53" s="11">
        <f t="shared" si="25"/>
        <v>-0.26052087501667343</v>
      </c>
      <c r="U53" s="11">
        <f>'OddsRatio_working_3-way'!S53-'OddsRatio_working_3-way'!R53^2/3</f>
        <v>-0.84929805255435531</v>
      </c>
      <c r="V53" s="11">
        <f>'OddsRatio_working_3-way'!S53*'OddsRatio_working_3-way'!R53/3-2*'OddsRatio_working_3-way'!R53^3/27-'OddsRatio_working_3-way'!T53</f>
        <v>0.26052087501667343</v>
      </c>
      <c r="W53" s="11">
        <f>'OddsRatio_working_3-way'!V53^2+4*'OddsRatio_working_3-way'!U53^3/27</f>
        <v>-2.2885138129101826E-2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0.1506289019814549</v>
      </c>
      <c r="Y53" s="11">
        <f>IF('OddsRatio_working_3-way'!W53&gt;=0,IF('OddsRatio_working_3-way'!V53+SQRT('OddsRatio_working_3-way'!W53)&gt;0,0,PI()),ACOS('OddsRatio_working_3-way'!V53/(2*'OddsRatio_working_3-way'!X53)))</f>
        <v>0.52608984602417386</v>
      </c>
      <c r="Z53" s="11">
        <f>'OddsRatio_working_3-way'!X53^(1/3)*COS('OddsRatio_working_3-way'!Y53/3)</f>
        <v>0.52391056264276015</v>
      </c>
      <c r="AA53" s="11">
        <f>'OddsRatio_working_3-way'!X53^(1/3)*COS(('OddsRatio_working_3-way'!Y53+2*PI())/3)</f>
        <v>-0.34234685365392431</v>
      </c>
      <c r="AB53" s="11">
        <f>'OddsRatio_working_3-way'!X53^(1/3)*COS(('OddsRatio_working_3-way'!Y53+4*PI())/3)</f>
        <v>-0.18156370898883578</v>
      </c>
      <c r="AC53" s="11">
        <f>'OddsRatio_working_3-way'!X53^(1/3)*SIN('OddsRatio_working_3-way'!Y53/3)</f>
        <v>9.2828191853543324E-2</v>
      </c>
      <c r="AD53" s="11">
        <f>'OddsRatio_working_3-way'!X53^(1/3)*SIN(('OddsRatio_working_3-way'!Y53+2*PI())/3)</f>
        <v>0.40730576063285717</v>
      </c>
      <c r="AE53" s="11">
        <f>'OddsRatio_working_3-way'!X53^(1/3)*SIN(('OddsRatio_working_3-way'!Y53+4*PI())/3)</f>
        <v>-0.50013395248640047</v>
      </c>
      <c r="AF53" s="11">
        <f>-'OddsRatio_working_3-way'!U53/(3*'OddsRatio_working_3-way'!X53^(1/3))*COS(('OddsRatio_working_3-way'!Y53)/3)</f>
        <v>0.52391056264276015</v>
      </c>
      <c r="AG53" s="11">
        <f>-'OddsRatio_working_3-way'!U53/(3*'OddsRatio_working_3-way'!X53^(1/3))*COS(('OddsRatio_working_3-way'!Y53+2*PI())/3)</f>
        <v>-0.34234685365392431</v>
      </c>
      <c r="AH53" s="11">
        <f>-'OddsRatio_working_3-way'!U53/(3*'OddsRatio_working_3-way'!X53^(1/3))*COS(('OddsRatio_working_3-way'!Y53+4*PI())/3)</f>
        <v>-0.18156370898883578</v>
      </c>
      <c r="AI53" s="11">
        <f>'OddsRatio_working_3-way'!U53/(3*'OddsRatio_working_3-way'!X53^(1/3))*SIN(('OddsRatio_working_3-way'!Y53)/3)</f>
        <v>-9.2828191853543324E-2</v>
      </c>
      <c r="AJ53" s="11">
        <f>'OddsRatio_working_3-way'!U53/(3*'OddsRatio_working_3-way'!X53^(1/3))*SIN(('OddsRatio_working_3-way'!Y53+2*PI())/3)</f>
        <v>-0.40730576063285717</v>
      </c>
      <c r="AK53" s="11">
        <f>'OddsRatio_working_3-way'!U53/(3*'OddsRatio_working_3-way'!X53^(1/3))*SIN(('OddsRatio_working_3-way'!Y53+4*PI())/3)</f>
        <v>0.50013395248640047</v>
      </c>
      <c r="AL53" s="11">
        <f>'OddsRatio_working_3-way'!Z53+'OddsRatio_working_3-way'!AF53</f>
        <v>1.0478211252855203</v>
      </c>
      <c r="AM53" s="11">
        <f>'OddsRatio_working_3-way'!AA53+'OddsRatio_working_3-way'!AG53</f>
        <v>-0.68469370730784862</v>
      </c>
      <c r="AN53" s="11">
        <f>'OddsRatio_working_3-way'!AB53+'OddsRatio_working_3-way'!AH53</f>
        <v>-0.36312741797767156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1.0478211252855203</v>
      </c>
      <c r="AS53" s="11">
        <f>IF(('OddsRatio_working_3-way'!X53=0),IF(Q53&gt;0,-Q53^(1/3),(-Q53)^(1/3)),'OddsRatio_working_3-way'!AM53-'OddsRatio_working_3-way'!R53/3)</f>
        <v>-0.68469370730784862</v>
      </c>
      <c r="AT53" s="11">
        <f>IF(('OddsRatio_working_3-way'!X53=0),IF(Q53&gt;0,-Q53^(1/3),(-Q53)^(1/3)),'OddsRatio_working_3-way'!AN53-'OddsRatio_working_3-way'!R53/3)</f>
        <v>-0.36312741797767156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9">
        <f t="shared" si="13"/>
        <v>0.42652158108821642</v>
      </c>
      <c r="E54" s="9">
        <f t="shared" si="14"/>
        <v>0.2798339767991983</v>
      </c>
      <c r="F54" s="9">
        <f t="shared" si="15"/>
        <v>0.29364444211258534</v>
      </c>
      <c r="G54" s="9">
        <f t="shared" si="16"/>
        <v>1.0504275390514555</v>
      </c>
      <c r="H54" s="9">
        <f t="shared" si="17"/>
        <v>2.3445472499858626</v>
      </c>
      <c r="I54" s="9">
        <f t="shared" si="18"/>
        <v>3.5735474706760657</v>
      </c>
      <c r="J54" s="9">
        <f t="shared" si="19"/>
        <v>3.4054790644278325</v>
      </c>
      <c r="K54" s="11">
        <f t="shared" si="20"/>
        <v>0.43859649122807021</v>
      </c>
      <c r="L54" s="11">
        <f t="shared" si="21"/>
        <v>0.28985507246376813</v>
      </c>
      <c r="M54" s="11">
        <f t="shared" si="22"/>
        <v>0.303951367781155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-0.27749917501122523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0.23261978566521146</v>
      </c>
      <c r="Q54" s="11">
        <f>2*'OddsRatio_working_3-way'!K54*'OddsRatio_working_3-way'!L54*'OddsRatio_working_3-way'!M54</f>
        <v>7.7282320819007141E-2</v>
      </c>
      <c r="R54" s="11">
        <f t="shared" si="23"/>
        <v>0</v>
      </c>
      <c r="S54" s="11">
        <f t="shared" si="24"/>
        <v>-0.83827199001871511</v>
      </c>
      <c r="T54" s="11">
        <f t="shared" si="25"/>
        <v>-0.27849567774708145</v>
      </c>
      <c r="U54" s="11">
        <f>'OddsRatio_working_3-way'!S54-'OddsRatio_working_3-way'!R54^2/3</f>
        <v>-0.83827199001871511</v>
      </c>
      <c r="V54" s="11">
        <f>'OddsRatio_working_3-way'!S54*'OddsRatio_working_3-way'!R54/3-2*'OddsRatio_working_3-way'!R54^3/27-'OddsRatio_working_3-way'!T54</f>
        <v>0.27849567774708145</v>
      </c>
      <c r="W54" s="11">
        <f>'OddsRatio_working_3-way'!V54^2+4*'OddsRatio_working_3-way'!U54^3/27</f>
        <v>-9.7073675618759708E-3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0.14770512015979864</v>
      </c>
      <c r="Y54" s="11">
        <f>IF('OddsRatio_working_3-way'!W54&gt;=0,IF('OddsRatio_working_3-way'!V54+SQRT('OddsRatio_working_3-way'!W54)&gt;0,0,PI()),ACOS('OddsRatio_working_3-way'!V54/(2*'OddsRatio_working_3-way'!X54)))</f>
        <v>0.34003760182010545</v>
      </c>
      <c r="Z54" s="11">
        <f>'OddsRatio_working_3-way'!X54^(1/3)*COS('OddsRatio_working_3-way'!Y54/3)</f>
        <v>0.52521376952572785</v>
      </c>
      <c r="AA54" s="11">
        <f>'OddsRatio_working_3-way'!X54^(1/3)*COS(('OddsRatio_working_3-way'!Y54+2*PI())/3)</f>
        <v>-0.31438400065502753</v>
      </c>
      <c r="AB54" s="11">
        <f>'OddsRatio_working_3-way'!X54^(1/3)*COS(('OddsRatio_working_3-way'!Y54+4*PI())/3)</f>
        <v>-0.21082976887070048</v>
      </c>
      <c r="AC54" s="11">
        <f>'OddsRatio_working_3-way'!X54^(1/3)*SIN('OddsRatio_working_3-way'!Y54/3)</f>
        <v>5.9787063596406301E-2</v>
      </c>
      <c r="AD54" s="11">
        <f>'OddsRatio_working_3-way'!X54^(1/3)*SIN(('OddsRatio_working_3-way'!Y54+2*PI())/3)</f>
        <v>0.42495493502846249</v>
      </c>
      <c r="AE54" s="11">
        <f>'OddsRatio_working_3-way'!X54^(1/3)*SIN(('OddsRatio_working_3-way'!Y54+4*PI())/3)</f>
        <v>-0.48474199862486861</v>
      </c>
      <c r="AF54" s="11">
        <f>-'OddsRatio_working_3-way'!U54/(3*'OddsRatio_working_3-way'!X54^(1/3))*COS(('OddsRatio_working_3-way'!Y54)/3)</f>
        <v>0.52521376952572774</v>
      </c>
      <c r="AG54" s="11">
        <f>-'OddsRatio_working_3-way'!U54/(3*'OddsRatio_working_3-way'!X54^(1/3))*COS(('OddsRatio_working_3-way'!Y54+2*PI())/3)</f>
        <v>-0.31438400065502747</v>
      </c>
      <c r="AH54" s="11">
        <f>-'OddsRatio_working_3-way'!U54/(3*'OddsRatio_working_3-way'!X54^(1/3))*COS(('OddsRatio_working_3-way'!Y54+4*PI())/3)</f>
        <v>-0.21082976887070043</v>
      </c>
      <c r="AI54" s="11">
        <f>'OddsRatio_working_3-way'!U54/(3*'OddsRatio_working_3-way'!X54^(1/3))*SIN(('OddsRatio_working_3-way'!Y54)/3)</f>
        <v>-5.9787063596406287E-2</v>
      </c>
      <c r="AJ54" s="11">
        <f>'OddsRatio_working_3-way'!U54/(3*'OddsRatio_working_3-way'!X54^(1/3))*SIN(('OddsRatio_working_3-way'!Y54+2*PI())/3)</f>
        <v>-0.42495493502846238</v>
      </c>
      <c r="AK54" s="11">
        <f>'OddsRatio_working_3-way'!U54/(3*'OddsRatio_working_3-way'!X54^(1/3))*SIN(('OddsRatio_working_3-way'!Y54+4*PI())/3)</f>
        <v>0.4847419986248685</v>
      </c>
      <c r="AL54" s="11">
        <f>'OddsRatio_working_3-way'!Z54+'OddsRatio_working_3-way'!AF54</f>
        <v>1.0504275390514555</v>
      </c>
      <c r="AM54" s="11">
        <f>'OddsRatio_working_3-way'!AA54+'OddsRatio_working_3-way'!AG54</f>
        <v>-0.62876800131005495</v>
      </c>
      <c r="AN54" s="11">
        <f>'OddsRatio_working_3-way'!AB54+'OddsRatio_working_3-way'!AH54</f>
        <v>-0.42165953774140091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1.0504275390514555</v>
      </c>
      <c r="AS54" s="11">
        <f>IF(('OddsRatio_working_3-way'!X54=0),IF(Q54&gt;0,-Q54^(1/3),(-Q54)^(1/3)),'OddsRatio_working_3-way'!AM54-'OddsRatio_working_3-way'!R54/3)</f>
        <v>-0.62876800131005495</v>
      </c>
      <c r="AT54" s="11">
        <f>IF(('OddsRatio_working_3-way'!X54=0),IF(Q54&gt;0,-Q54^(1/3),(-Q54)^(1/3)),'OddsRatio_working_3-way'!AN54-'OddsRatio_working_3-way'!R54/3)</f>
        <v>-0.42165953774140091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9">
        <f t="shared" si="13"/>
        <v>0.64171360503729602</v>
      </c>
      <c r="E55" s="9">
        <f t="shared" si="14"/>
        <v>0.20463210041159727</v>
      </c>
      <c r="F55" s="9">
        <f t="shared" si="15"/>
        <v>0.15365429455110671</v>
      </c>
      <c r="G55" s="9">
        <f t="shared" si="16"/>
        <v>1.0737068570724082</v>
      </c>
      <c r="H55" s="9">
        <f t="shared" si="17"/>
        <v>1.5583275656776523</v>
      </c>
      <c r="I55" s="9">
        <f t="shared" si="18"/>
        <v>4.886818822602117</v>
      </c>
      <c r="J55" s="9">
        <f t="shared" si="19"/>
        <v>6.5081161767814537</v>
      </c>
      <c r="K55" s="11">
        <f t="shared" si="20"/>
        <v>0.65789473684210531</v>
      </c>
      <c r="L55" s="11">
        <f t="shared" si="21"/>
        <v>0.21645021645021645</v>
      </c>
      <c r="M55" s="11">
        <f t="shared" si="22"/>
        <v>0.16313213703099511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-0.22432787440944046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0.21534445635072408</v>
      </c>
      <c r="Q55" s="11">
        <f>2*'OddsRatio_working_3-way'!K55*'OddsRatio_working_3-way'!L55*'OddsRatio_working_3-way'!M55</f>
        <v>4.6460508382033243E-2</v>
      </c>
      <c r="R55" s="11">
        <f t="shared" si="23"/>
        <v>0</v>
      </c>
      <c r="S55" s="11">
        <f t="shared" si="24"/>
        <v>-0.95995407132365562</v>
      </c>
      <c r="T55" s="11">
        <f t="shared" si="25"/>
        <v>-0.2071098320007887</v>
      </c>
      <c r="U55" s="11">
        <f>'OddsRatio_working_3-way'!S55-'OddsRatio_working_3-way'!R55^2/3</f>
        <v>-0.95995407132365562</v>
      </c>
      <c r="V55" s="11">
        <f>'OddsRatio_working_3-way'!S55*'OddsRatio_working_3-way'!R55/3-2*'OddsRatio_working_3-way'!R55^3/27-'OddsRatio_working_3-way'!T55</f>
        <v>0.2071098320007887</v>
      </c>
      <c r="W55" s="11">
        <f>'OddsRatio_working_3-way'!V55^2+4*'OddsRatio_working_3-way'!U55^3/27</f>
        <v>-8.8158706002789217E-2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0.18100634554773495</v>
      </c>
      <c r="Y55" s="11">
        <f>IF('OddsRatio_working_3-way'!W55&gt;=0,IF('OddsRatio_working_3-way'!V55+SQRT('OddsRatio_working_3-way'!W55)&gt;0,0,PI()),ACOS('OddsRatio_working_3-way'!V55/(2*'OddsRatio_working_3-way'!X55)))</f>
        <v>0.96172436277317352</v>
      </c>
      <c r="Z55" s="11">
        <f>'OddsRatio_working_3-way'!X55^(1/3)*COS('OddsRatio_working_3-way'!Y55/3)</f>
        <v>0.5368534285362041</v>
      </c>
      <c r="AA55" s="11">
        <f>'OddsRatio_working_3-way'!X55^(1/3)*COS(('OddsRatio_working_3-way'!Y55+2*PI())/3)</f>
        <v>-0.42279580130500172</v>
      </c>
      <c r="AB55" s="11">
        <f>'OddsRatio_working_3-way'!X55^(1/3)*COS(('OddsRatio_working_3-way'!Y55+4*PI())/3)</f>
        <v>-0.11405762723120252</v>
      </c>
      <c r="AC55" s="11">
        <f>'OddsRatio_working_3-way'!X55^(1/3)*SIN('OddsRatio_working_3-way'!Y55/3)</f>
        <v>0.17825006791062173</v>
      </c>
      <c r="AD55" s="11">
        <f>'OddsRatio_working_3-way'!X55^(1/3)*SIN(('OddsRatio_working_3-way'!Y55+2*PI())/3)</f>
        <v>0.37580367326581571</v>
      </c>
      <c r="AE55" s="11">
        <f>'OddsRatio_working_3-way'!X55^(1/3)*SIN(('OddsRatio_working_3-way'!Y55+4*PI())/3)</f>
        <v>-0.55405374117643724</v>
      </c>
      <c r="AF55" s="11">
        <f>-'OddsRatio_working_3-way'!U55/(3*'OddsRatio_working_3-way'!X55^(1/3))*COS(('OddsRatio_working_3-way'!Y55)/3)</f>
        <v>0.53685342853620421</v>
      </c>
      <c r="AG55" s="11">
        <f>-'OddsRatio_working_3-way'!U55/(3*'OddsRatio_working_3-way'!X55^(1/3))*COS(('OddsRatio_working_3-way'!Y55+2*PI())/3)</f>
        <v>-0.42279580130500183</v>
      </c>
      <c r="AH55" s="11">
        <f>-'OddsRatio_working_3-way'!U55/(3*'OddsRatio_working_3-way'!X55^(1/3))*COS(('OddsRatio_working_3-way'!Y55+4*PI())/3)</f>
        <v>-0.11405762723120255</v>
      </c>
      <c r="AI55" s="11">
        <f>'OddsRatio_working_3-way'!U55/(3*'OddsRatio_working_3-way'!X55^(1/3))*SIN(('OddsRatio_working_3-way'!Y55)/3)</f>
        <v>-0.17825006791062176</v>
      </c>
      <c r="AJ55" s="11">
        <f>'OddsRatio_working_3-way'!U55/(3*'OddsRatio_working_3-way'!X55^(1/3))*SIN(('OddsRatio_working_3-way'!Y55+2*PI())/3)</f>
        <v>-0.37580367326581576</v>
      </c>
      <c r="AK55" s="11">
        <f>'OddsRatio_working_3-way'!U55/(3*'OddsRatio_working_3-way'!X55^(1/3))*SIN(('OddsRatio_working_3-way'!Y55+4*PI())/3)</f>
        <v>0.55405374117643735</v>
      </c>
      <c r="AL55" s="11">
        <f>'OddsRatio_working_3-way'!Z55+'OddsRatio_working_3-way'!AF55</f>
        <v>1.0737068570724082</v>
      </c>
      <c r="AM55" s="11">
        <f>'OddsRatio_working_3-way'!AA55+'OddsRatio_working_3-way'!AG55</f>
        <v>-0.84559160261000355</v>
      </c>
      <c r="AN55" s="11">
        <f>'OddsRatio_working_3-way'!AB55+'OddsRatio_working_3-way'!AH55</f>
        <v>-0.22811525446240508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1.0737068570724082</v>
      </c>
      <c r="AS55" s="11">
        <f>IF(('OddsRatio_working_3-way'!X55=0),IF(Q55&gt;0,-Q55^(1/3),(-Q55)^(1/3)),'OddsRatio_working_3-way'!AM55-'OddsRatio_working_3-way'!R55/3)</f>
        <v>-0.84559160261000355</v>
      </c>
      <c r="AT55" s="11">
        <f>IF(('OddsRatio_working_3-way'!X55=0),IF(Q55&gt;0,-Q55^(1/3),(-Q55)^(1/3)),'OddsRatio_working_3-way'!AN55-'OddsRatio_working_3-way'!R55/3)</f>
        <v>-0.22811525446240508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9">
        <f t="shared" si="13"/>
        <v>0.69938838821889271</v>
      </c>
      <c r="E56" s="9">
        <f t="shared" si="14"/>
        <v>0.17928888718385833</v>
      </c>
      <c r="F56" s="9">
        <f t="shared" si="15"/>
        <v>0.1213227245972492</v>
      </c>
      <c r="G56" s="9">
        <f t="shared" si="16"/>
        <v>1.0745517685340191</v>
      </c>
      <c r="H56" s="9">
        <f t="shared" si="17"/>
        <v>1.4298207074136076</v>
      </c>
      <c r="I56" s="9">
        <f t="shared" si="18"/>
        <v>5.577590533954921</v>
      </c>
      <c r="J56" s="9">
        <f t="shared" si="19"/>
        <v>8.2424789199192894</v>
      </c>
      <c r="K56" s="11">
        <f t="shared" si="20"/>
        <v>0.7142857142857143</v>
      </c>
      <c r="L56" s="11">
        <f t="shared" si="21"/>
        <v>0.19011406844106465</v>
      </c>
      <c r="M56" s="11">
        <f t="shared" si="22"/>
        <v>0.12919896640826872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-0.20149985894083533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0.20000926358694512</v>
      </c>
      <c r="Q56" s="11">
        <f>2*'OddsRatio_working_3-way'!K56*'OddsRatio_working_3-way'!L56*'OddsRatio_working_3-way'!M56</f>
        <v>3.5089344488937739E-2</v>
      </c>
      <c r="R56" s="11">
        <f t="shared" si="23"/>
        <v>0</v>
      </c>
      <c r="S56" s="11">
        <f t="shared" si="24"/>
        <v>-0.992602499268608</v>
      </c>
      <c r="T56" s="11">
        <f t="shared" si="25"/>
        <v>-0.17414078934536983</v>
      </c>
      <c r="U56" s="11">
        <f>'OddsRatio_working_3-way'!S56-'OddsRatio_working_3-way'!R56^2/3</f>
        <v>-0.992602499268608</v>
      </c>
      <c r="V56" s="11">
        <f>'OddsRatio_working_3-way'!S56*'OddsRatio_working_3-way'!R56/3-2*'OddsRatio_working_3-way'!R56^3/27-'OddsRatio_working_3-way'!T56</f>
        <v>0.17414078934536983</v>
      </c>
      <c r="W56" s="11">
        <f>'OddsRatio_working_3-way'!V56^2+4*'OddsRatio_working_3-way'!U56^3/27</f>
        <v>-0.11455961690002013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0.19031856938686292</v>
      </c>
      <c r="Y56" s="11">
        <f>IF('OddsRatio_working_3-way'!W56&gt;=0,IF('OddsRatio_working_3-way'!V56+SQRT('OddsRatio_working_3-way'!W56)&gt;0,0,PI()),ACOS('OddsRatio_working_3-way'!V56/(2*'OddsRatio_working_3-way'!X56)))</f>
        <v>1.0956167269239643</v>
      </c>
      <c r="Z56" s="11">
        <f>'OddsRatio_working_3-way'!X56^(1/3)*COS('OddsRatio_working_3-way'!Y56/3)</f>
        <v>0.53727588426700967</v>
      </c>
      <c r="AA56" s="11">
        <f>'OddsRatio_working_3-way'!X56^(1/3)*COS(('OddsRatio_working_3-way'!Y56+2*PI())/3)</f>
        <v>-0.44654688782196417</v>
      </c>
      <c r="AB56" s="11">
        <f>'OddsRatio_working_3-way'!X56^(1/3)*COS(('OddsRatio_working_3-way'!Y56+4*PI())/3)</f>
        <v>-9.0728996445045659E-2</v>
      </c>
      <c r="AC56" s="11">
        <f>'OddsRatio_working_3-way'!X56^(1/3)*SIN('OddsRatio_working_3-way'!Y56/3)</f>
        <v>0.20543155536894897</v>
      </c>
      <c r="AD56" s="11">
        <f>'OddsRatio_working_3-way'!X56^(1/3)*SIN(('OddsRatio_working_3-way'!Y56+2*PI())/3)</f>
        <v>0.36257878693150386</v>
      </c>
      <c r="AE56" s="11">
        <f>'OddsRatio_working_3-way'!X56^(1/3)*SIN(('OddsRatio_working_3-way'!Y56+4*PI())/3)</f>
        <v>-0.56801034230045278</v>
      </c>
      <c r="AF56" s="11">
        <f>-'OddsRatio_working_3-way'!U56/(3*'OddsRatio_working_3-way'!X56^(1/3))*COS(('OddsRatio_working_3-way'!Y56)/3)</f>
        <v>0.53727588426700956</v>
      </c>
      <c r="AG56" s="11">
        <f>-'OddsRatio_working_3-way'!U56/(3*'OddsRatio_working_3-way'!X56^(1/3))*COS(('OddsRatio_working_3-way'!Y56+2*PI())/3)</f>
        <v>-0.44654688782196406</v>
      </c>
      <c r="AH56" s="11">
        <f>-'OddsRatio_working_3-way'!U56/(3*'OddsRatio_working_3-way'!X56^(1/3))*COS(('OddsRatio_working_3-way'!Y56+4*PI())/3)</f>
        <v>-9.0728996445045645E-2</v>
      </c>
      <c r="AI56" s="11">
        <f>'OddsRatio_working_3-way'!U56/(3*'OddsRatio_working_3-way'!X56^(1/3))*SIN(('OddsRatio_working_3-way'!Y56)/3)</f>
        <v>-0.20543155536894891</v>
      </c>
      <c r="AJ56" s="11">
        <f>'OddsRatio_working_3-way'!U56/(3*'OddsRatio_working_3-way'!X56^(1/3))*SIN(('OddsRatio_working_3-way'!Y56+2*PI())/3)</f>
        <v>-0.3625787869315038</v>
      </c>
      <c r="AK56" s="11">
        <f>'OddsRatio_working_3-way'!U56/(3*'OddsRatio_working_3-way'!X56^(1/3))*SIN(('OddsRatio_working_3-way'!Y56+4*PI())/3)</f>
        <v>0.56801034230045266</v>
      </c>
      <c r="AL56" s="11">
        <f>'OddsRatio_working_3-way'!Z56+'OddsRatio_working_3-way'!AF56</f>
        <v>1.0745517685340191</v>
      </c>
      <c r="AM56" s="11">
        <f>'OddsRatio_working_3-way'!AA56+'OddsRatio_working_3-way'!AG56</f>
        <v>-0.89309377564392822</v>
      </c>
      <c r="AN56" s="11">
        <f>'OddsRatio_working_3-way'!AB56+'OddsRatio_working_3-way'!AH56</f>
        <v>-0.18145799289009129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1.0745517685340191</v>
      </c>
      <c r="AS56" s="11">
        <f>IF(('OddsRatio_working_3-way'!X56=0),IF(Q56&gt;0,-Q56^(1/3),(-Q56)^(1/3)),'OddsRatio_working_3-way'!AM56-'OddsRatio_working_3-way'!R56/3)</f>
        <v>-0.89309377564392822</v>
      </c>
      <c r="AT56" s="11">
        <f>IF(('OddsRatio_working_3-way'!X56=0),IF(Q56&gt;0,-Q56^(1/3),(-Q56)^(1/3)),'OddsRatio_working_3-way'!AN56-'OddsRatio_working_3-way'!R56/3)</f>
        <v>-0.18145799289009129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9">
        <f t="shared" si="13"/>
        <v>0.32302387549688277</v>
      </c>
      <c r="E57" s="9">
        <f t="shared" si="14"/>
        <v>0.2824620445387736</v>
      </c>
      <c r="F57" s="9">
        <f t="shared" si="15"/>
        <v>0.3945140799643434</v>
      </c>
      <c r="G57" s="9">
        <f t="shared" si="16"/>
        <v>1.0584577782725924</v>
      </c>
      <c r="H57" s="9">
        <f t="shared" si="17"/>
        <v>3.0957464009797322</v>
      </c>
      <c r="I57" s="9">
        <f t="shared" si="18"/>
        <v>3.5402986678542216</v>
      </c>
      <c r="J57" s="9">
        <f t="shared" si="19"/>
        <v>2.5347637784952592</v>
      </c>
      <c r="K57" s="11">
        <f t="shared" si="20"/>
        <v>0.33557046979865773</v>
      </c>
      <c r="L57" s="11">
        <f t="shared" si="21"/>
        <v>0.29411764705882354</v>
      </c>
      <c r="M57" s="11">
        <f t="shared" si="22"/>
        <v>0.4081632653061224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-0.27757680253309369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0.23485904428885646</v>
      </c>
      <c r="Q57" s="11">
        <f>2*'OddsRatio_working_3-way'!K57*'OddsRatio_working_3-way'!L57*'OddsRatio_working_3-way'!M57</f>
        <v>8.0569140407840981E-2</v>
      </c>
      <c r="R57" s="11">
        <f t="shared" si="23"/>
        <v>0</v>
      </c>
      <c r="S57" s="11">
        <f t="shared" si="24"/>
        <v>-0.84610472541507042</v>
      </c>
      <c r="T57" s="11">
        <f t="shared" si="25"/>
        <v>-0.29025891094856615</v>
      </c>
      <c r="U57" s="11">
        <f>'OddsRatio_working_3-way'!S57-'OddsRatio_working_3-way'!R57^2/3</f>
        <v>-0.84610472541507042</v>
      </c>
      <c r="V57" s="11">
        <f>'OddsRatio_working_3-way'!S57*'OddsRatio_working_3-way'!R57/3-2*'OddsRatio_working_3-way'!R57^3/27-'OddsRatio_working_3-way'!T57</f>
        <v>0.29025891094856615</v>
      </c>
      <c r="W57" s="11">
        <f>'OddsRatio_working_3-way'!V57^2+4*'OddsRatio_working_3-way'!U57^3/27</f>
        <v>-5.4861534745018758E-3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0.14978016295520372</v>
      </c>
      <c r="Y57" s="11">
        <f>IF('OddsRatio_working_3-way'!W57&gt;=0,IF('OddsRatio_working_3-way'!V57+SQRT('OddsRatio_working_3-way'!W57)&gt;0,0,PI()),ACOS('OddsRatio_working_3-way'!V57/(2*'OddsRatio_working_3-way'!X57)))</f>
        <v>0.24984896682419877</v>
      </c>
      <c r="Z57" s="11">
        <f>'OddsRatio_working_3-way'!X57^(1/3)*COS('OddsRatio_working_3-way'!Y57/3)</f>
        <v>0.52922888913629607</v>
      </c>
      <c r="AA57" s="11">
        <f>'OddsRatio_working_3-way'!X57^(1/3)*COS(('OddsRatio_working_3-way'!Y57+2*PI())/3)</f>
        <v>-0.3028736726241234</v>
      </c>
      <c r="AB57" s="11">
        <f>'OddsRatio_working_3-way'!X57^(1/3)*COS(('OddsRatio_working_3-way'!Y57+4*PI())/3)</f>
        <v>-0.22635521651217236</v>
      </c>
      <c r="AC57" s="11">
        <f>'OddsRatio_working_3-way'!X57^(1/3)*SIN('OddsRatio_working_3-way'!Y57/3)</f>
        <v>4.4177951234209471E-2</v>
      </c>
      <c r="AD57" s="11">
        <f>'OddsRatio_working_3-way'!X57^(1/3)*SIN(('OddsRatio_working_3-way'!Y57+2*PI())/3)</f>
        <v>0.43623668679154604</v>
      </c>
      <c r="AE57" s="11">
        <f>'OddsRatio_working_3-way'!X57^(1/3)*SIN(('OddsRatio_working_3-way'!Y57+4*PI())/3)</f>
        <v>-0.48041463802575551</v>
      </c>
      <c r="AF57" s="11">
        <f>-'OddsRatio_working_3-way'!U57/(3*'OddsRatio_working_3-way'!X57^(1/3))*COS(('OddsRatio_working_3-way'!Y57)/3)</f>
        <v>0.52922888913629618</v>
      </c>
      <c r="AG57" s="11">
        <f>-'OddsRatio_working_3-way'!U57/(3*'OddsRatio_working_3-way'!X57^(1/3))*COS(('OddsRatio_working_3-way'!Y57+2*PI())/3)</f>
        <v>-0.30287367262412346</v>
      </c>
      <c r="AH57" s="11">
        <f>-'OddsRatio_working_3-way'!U57/(3*'OddsRatio_working_3-way'!X57^(1/3))*COS(('OddsRatio_working_3-way'!Y57+4*PI())/3)</f>
        <v>-0.22635521651217239</v>
      </c>
      <c r="AI57" s="11">
        <f>'OddsRatio_working_3-way'!U57/(3*'OddsRatio_working_3-way'!X57^(1/3))*SIN(('OddsRatio_working_3-way'!Y57)/3)</f>
        <v>-4.4177951234209478E-2</v>
      </c>
      <c r="AJ57" s="11">
        <f>'OddsRatio_working_3-way'!U57/(3*'OddsRatio_working_3-way'!X57^(1/3))*SIN(('OddsRatio_working_3-way'!Y57+2*PI())/3)</f>
        <v>-0.43623668679154615</v>
      </c>
      <c r="AK57" s="11">
        <f>'OddsRatio_working_3-way'!U57/(3*'OddsRatio_working_3-way'!X57^(1/3))*SIN(('OddsRatio_working_3-way'!Y57+4*PI())/3)</f>
        <v>0.48041463802575562</v>
      </c>
      <c r="AL57" s="11">
        <f>'OddsRatio_working_3-way'!Z57+'OddsRatio_working_3-way'!AF57</f>
        <v>1.0584577782725924</v>
      </c>
      <c r="AM57" s="11">
        <f>'OddsRatio_working_3-way'!AA57+'OddsRatio_working_3-way'!AG57</f>
        <v>-0.60574734524824692</v>
      </c>
      <c r="AN57" s="11">
        <f>'OddsRatio_working_3-way'!AB57+'OddsRatio_working_3-way'!AH57</f>
        <v>-0.45271043302434477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1.0584577782725924</v>
      </c>
      <c r="AS57" s="11">
        <f>IF(('OddsRatio_working_3-way'!X57=0),IF(Q57&gt;0,-Q57^(1/3),(-Q57)^(1/3)),'OddsRatio_working_3-way'!AM57-'OddsRatio_working_3-way'!R57/3)</f>
        <v>-0.60574734524824692</v>
      </c>
      <c r="AT57" s="11">
        <f>IF(('OddsRatio_working_3-way'!X57=0),IF(Q57&gt;0,-Q57^(1/3),(-Q57)^(1/3)),'OddsRatio_working_3-way'!AN57-'OddsRatio_working_3-way'!R57/3)</f>
        <v>-0.45271043302434477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9">
        <f t="shared" si="13"/>
        <v>0.56054709676302672</v>
      </c>
      <c r="E58" s="9">
        <f t="shared" si="14"/>
        <v>0.24053701248428025</v>
      </c>
      <c r="F58" s="9">
        <f t="shared" si="15"/>
        <v>0.19891589075269303</v>
      </c>
      <c r="G58" s="9">
        <f t="shared" si="16"/>
        <v>1.073933451592394</v>
      </c>
      <c r="H58" s="9">
        <f t="shared" si="17"/>
        <v>1.7839714196624472</v>
      </c>
      <c r="I58" s="9">
        <f t="shared" si="18"/>
        <v>4.1573643476816393</v>
      </c>
      <c r="J58" s="9">
        <f t="shared" si="19"/>
        <v>5.0272504434714778</v>
      </c>
      <c r="K58" s="11">
        <f t="shared" si="20"/>
        <v>0.5780346820809249</v>
      </c>
      <c r="L58" s="11">
        <f t="shared" si="21"/>
        <v>0.25380710659898476</v>
      </c>
      <c r="M58" s="11">
        <f t="shared" si="22"/>
        <v>0.21052631578947367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-0.24857962223124785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0.22917538557523176</v>
      </c>
      <c r="Q58" s="11">
        <f>2*'OddsRatio_working_3-way'!K58*'OddsRatio_working_3-way'!L58*'OddsRatio_working_3-way'!M58</f>
        <v>6.1772341125399394E-2</v>
      </c>
      <c r="R58" s="11">
        <f t="shared" si="23"/>
        <v>0</v>
      </c>
      <c r="S58" s="11">
        <f t="shared" si="24"/>
        <v>-0.92193955207653833</v>
      </c>
      <c r="T58" s="11">
        <f t="shared" si="25"/>
        <v>-0.24850122697480817</v>
      </c>
      <c r="U58" s="11">
        <f>'OddsRatio_working_3-way'!S58-'OddsRatio_working_3-way'!R58^2/3</f>
        <v>-0.92193955207653833</v>
      </c>
      <c r="V58" s="11">
        <f>'OddsRatio_working_3-way'!S58*'OddsRatio_working_3-way'!R58/3-2*'OddsRatio_working_3-way'!R58^3/27-'OddsRatio_working_3-way'!T58</f>
        <v>0.24850122697480817</v>
      </c>
      <c r="W58" s="11">
        <f>'OddsRatio_working_3-way'!V58^2+4*'OddsRatio_working_3-way'!U58^3/27</f>
        <v>-5.4339481031852627E-2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0.17036163068590132</v>
      </c>
      <c r="Y58" s="11">
        <f>IF('OddsRatio_working_3-way'!W58&gt;=0,IF('OddsRatio_working_3-way'!V58+SQRT('OddsRatio_working_3-way'!W58)&gt;0,0,PI()),ACOS('OddsRatio_working_3-way'!V58/(2*'OddsRatio_working_3-way'!X58)))</f>
        <v>0.75344762143279886</v>
      </c>
      <c r="Z58" s="11">
        <f>'OddsRatio_working_3-way'!X58^(1/3)*COS('OddsRatio_working_3-way'!Y58/3)</f>
        <v>0.53696672579619698</v>
      </c>
      <c r="AA58" s="11">
        <f>'OddsRatio_working_3-way'!X58^(1/3)*COS(('OddsRatio_working_3-way'!Y58+2*PI())/3)</f>
        <v>-0.38779362884331575</v>
      </c>
      <c r="AB58" s="11">
        <f>'OddsRatio_working_3-way'!X58^(1/3)*COS(('OddsRatio_working_3-way'!Y58+4*PI())/3)</f>
        <v>-0.14917309695288153</v>
      </c>
      <c r="AC58" s="11">
        <f>'OddsRatio_working_3-way'!X58^(1/3)*SIN('OddsRatio_working_3-way'!Y58/3)</f>
        <v>0.13776762832111411</v>
      </c>
      <c r="AD58" s="11">
        <f>'OddsRatio_working_3-way'!X58^(1/3)*SIN(('OddsRatio_working_3-way'!Y58+2*PI())/3)</f>
        <v>0.39614301136590235</v>
      </c>
      <c r="AE58" s="11">
        <f>'OddsRatio_working_3-way'!X58^(1/3)*SIN(('OddsRatio_working_3-way'!Y58+4*PI())/3)</f>
        <v>-0.53391063968701635</v>
      </c>
      <c r="AF58" s="11">
        <f>-'OddsRatio_working_3-way'!U58/(3*'OddsRatio_working_3-way'!X58^(1/3))*COS(('OddsRatio_working_3-way'!Y58)/3)</f>
        <v>0.53696672579619698</v>
      </c>
      <c r="AG58" s="11">
        <f>-'OddsRatio_working_3-way'!U58/(3*'OddsRatio_working_3-way'!X58^(1/3))*COS(('OddsRatio_working_3-way'!Y58+2*PI())/3)</f>
        <v>-0.38779362884331575</v>
      </c>
      <c r="AH58" s="11">
        <f>-'OddsRatio_working_3-way'!U58/(3*'OddsRatio_working_3-way'!X58^(1/3))*COS(('OddsRatio_working_3-way'!Y58+4*PI())/3)</f>
        <v>-0.14917309695288153</v>
      </c>
      <c r="AI58" s="11">
        <f>'OddsRatio_working_3-way'!U58/(3*'OddsRatio_working_3-way'!X58^(1/3))*SIN(('OddsRatio_working_3-way'!Y58)/3)</f>
        <v>-0.13776762832111411</v>
      </c>
      <c r="AJ58" s="11">
        <f>'OddsRatio_working_3-way'!U58/(3*'OddsRatio_working_3-way'!X58^(1/3))*SIN(('OddsRatio_working_3-way'!Y58+2*PI())/3)</f>
        <v>-0.39614301136590235</v>
      </c>
      <c r="AK58" s="11">
        <f>'OddsRatio_working_3-way'!U58/(3*'OddsRatio_working_3-way'!X58^(1/3))*SIN(('OddsRatio_working_3-way'!Y58+4*PI())/3)</f>
        <v>0.53391063968701635</v>
      </c>
      <c r="AL58" s="11">
        <f>'OddsRatio_working_3-way'!Z58+'OddsRatio_working_3-way'!AF58</f>
        <v>1.073933451592394</v>
      </c>
      <c r="AM58" s="11">
        <f>'OddsRatio_working_3-way'!AA58+'OddsRatio_working_3-way'!AG58</f>
        <v>-0.7755872576866315</v>
      </c>
      <c r="AN58" s="11">
        <f>'OddsRatio_working_3-way'!AB58+'OddsRatio_working_3-way'!AH58</f>
        <v>-0.29834619390576306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1.073933451592394</v>
      </c>
      <c r="AS58" s="11">
        <f>IF(('OddsRatio_working_3-way'!X58=0),IF(Q58&gt;0,-Q58^(1/3),(-Q58)^(1/3)),'OddsRatio_working_3-way'!AM58-'OddsRatio_working_3-way'!R58/3)</f>
        <v>-0.7755872576866315</v>
      </c>
      <c r="AT58" s="11">
        <f>IF(('OddsRatio_working_3-way'!X58=0),IF(Q58&gt;0,-Q58^(1/3),(-Q58)^(1/3)),'OddsRatio_working_3-way'!AN58-'OddsRatio_working_3-way'!R58/3)</f>
        <v>-0.29834619390576306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9">
        <f t="shared" si="13"/>
        <v>0.50717212346124219</v>
      </c>
      <c r="E59" s="9">
        <f t="shared" si="14"/>
        <v>0.25966726027537224</v>
      </c>
      <c r="F59" s="9">
        <f t="shared" si="15"/>
        <v>0.23316061626338586</v>
      </c>
      <c r="G59" s="9">
        <f t="shared" si="16"/>
        <v>1.0678211006581924</v>
      </c>
      <c r="H59" s="9">
        <f t="shared" si="17"/>
        <v>1.9717172015989548</v>
      </c>
      <c r="I59" s="9">
        <f t="shared" si="18"/>
        <v>3.8510823387573732</v>
      </c>
      <c r="J59" s="9">
        <f t="shared" si="19"/>
        <v>4.2888889900272318</v>
      </c>
      <c r="K59" s="11">
        <f t="shared" si="20"/>
        <v>0.52356020942408377</v>
      </c>
      <c r="L59" s="11">
        <f t="shared" si="21"/>
        <v>0.27247956403269757</v>
      </c>
      <c r="M59" s="11">
        <f t="shared" si="22"/>
        <v>0.24509803921568626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-0.26166387921275491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0.23287058521427031</v>
      </c>
      <c r="Q59" s="11">
        <f>2*'OddsRatio_working_3-way'!K59*'OddsRatio_working_3-way'!L59*'OddsRatio_working_3-way'!M59</f>
        <v>6.9931106670952051E-2</v>
      </c>
      <c r="R59" s="11">
        <f t="shared" si="23"/>
        <v>0</v>
      </c>
      <c r="S59" s="11">
        <f t="shared" si="24"/>
        <v>-0.88996076154984616</v>
      </c>
      <c r="T59" s="11">
        <f t="shared" si="25"/>
        <v>-0.26725548394890275</v>
      </c>
      <c r="U59" s="11">
        <f>'OddsRatio_working_3-way'!S59-'OddsRatio_working_3-way'!R59^2/3</f>
        <v>-0.88996076154984616</v>
      </c>
      <c r="V59" s="11">
        <f>'OddsRatio_working_3-way'!S59*'OddsRatio_working_3-way'!R59/3-2*'OddsRatio_working_3-way'!R59^3/27-'OddsRatio_working_3-way'!T59</f>
        <v>0.26725548394890275</v>
      </c>
      <c r="W59" s="11">
        <f>'OddsRatio_working_3-way'!V59^2+4*'OddsRatio_working_3-way'!U59^3/27</f>
        <v>-3.3000545081714877E-2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0.16157508996011505</v>
      </c>
      <c r="Y59" s="11">
        <f>IF('OddsRatio_working_3-way'!W59&gt;=0,IF('OddsRatio_working_3-way'!V59+SQRT('OddsRatio_working_3-way'!W59)&gt;0,0,PI()),ACOS('OddsRatio_working_3-way'!V59/(2*'OddsRatio_working_3-way'!X59)))</f>
        <v>0.59698932330652754</v>
      </c>
      <c r="Z59" s="11">
        <f>'OddsRatio_working_3-way'!X59^(1/3)*COS('OddsRatio_working_3-way'!Y59/3)</f>
        <v>0.53391055032909629</v>
      </c>
      <c r="AA59" s="11">
        <f>'OddsRatio_working_3-way'!X59^(1/3)*COS(('OddsRatio_working_3-way'!Y59+2*PI())/3)</f>
        <v>-0.36020136662645746</v>
      </c>
      <c r="AB59" s="11">
        <f>'OddsRatio_working_3-way'!X59^(1/3)*COS(('OddsRatio_working_3-way'!Y59+4*PI())/3)</f>
        <v>-0.17370918370263866</v>
      </c>
      <c r="AC59" s="11">
        <f>'OddsRatio_working_3-way'!X59^(1/3)*SIN('OddsRatio_working_3-way'!Y59/3)</f>
        <v>0.1076713120128278</v>
      </c>
      <c r="AD59" s="11">
        <f>'OddsRatio_working_3-way'!X59^(1/3)*SIN(('OddsRatio_working_3-way'!Y59+2*PI())/3)</f>
        <v>0.40854444392711364</v>
      </c>
      <c r="AE59" s="11">
        <f>'OddsRatio_working_3-way'!X59^(1/3)*SIN(('OddsRatio_working_3-way'!Y59+4*PI())/3)</f>
        <v>-0.51621575593994129</v>
      </c>
      <c r="AF59" s="11">
        <f>-'OddsRatio_working_3-way'!U59/(3*'OddsRatio_working_3-way'!X59^(1/3))*COS(('OddsRatio_working_3-way'!Y59)/3)</f>
        <v>0.53391055032909618</v>
      </c>
      <c r="AG59" s="11">
        <f>-'OddsRatio_working_3-way'!U59/(3*'OddsRatio_working_3-way'!X59^(1/3))*COS(('OddsRatio_working_3-way'!Y59+2*PI())/3)</f>
        <v>-0.36020136662645741</v>
      </c>
      <c r="AH59" s="11">
        <f>-'OddsRatio_working_3-way'!U59/(3*'OddsRatio_working_3-way'!X59^(1/3))*COS(('OddsRatio_working_3-way'!Y59+4*PI())/3)</f>
        <v>-0.17370918370263863</v>
      </c>
      <c r="AI59" s="11">
        <f>'OddsRatio_working_3-way'!U59/(3*'OddsRatio_working_3-way'!X59^(1/3))*SIN(('OddsRatio_working_3-way'!Y59)/3)</f>
        <v>-0.10767131201282779</v>
      </c>
      <c r="AJ59" s="11">
        <f>'OddsRatio_working_3-way'!U59/(3*'OddsRatio_working_3-way'!X59^(1/3))*SIN(('OddsRatio_working_3-way'!Y59+2*PI())/3)</f>
        <v>-0.40854444392711353</v>
      </c>
      <c r="AK59" s="11">
        <f>'OddsRatio_working_3-way'!U59/(3*'OddsRatio_working_3-way'!X59^(1/3))*SIN(('OddsRatio_working_3-way'!Y59+4*PI())/3)</f>
        <v>0.51621575593994118</v>
      </c>
      <c r="AL59" s="11">
        <f>'OddsRatio_working_3-way'!Z59+'OddsRatio_working_3-way'!AF59</f>
        <v>1.0678211006581924</v>
      </c>
      <c r="AM59" s="11">
        <f>'OddsRatio_working_3-way'!AA59+'OddsRatio_working_3-way'!AG59</f>
        <v>-0.72040273325291482</v>
      </c>
      <c r="AN59" s="11">
        <f>'OddsRatio_working_3-way'!AB59+'OddsRatio_working_3-way'!AH59</f>
        <v>-0.34741836740527732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1.0678211006581924</v>
      </c>
      <c r="AS59" s="11">
        <f>IF(('OddsRatio_working_3-way'!X59=0),IF(Q59&gt;0,-Q59^(1/3),(-Q59)^(1/3)),'OddsRatio_working_3-way'!AM59-'OddsRatio_working_3-way'!R59/3)</f>
        <v>-0.72040273325291482</v>
      </c>
      <c r="AT59" s="11">
        <f>IF(('OddsRatio_working_3-way'!X59=0),IF(Q59&gt;0,-Q59^(1/3),(-Q59)^(1/3)),'OddsRatio_working_3-way'!AN59-'OddsRatio_working_3-way'!R59/3)</f>
        <v>-0.34741836740527732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9">
        <f t="shared" si="13"/>
        <v>0.39429765800007832</v>
      </c>
      <c r="E60" s="9">
        <f t="shared" si="14"/>
        <v>0.28397690438806616</v>
      </c>
      <c r="F60" s="9">
        <f t="shared" si="15"/>
        <v>0.3217254376118554</v>
      </c>
      <c r="G60" s="9">
        <f t="shared" si="16"/>
        <v>1.0594172819137344</v>
      </c>
      <c r="H60" s="9">
        <f t="shared" si="17"/>
        <v>2.5361550587749151</v>
      </c>
      <c r="I60" s="9">
        <f t="shared" si="18"/>
        <v>3.5214131309546874</v>
      </c>
      <c r="J60" s="9">
        <f t="shared" si="19"/>
        <v>3.1082403910083314</v>
      </c>
      <c r="K60" s="11">
        <f t="shared" si="20"/>
        <v>0.4081632653061224</v>
      </c>
      <c r="L60" s="11">
        <f t="shared" si="21"/>
        <v>0.29585798816568049</v>
      </c>
      <c r="M60" s="11">
        <f t="shared" si="22"/>
        <v>0.33444816053511706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-0.27736014949804499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0.23505473907914276</v>
      </c>
      <c r="Q60" s="11">
        <f>2*'OddsRatio_working_3-way'!K60*'OddsRatio_working_3-way'!L60*'OddsRatio_working_3-way'!M60</f>
        <v>8.0774824425822248E-2</v>
      </c>
      <c r="R60" s="11">
        <f t="shared" si="23"/>
        <v>0</v>
      </c>
      <c r="S60" s="11">
        <f t="shared" si="24"/>
        <v>-0.84747120126858588</v>
      </c>
      <c r="T60" s="11">
        <f t="shared" si="25"/>
        <v>-0.29122721693078552</v>
      </c>
      <c r="U60" s="11">
        <f>'OddsRatio_working_3-way'!S60-'OddsRatio_working_3-way'!R60^2/3</f>
        <v>-0.84747120126858588</v>
      </c>
      <c r="V60" s="11">
        <f>'OddsRatio_working_3-way'!S60*'OddsRatio_working_3-way'!R60/3-2*'OddsRatio_working_3-way'!R60^3/27-'OddsRatio_working_3-way'!T60</f>
        <v>0.29122721693078552</v>
      </c>
      <c r="W60" s="11">
        <f>'OddsRatio_working_3-way'!V60^2+4*'OddsRatio_working_3-way'!U60^3/27</f>
        <v>-5.3585776561048543E-3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0.15014315630204034</v>
      </c>
      <c r="Y60" s="11">
        <f>IF('OddsRatio_working_3-way'!W60&gt;=0,IF('OddsRatio_working_3-way'!V60+SQRT('OddsRatio_working_3-way'!W60)&gt;0,0,PI()),ACOS('OddsRatio_working_3-way'!V60/(2*'OddsRatio_working_3-way'!X60)))</f>
        <v>0.24625642208152643</v>
      </c>
      <c r="Z60" s="11">
        <f>'OddsRatio_working_3-way'!X60^(1/3)*COS('OddsRatio_working_3-way'!Y60/3)</f>
        <v>0.52970864095686709</v>
      </c>
      <c r="AA60" s="11">
        <f>'OddsRatio_working_3-way'!X60^(1/3)*COS(('OddsRatio_working_3-way'!Y60+2*PI())/3)</f>
        <v>-0.30259510861101063</v>
      </c>
      <c r="AB60" s="11">
        <f>'OddsRatio_working_3-way'!X60^(1/3)*COS(('OddsRatio_working_3-way'!Y60+4*PI())/3)</f>
        <v>-0.22711353234585641</v>
      </c>
      <c r="AC60" s="11">
        <f>'OddsRatio_working_3-way'!X60^(1/3)*SIN('OddsRatio_working_3-way'!Y60/3)</f>
        <v>4.3579308375544114E-2</v>
      </c>
      <c r="AD60" s="11">
        <f>'OddsRatio_working_3-way'!X60^(1/3)*SIN(('OddsRatio_working_3-way'!Y60+2*PI())/3)</f>
        <v>0.43695148548500506</v>
      </c>
      <c r="AE60" s="11">
        <f>'OddsRatio_working_3-way'!X60^(1/3)*SIN(('OddsRatio_working_3-way'!Y60+4*PI())/3)</f>
        <v>-0.48053079386054909</v>
      </c>
      <c r="AF60" s="11">
        <f>-'OddsRatio_working_3-way'!U60/(3*'OddsRatio_working_3-way'!X60^(1/3))*COS(('OddsRatio_working_3-way'!Y60)/3)</f>
        <v>0.5297086409568672</v>
      </c>
      <c r="AG60" s="11">
        <f>-'OddsRatio_working_3-way'!U60/(3*'OddsRatio_working_3-way'!X60^(1/3))*COS(('OddsRatio_working_3-way'!Y60+2*PI())/3)</f>
        <v>-0.30259510861101069</v>
      </c>
      <c r="AH60" s="11">
        <f>-'OddsRatio_working_3-way'!U60/(3*'OddsRatio_working_3-way'!X60^(1/3))*COS(('OddsRatio_working_3-way'!Y60+4*PI())/3)</f>
        <v>-0.22711353234585643</v>
      </c>
      <c r="AI60" s="11">
        <f>'OddsRatio_working_3-way'!U60/(3*'OddsRatio_working_3-way'!X60^(1/3))*SIN(('OddsRatio_working_3-way'!Y60)/3)</f>
        <v>-4.3579308375544121E-2</v>
      </c>
      <c r="AJ60" s="11">
        <f>'OddsRatio_working_3-way'!U60/(3*'OddsRatio_working_3-way'!X60^(1/3))*SIN(('OddsRatio_working_3-way'!Y60+2*PI())/3)</f>
        <v>-0.43695148548500512</v>
      </c>
      <c r="AK60" s="11">
        <f>'OddsRatio_working_3-way'!U60/(3*'OddsRatio_working_3-way'!X60^(1/3))*SIN(('OddsRatio_working_3-way'!Y60+4*PI())/3)</f>
        <v>0.48053079386054914</v>
      </c>
      <c r="AL60" s="11">
        <f>'OddsRatio_working_3-way'!Z60+'OddsRatio_working_3-way'!AF60</f>
        <v>1.0594172819137344</v>
      </c>
      <c r="AM60" s="11">
        <f>'OddsRatio_working_3-way'!AA60+'OddsRatio_working_3-way'!AG60</f>
        <v>-0.60519021722202138</v>
      </c>
      <c r="AN60" s="11">
        <f>'OddsRatio_working_3-way'!AB60+'OddsRatio_working_3-way'!AH60</f>
        <v>-0.45422706469171281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1.0594172819137344</v>
      </c>
      <c r="AS60" s="11">
        <f>IF(('OddsRatio_working_3-way'!X60=0),IF(Q60&gt;0,-Q60^(1/3),(-Q60)^(1/3)),'OddsRatio_working_3-way'!AM60-'OddsRatio_working_3-way'!R60/3)</f>
        <v>-0.60519021722202138</v>
      </c>
      <c r="AT60" s="11">
        <f>IF(('OddsRatio_working_3-way'!X60=0),IF(Q60&gt;0,-Q60^(1/3),(-Q60)^(1/3)),'OddsRatio_working_3-way'!AN60-'OddsRatio_working_3-way'!R60/3)</f>
        <v>-0.45422706469171281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9">
        <f t="shared" si="13"/>
        <v>0.25899662454900235</v>
      </c>
      <c r="E61" s="9">
        <f t="shared" si="14"/>
        <v>0.30916240193508299</v>
      </c>
      <c r="F61" s="9">
        <f t="shared" si="15"/>
        <v>0.43184097351591472</v>
      </c>
      <c r="G61" s="9">
        <f t="shared" si="16"/>
        <v>1.044180357916729</v>
      </c>
      <c r="H61" s="9">
        <f t="shared" si="17"/>
        <v>3.8610541806918386</v>
      </c>
      <c r="I61" s="9">
        <f t="shared" si="18"/>
        <v>3.2345459659418001</v>
      </c>
      <c r="J61" s="9">
        <f t="shared" si="19"/>
        <v>2.3156672509750789</v>
      </c>
      <c r="K61" s="11">
        <f t="shared" si="20"/>
        <v>0.26737967914438499</v>
      </c>
      <c r="L61" s="11">
        <f t="shared" si="21"/>
        <v>0.31847133757961782</v>
      </c>
      <c r="M61" s="11">
        <f t="shared" si="22"/>
        <v>0.44247787610619471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-0.2783717706379405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0.23134423509758806</v>
      </c>
      <c r="Q61" s="11">
        <f>2*'OddsRatio_working_3-way'!K61*'OddsRatio_working_3-way'!L61*'OddsRatio_working_3-way'!M61</f>
        <v>7.5356428370549844E-2</v>
      </c>
      <c r="R61" s="11">
        <f t="shared" si="23"/>
        <v>0</v>
      </c>
      <c r="S61" s="11">
        <f t="shared" si="24"/>
        <v>-0.83106212446549399</v>
      </c>
      <c r="T61" s="11">
        <f t="shared" si="25"/>
        <v>-0.27070427507019346</v>
      </c>
      <c r="U61" s="11">
        <f>'OddsRatio_working_3-way'!S61-'OddsRatio_working_3-way'!R61^2/3</f>
        <v>-0.83106212446549399</v>
      </c>
      <c r="V61" s="11">
        <f>'OddsRatio_working_3-way'!S61*'OddsRatio_working_3-way'!R61/3-2*'OddsRatio_working_3-way'!R61^3/27-'OddsRatio_working_3-way'!T61</f>
        <v>0.27070427507019346</v>
      </c>
      <c r="W61" s="11">
        <f>'OddsRatio_working_3-way'!V61^2+4*'OddsRatio_working_3-way'!U61^3/27</f>
        <v>-1.1753995876631368E-2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0.14580363542956526</v>
      </c>
      <c r="Y61" s="11">
        <f>IF('OddsRatio_working_3-way'!W61&gt;=0,IF('OddsRatio_working_3-way'!V61+SQRT('OddsRatio_working_3-way'!W61)&gt;0,0,PI()),ACOS('OddsRatio_working_3-way'!V61/(2*'OddsRatio_working_3-way'!X61)))</f>
        <v>0.38093346878842649</v>
      </c>
      <c r="Z61" s="11">
        <f>'OddsRatio_working_3-way'!X61^(1/3)*COS('OddsRatio_working_3-way'!Y61/3)</f>
        <v>0.52209017895836451</v>
      </c>
      <c r="AA61" s="11">
        <f>'OddsRatio_working_3-way'!X61^(1/3)*COS(('OddsRatio_working_3-way'!Y61+2*PI())/3)</f>
        <v>-0.31876783103561473</v>
      </c>
      <c r="AB61" s="11">
        <f>'OddsRatio_working_3-way'!X61^(1/3)*COS(('OddsRatio_working_3-way'!Y61+4*PI())/3)</f>
        <v>-0.20332234792274984</v>
      </c>
      <c r="AC61" s="11">
        <f>'OddsRatio_working_3-way'!X61^(1/3)*SIN('OddsRatio_working_3-way'!Y61/3)</f>
        <v>6.6652480751938983E-2</v>
      </c>
      <c r="AD61" s="11">
        <f>'OddsRatio_working_3-way'!X61^(1/3)*SIN(('OddsRatio_working_3-way'!Y61+2*PI())/3)</f>
        <v>0.4188171176683379</v>
      </c>
      <c r="AE61" s="11">
        <f>'OddsRatio_working_3-way'!X61^(1/3)*SIN(('OddsRatio_working_3-way'!Y61+4*PI())/3)</f>
        <v>-0.48546959842027687</v>
      </c>
      <c r="AF61" s="11">
        <f>-'OddsRatio_working_3-way'!U61/(3*'OddsRatio_working_3-way'!X61^(1/3))*COS(('OddsRatio_working_3-way'!Y61)/3)</f>
        <v>0.52209017895836463</v>
      </c>
      <c r="AG61" s="11">
        <f>-'OddsRatio_working_3-way'!U61/(3*'OddsRatio_working_3-way'!X61^(1/3))*COS(('OddsRatio_working_3-way'!Y61+2*PI())/3)</f>
        <v>-0.31876783103561479</v>
      </c>
      <c r="AH61" s="11">
        <f>-'OddsRatio_working_3-way'!U61/(3*'OddsRatio_working_3-way'!X61^(1/3))*COS(('OddsRatio_working_3-way'!Y61+4*PI())/3)</f>
        <v>-0.20332234792274989</v>
      </c>
      <c r="AI61" s="11">
        <f>'OddsRatio_working_3-way'!U61/(3*'OddsRatio_working_3-way'!X61^(1/3))*SIN(('OddsRatio_working_3-way'!Y61)/3)</f>
        <v>-6.6652480751938997E-2</v>
      </c>
      <c r="AJ61" s="11">
        <f>'OddsRatio_working_3-way'!U61/(3*'OddsRatio_working_3-way'!X61^(1/3))*SIN(('OddsRatio_working_3-way'!Y61+2*PI())/3)</f>
        <v>-0.41881711766833801</v>
      </c>
      <c r="AK61" s="11">
        <f>'OddsRatio_working_3-way'!U61/(3*'OddsRatio_working_3-way'!X61^(1/3))*SIN(('OddsRatio_working_3-way'!Y61+4*PI())/3)</f>
        <v>0.48546959842027698</v>
      </c>
      <c r="AL61" s="11">
        <f>'OddsRatio_working_3-way'!Z61+'OddsRatio_working_3-way'!AF61</f>
        <v>1.044180357916729</v>
      </c>
      <c r="AM61" s="11">
        <f>'OddsRatio_working_3-way'!AA61+'OddsRatio_working_3-way'!AG61</f>
        <v>-0.63753566207122958</v>
      </c>
      <c r="AN61" s="11">
        <f>'OddsRatio_working_3-way'!AB61+'OddsRatio_working_3-way'!AH61</f>
        <v>-0.40664469584549973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1.044180357916729</v>
      </c>
      <c r="AS61" s="11">
        <f>IF(('OddsRatio_working_3-way'!X61=0),IF(Q61&gt;0,-Q61^(1/3),(-Q61)^(1/3)),'OddsRatio_working_3-way'!AM61-'OddsRatio_working_3-way'!R61/3)</f>
        <v>-0.63753566207122958</v>
      </c>
      <c r="AT61" s="11">
        <f>IF(('OddsRatio_working_3-way'!X61=0),IF(Q61&gt;0,-Q61^(1/3),(-Q61)^(1/3)),'OddsRatio_working_3-way'!AN61-'OddsRatio_working_3-way'!R61/3)</f>
        <v>-0.40664469584549973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9">
        <f t="shared" si="13"/>
        <v>0.49578748885491508</v>
      </c>
      <c r="E62" s="9">
        <f t="shared" si="14"/>
        <v>0.28104020717419853</v>
      </c>
      <c r="F62" s="9">
        <f t="shared" si="15"/>
        <v>0.22317230397088642</v>
      </c>
      <c r="G62" s="9">
        <f t="shared" si="16"/>
        <v>1.0484466111100672</v>
      </c>
      <c r="H62" s="9">
        <f t="shared" si="17"/>
        <v>2.0169932127767654</v>
      </c>
      <c r="I62" s="9">
        <f t="shared" si="18"/>
        <v>3.5582097311085636</v>
      </c>
      <c r="J62" s="9">
        <f t="shared" si="19"/>
        <v>4.4808427488854239</v>
      </c>
      <c r="K62" s="11">
        <f t="shared" si="20"/>
        <v>0.50761421319796951</v>
      </c>
      <c r="L62" s="11">
        <f t="shared" si="21"/>
        <v>0.29069767441860467</v>
      </c>
      <c r="M62" s="11">
        <f t="shared" si="22"/>
        <v>0.23148148148148145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-0.26840538744387177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0.22988289020929792</v>
      </c>
      <c r="Q62" s="11">
        <f>2*'OddsRatio_working_3-way'!K62*'OddsRatio_working_3-way'!L62*'OddsRatio_working_3-way'!M62</f>
        <v>6.8315866332629399E-2</v>
      </c>
      <c r="R62" s="11">
        <f t="shared" si="23"/>
        <v>0</v>
      </c>
      <c r="S62" s="11">
        <f t="shared" si="24"/>
        <v>-0.85647643811684082</v>
      </c>
      <c r="T62" s="11">
        <f t="shared" si="25"/>
        <v>-0.254524944462657</v>
      </c>
      <c r="U62" s="11">
        <f>'OddsRatio_working_3-way'!S62-'OddsRatio_working_3-way'!R62^2/3</f>
        <v>-0.85647643811684082</v>
      </c>
      <c r="V62" s="11">
        <f>'OddsRatio_working_3-way'!S62*'OddsRatio_working_3-way'!R62/3-2*'OddsRatio_working_3-way'!R62^3/27-'OddsRatio_working_3-way'!T62</f>
        <v>0.254524944462657</v>
      </c>
      <c r="W62" s="11">
        <f>'OddsRatio_working_3-way'!V62^2+4*'OddsRatio_working_3-way'!U62^3/27</f>
        <v>-2.8294076217664138E-2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0.15254263631144471</v>
      </c>
      <c r="Y62" s="11">
        <f>IF('OddsRatio_working_3-way'!W62&gt;=0,IF('OddsRatio_working_3-way'!V62+SQRT('OddsRatio_working_3-way'!W62)&gt;0,0,PI()),ACOS('OddsRatio_working_3-way'!V62/(2*'OddsRatio_working_3-way'!X62)))</f>
        <v>0.583980234601298</v>
      </c>
      <c r="Z62" s="11">
        <f>'OddsRatio_working_3-way'!X62^(1/3)*COS('OddsRatio_working_3-way'!Y62/3)</f>
        <v>0.5242233055550336</v>
      </c>
      <c r="AA62" s="11">
        <f>'OddsRatio_working_3-way'!X62^(1/3)*COS(('OddsRatio_working_3-way'!Y62+2*PI())/3)</f>
        <v>-0.351618937195745</v>
      </c>
      <c r="AB62" s="11">
        <f>'OddsRatio_working_3-way'!X62^(1/3)*COS(('OddsRatio_working_3-way'!Y62+4*PI())/3)</f>
        <v>-0.17260436835928825</v>
      </c>
      <c r="AC62" s="11">
        <f>'OddsRatio_working_3-way'!X62^(1/3)*SIN('OddsRatio_working_3-way'!Y62/3)</f>
        <v>0.10335410950659304</v>
      </c>
      <c r="AD62" s="11">
        <f>'OddsRatio_working_3-way'!X62^(1/3)*SIN(('OddsRatio_working_3-way'!Y62+2*PI())/3)</f>
        <v>0.40231364511321466</v>
      </c>
      <c r="AE62" s="11">
        <f>'OddsRatio_working_3-way'!X62^(1/3)*SIN(('OddsRatio_working_3-way'!Y62+4*PI())/3)</f>
        <v>-0.50566775461980762</v>
      </c>
      <c r="AF62" s="11">
        <f>-'OddsRatio_working_3-way'!U62/(3*'OddsRatio_working_3-way'!X62^(1/3))*COS(('OddsRatio_working_3-way'!Y62)/3)</f>
        <v>0.52422330555503371</v>
      </c>
      <c r="AG62" s="11">
        <f>-'OddsRatio_working_3-way'!U62/(3*'OddsRatio_working_3-way'!X62^(1/3))*COS(('OddsRatio_working_3-way'!Y62+2*PI())/3)</f>
        <v>-0.35161893719574505</v>
      </c>
      <c r="AH62" s="11">
        <f>-'OddsRatio_working_3-way'!U62/(3*'OddsRatio_working_3-way'!X62^(1/3))*COS(('OddsRatio_working_3-way'!Y62+4*PI())/3)</f>
        <v>-0.17260436835928827</v>
      </c>
      <c r="AI62" s="11">
        <f>'OddsRatio_working_3-way'!U62/(3*'OddsRatio_working_3-way'!X62^(1/3))*SIN(('OddsRatio_working_3-way'!Y62)/3)</f>
        <v>-0.10335410950659307</v>
      </c>
      <c r="AJ62" s="11">
        <f>'OddsRatio_working_3-way'!U62/(3*'OddsRatio_working_3-way'!X62^(1/3))*SIN(('OddsRatio_working_3-way'!Y62+2*PI())/3)</f>
        <v>-0.40231364511321477</v>
      </c>
      <c r="AK62" s="11">
        <f>'OddsRatio_working_3-way'!U62/(3*'OddsRatio_working_3-way'!X62^(1/3))*SIN(('OddsRatio_working_3-way'!Y62+4*PI())/3)</f>
        <v>0.50566775461980773</v>
      </c>
      <c r="AL62" s="11">
        <f>'OddsRatio_working_3-way'!Z62+'OddsRatio_working_3-way'!AF62</f>
        <v>1.0484466111100672</v>
      </c>
      <c r="AM62" s="11">
        <f>'OddsRatio_working_3-way'!AA62+'OddsRatio_working_3-way'!AG62</f>
        <v>-0.70323787439148999</v>
      </c>
      <c r="AN62" s="11">
        <f>'OddsRatio_working_3-way'!AB62+'OddsRatio_working_3-way'!AH62</f>
        <v>-0.34520873671857655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1.0484466111100672</v>
      </c>
      <c r="AS62" s="11">
        <f>IF(('OddsRatio_working_3-way'!X62=0),IF(Q62&gt;0,-Q62^(1/3),(-Q62)^(1/3)),'OddsRatio_working_3-way'!AM62-'OddsRatio_working_3-way'!R62/3)</f>
        <v>-0.70323787439148999</v>
      </c>
      <c r="AT62" s="11">
        <f>IF(('OddsRatio_working_3-way'!X62=0),IF(Q62&gt;0,-Q62^(1/3),(-Q62)^(1/3)),'OddsRatio_working_3-way'!AN62-'OddsRatio_working_3-way'!R62/3)</f>
        <v>-0.34520873671857655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9">
        <f t="shared" si="13"/>
        <v>0.37687689379019834</v>
      </c>
      <c r="E63" s="9">
        <f t="shared" si="14"/>
        <v>0.31307562306353331</v>
      </c>
      <c r="F63" s="9">
        <f t="shared" si="15"/>
        <v>0.3100474831462684</v>
      </c>
      <c r="G63" s="9">
        <f t="shared" si="16"/>
        <v>1.0398656195633424</v>
      </c>
      <c r="H63" s="9">
        <f t="shared" si="17"/>
        <v>2.6533863351057145</v>
      </c>
      <c r="I63" s="9">
        <f t="shared" si="18"/>
        <v>3.1941164572786529</v>
      </c>
      <c r="J63" s="9">
        <f t="shared" si="19"/>
        <v>3.2253124258655528</v>
      </c>
      <c r="K63" s="11">
        <f t="shared" si="20"/>
        <v>0.38610038610038611</v>
      </c>
      <c r="L63" s="11">
        <f t="shared" si="21"/>
        <v>0.32154340836012862</v>
      </c>
      <c r="M63" s="11">
        <f t="shared" si="22"/>
        <v>0.31847133757961782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-0.28385957734473932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0.23089952841934333</v>
      </c>
      <c r="Q63" s="11">
        <f>2*'OddsRatio_working_3-way'!K63*'OddsRatio_working_3-way'!L63*'OddsRatio_working_3-way'!M63</f>
        <v>7.9075180965528513E-2</v>
      </c>
      <c r="R63" s="11">
        <f t="shared" si="23"/>
        <v>0</v>
      </c>
      <c r="S63" s="11">
        <f t="shared" si="24"/>
        <v>-0.81342870506328724</v>
      </c>
      <c r="T63" s="11">
        <f t="shared" si="25"/>
        <v>-0.27857147433674212</v>
      </c>
      <c r="U63" s="11">
        <f>'OddsRatio_working_3-way'!S63-'OddsRatio_working_3-way'!R63^2/3</f>
        <v>-0.81342870506328724</v>
      </c>
      <c r="V63" s="11">
        <f>'OddsRatio_working_3-way'!S63*'OddsRatio_working_3-way'!R63/3-2*'OddsRatio_working_3-way'!R63^3/27-'OddsRatio_working_3-way'!T63</f>
        <v>0.27857147433674212</v>
      </c>
      <c r="W63" s="11">
        <f>'OddsRatio_working_3-way'!V63^2+4*'OddsRatio_working_3-way'!U63^3/27</f>
        <v>-2.1339822204800296E-3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0.14118786114130547</v>
      </c>
      <c r="Y63" s="11">
        <f>IF('OddsRatio_working_3-way'!W63&gt;=0,IF('OddsRatio_working_3-way'!V63+SQRT('OddsRatio_working_3-way'!W63)&gt;0,0,PI()),ACOS('OddsRatio_working_3-way'!V63/(2*'OddsRatio_working_3-way'!X63)))</f>
        <v>0.16433289837837872</v>
      </c>
      <c r="Z63" s="11">
        <f>'OddsRatio_working_3-way'!X63^(1/3)*COS('OddsRatio_working_3-way'!Y63/3)</f>
        <v>0.51993280978167122</v>
      </c>
      <c r="AA63" s="11">
        <f>'OddsRatio_working_3-way'!X63^(1/3)*COS(('OddsRatio_working_3-way'!Y63+2*PI())/3)</f>
        <v>-0.2846561041645031</v>
      </c>
      <c r="AB63" s="11">
        <f>'OddsRatio_working_3-way'!X63^(1/3)*COS(('OddsRatio_working_3-way'!Y63+4*PI())/3)</f>
        <v>-0.2352767056171679</v>
      </c>
      <c r="AC63" s="11">
        <f>'OddsRatio_working_3-way'!X63^(1/3)*SIN('OddsRatio_working_3-way'!Y63/3)</f>
        <v>2.8509209043725704E-2</v>
      </c>
      <c r="AD63" s="11">
        <f>'OddsRatio_working_3-way'!X63^(1/3)*SIN(('OddsRatio_working_3-way'!Y63+2*PI())/3)</f>
        <v>0.43602041701008681</v>
      </c>
      <c r="AE63" s="11">
        <f>'OddsRatio_working_3-way'!X63^(1/3)*SIN(('OddsRatio_working_3-way'!Y63+4*PI())/3)</f>
        <v>-0.46452962605381254</v>
      </c>
      <c r="AF63" s="11">
        <f>-'OddsRatio_working_3-way'!U63/(3*'OddsRatio_working_3-way'!X63^(1/3))*COS(('OddsRatio_working_3-way'!Y63)/3)</f>
        <v>0.51993280978167122</v>
      </c>
      <c r="AG63" s="11">
        <f>-'OddsRatio_working_3-way'!U63/(3*'OddsRatio_working_3-way'!X63^(1/3))*COS(('OddsRatio_working_3-way'!Y63+2*PI())/3)</f>
        <v>-0.2846561041645031</v>
      </c>
      <c r="AH63" s="11">
        <f>-'OddsRatio_working_3-way'!U63/(3*'OddsRatio_working_3-way'!X63^(1/3))*COS(('OddsRatio_working_3-way'!Y63+4*PI())/3)</f>
        <v>-0.2352767056171679</v>
      </c>
      <c r="AI63" s="11">
        <f>'OddsRatio_working_3-way'!U63/(3*'OddsRatio_working_3-way'!X63^(1/3))*SIN(('OddsRatio_working_3-way'!Y63)/3)</f>
        <v>-2.8509209043725704E-2</v>
      </c>
      <c r="AJ63" s="11">
        <f>'OddsRatio_working_3-way'!U63/(3*'OddsRatio_working_3-way'!X63^(1/3))*SIN(('OddsRatio_working_3-way'!Y63+2*PI())/3)</f>
        <v>-0.43602041701008681</v>
      </c>
      <c r="AK63" s="11">
        <f>'OddsRatio_working_3-way'!U63/(3*'OddsRatio_working_3-way'!X63^(1/3))*SIN(('OddsRatio_working_3-way'!Y63+4*PI())/3)</f>
        <v>0.46452962605381254</v>
      </c>
      <c r="AL63" s="11">
        <f>'OddsRatio_working_3-way'!Z63+'OddsRatio_working_3-way'!AF63</f>
        <v>1.0398656195633424</v>
      </c>
      <c r="AM63" s="11">
        <f>'OddsRatio_working_3-way'!AA63+'OddsRatio_working_3-way'!AG63</f>
        <v>-0.5693122083290062</v>
      </c>
      <c r="AN63" s="11">
        <f>'OddsRatio_working_3-way'!AB63+'OddsRatio_working_3-way'!AH63</f>
        <v>-0.47055341123433581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1.0398656195633424</v>
      </c>
      <c r="AS63" s="11">
        <f>IF(('OddsRatio_working_3-way'!X63=0),IF(Q63&gt;0,-Q63^(1/3),(-Q63)^(1/3)),'OddsRatio_working_3-way'!AM63-'OddsRatio_working_3-way'!R63/3)</f>
        <v>-0.5693122083290062</v>
      </c>
      <c r="AT63" s="11">
        <f>IF(('OddsRatio_working_3-way'!X63=0),IF(Q63&gt;0,-Q63^(1/3),(-Q63)^(1/3)),'OddsRatio_working_3-way'!AN63-'OddsRatio_working_3-way'!R63/3)</f>
        <v>-0.47055341123433581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9">
        <f t="shared" si="13"/>
        <v>0.29830017372712997</v>
      </c>
      <c r="E64" s="9">
        <f t="shared" si="14"/>
        <v>0.27592658051019714</v>
      </c>
      <c r="F64" s="9">
        <f t="shared" si="15"/>
        <v>0.42577324576267289</v>
      </c>
      <c r="G64" s="9">
        <f t="shared" si="16"/>
        <v>1.0454790741754272</v>
      </c>
      <c r="H64" s="9">
        <f t="shared" si="17"/>
        <v>3.3523279168947111</v>
      </c>
      <c r="I64" s="9">
        <f t="shared" si="18"/>
        <v>3.6241524761803223</v>
      </c>
      <c r="J64" s="9">
        <f t="shared" si="19"/>
        <v>2.3486680056863003</v>
      </c>
      <c r="K64" s="11">
        <f t="shared" si="20"/>
        <v>0.30769230769230771</v>
      </c>
      <c r="L64" s="11">
        <f t="shared" si="21"/>
        <v>0.28490028490028491</v>
      </c>
      <c r="M64" s="11">
        <f t="shared" si="22"/>
        <v>0.4366812227074236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-0.27888168264385926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0.23159512578390651</v>
      </c>
      <c r="Q64" s="11">
        <f>2*'OddsRatio_working_3-way'!K64*'OddsRatio_working_3-way'!L64*'OddsRatio_working_3-way'!M64</f>
        <v>7.6560372159969081E-2</v>
      </c>
      <c r="R64" s="11">
        <f t="shared" si="23"/>
        <v>0</v>
      </c>
      <c r="S64" s="11">
        <f t="shared" si="24"/>
        <v>-0.83044222764411824</v>
      </c>
      <c r="T64" s="11">
        <f t="shared" si="25"/>
        <v>-0.27452635624598948</v>
      </c>
      <c r="U64" s="11">
        <f>'OddsRatio_working_3-way'!S64-'OddsRatio_working_3-way'!R64^2/3</f>
        <v>-0.83044222764411824</v>
      </c>
      <c r="V64" s="11">
        <f>'OddsRatio_working_3-way'!S64*'OddsRatio_working_3-way'!R64/3-2*'OddsRatio_working_3-way'!R64^3/27-'OddsRatio_working_3-way'!T64</f>
        <v>0.27452635624598948</v>
      </c>
      <c r="W64" s="11">
        <f>'OddsRatio_working_3-way'!V64^2+4*'OddsRatio_working_3-way'!U64^3/27</f>
        <v>-9.4799373435080492E-3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0.14564053146120415</v>
      </c>
      <c r="Y64" s="11">
        <f>IF('OddsRatio_working_3-way'!W64&gt;=0,IF('OddsRatio_working_3-way'!V64+SQRT('OddsRatio_working_3-way'!W64)&gt;0,0,PI()),ACOS('OddsRatio_working_3-way'!V64/(2*'OddsRatio_working_3-way'!X64)))</f>
        <v>0.34082491906338719</v>
      </c>
      <c r="Z64" s="11">
        <f>'OddsRatio_working_3-way'!X64^(1/3)*COS('OddsRatio_working_3-way'!Y64/3)</f>
        <v>0.52273953708771359</v>
      </c>
      <c r="AA64" s="11">
        <f>'OddsRatio_working_3-way'!X64^(1/3)*COS(('OddsRatio_working_3-way'!Y64+2*PI())/3)</f>
        <v>-0.31302331813168011</v>
      </c>
      <c r="AB64" s="11">
        <f>'OddsRatio_working_3-way'!X64^(1/3)*COS(('OddsRatio_working_3-way'!Y64+4*PI())/3)</f>
        <v>-0.20971621895603343</v>
      </c>
      <c r="AC64" s="11">
        <f>'OddsRatio_working_3-way'!X64^(1/3)*SIN('OddsRatio_working_3-way'!Y64/3)</f>
        <v>5.964438151825905E-2</v>
      </c>
      <c r="AD64" s="11">
        <f>'OddsRatio_working_3-way'!X64^(1/3)*SIN(('OddsRatio_working_3-way'!Y64+2*PI())/3)</f>
        <v>0.42288352792134826</v>
      </c>
      <c r="AE64" s="11">
        <f>'OddsRatio_working_3-way'!X64^(1/3)*SIN(('OddsRatio_working_3-way'!Y64+4*PI())/3)</f>
        <v>-0.48252790943960722</v>
      </c>
      <c r="AF64" s="11">
        <f>-'OddsRatio_working_3-way'!U64/(3*'OddsRatio_working_3-way'!X64^(1/3))*COS(('OddsRatio_working_3-way'!Y64)/3)</f>
        <v>0.52273953708771359</v>
      </c>
      <c r="AG64" s="11">
        <f>-'OddsRatio_working_3-way'!U64/(3*'OddsRatio_working_3-way'!X64^(1/3))*COS(('OddsRatio_working_3-way'!Y64+2*PI())/3)</f>
        <v>-0.31302331813168011</v>
      </c>
      <c r="AH64" s="11">
        <f>-'OddsRatio_working_3-way'!U64/(3*'OddsRatio_working_3-way'!X64^(1/3))*COS(('OddsRatio_working_3-way'!Y64+4*PI())/3)</f>
        <v>-0.20971621895603343</v>
      </c>
      <c r="AI64" s="11">
        <f>'OddsRatio_working_3-way'!U64/(3*'OddsRatio_working_3-way'!X64^(1/3))*SIN(('OddsRatio_working_3-way'!Y64)/3)</f>
        <v>-5.964438151825905E-2</v>
      </c>
      <c r="AJ64" s="11">
        <f>'OddsRatio_working_3-way'!U64/(3*'OddsRatio_working_3-way'!X64^(1/3))*SIN(('OddsRatio_working_3-way'!Y64+2*PI())/3)</f>
        <v>-0.42288352792134826</v>
      </c>
      <c r="AK64" s="11">
        <f>'OddsRatio_working_3-way'!U64/(3*'OddsRatio_working_3-way'!X64^(1/3))*SIN(('OddsRatio_working_3-way'!Y64+4*PI())/3)</f>
        <v>0.48252790943960722</v>
      </c>
      <c r="AL64" s="11">
        <f>'OddsRatio_working_3-way'!Z64+'OddsRatio_working_3-way'!AF64</f>
        <v>1.0454790741754272</v>
      </c>
      <c r="AM64" s="11">
        <f>'OddsRatio_working_3-way'!AA64+'OddsRatio_working_3-way'!AG64</f>
        <v>-0.62604663626336021</v>
      </c>
      <c r="AN64" s="11">
        <f>'OddsRatio_working_3-way'!AB64+'OddsRatio_working_3-way'!AH64</f>
        <v>-0.41943243791206686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1.0454790741754272</v>
      </c>
      <c r="AS64" s="11">
        <f>IF(('OddsRatio_working_3-way'!X64=0),IF(Q64&gt;0,-Q64^(1/3),(-Q64)^(1/3)),'OddsRatio_working_3-way'!AM64-'OddsRatio_working_3-way'!R64/3)</f>
        <v>-0.62604663626336021</v>
      </c>
      <c r="AT64" s="11">
        <f>IF(('OddsRatio_working_3-way'!X64=0),IF(Q64&gt;0,-Q64^(1/3),(-Q64)^(1/3)),'OddsRatio_working_3-way'!AN64-'OddsRatio_working_3-way'!R64/3)</f>
        <v>-0.41943243791206686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9">
        <f t="shared" si="13"/>
        <v>0.33681190822213214</v>
      </c>
      <c r="E65" s="9">
        <f t="shared" si="14"/>
        <v>0.30766351149394011</v>
      </c>
      <c r="F65" s="9">
        <f t="shared" si="15"/>
        <v>0.35552458028392786</v>
      </c>
      <c r="G65" s="9">
        <f t="shared" si="16"/>
        <v>1.041807494589595</v>
      </c>
      <c r="H65" s="9">
        <f t="shared" si="17"/>
        <v>2.9690161647743349</v>
      </c>
      <c r="I65" s="9">
        <f t="shared" si="18"/>
        <v>3.2503041883135255</v>
      </c>
      <c r="J65" s="9">
        <f t="shared" si="19"/>
        <v>2.8127450405858951</v>
      </c>
      <c r="K65" s="11">
        <f t="shared" si="20"/>
        <v>0.34602076124567471</v>
      </c>
      <c r="L65" s="11">
        <f t="shared" si="21"/>
        <v>0.31645569620253161</v>
      </c>
      <c r="M65" s="11">
        <f t="shared" si="22"/>
        <v>0.36496350364963503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-0.28387641722884793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0.23138919518761625</v>
      </c>
      <c r="Q65" s="11">
        <f>2*'OddsRatio_working_3-way'!K65*'OddsRatio_working_3-way'!L65*'OddsRatio_working_3-way'!M65</f>
        <v>7.992718313907296E-2</v>
      </c>
      <c r="R65" s="11">
        <f t="shared" si="23"/>
        <v>0</v>
      </c>
      <c r="S65" s="11">
        <f t="shared" si="24"/>
        <v>-0.81510538087804973</v>
      </c>
      <c r="T65" s="11">
        <f t="shared" si="25"/>
        <v>-0.2815562628248876</v>
      </c>
      <c r="U65" s="11">
        <f>'OddsRatio_working_3-way'!S65-'OddsRatio_working_3-way'!R65^2/3</f>
        <v>-0.81510538087804973</v>
      </c>
      <c r="V65" s="11">
        <f>'OddsRatio_working_3-way'!S65*'OddsRatio_working_3-way'!R65/3-2*'OddsRatio_working_3-way'!R65^3/27-'OddsRatio_working_3-way'!T65</f>
        <v>0.2815562628248876</v>
      </c>
      <c r="W65" s="11">
        <f>'OddsRatio_working_3-way'!V65^2+4*'OddsRatio_working_3-way'!U65^3/27</f>
        <v>-9.5620301139830166E-4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0.14162462016481764</v>
      </c>
      <c r="Y65" s="11">
        <f>IF('OddsRatio_working_3-way'!W65&gt;=0,IF('OddsRatio_working_3-way'!V65+SQRT('OddsRatio_working_3-way'!W65)&gt;0,0,PI()),ACOS('OddsRatio_working_3-way'!V65/(2*'OddsRatio_working_3-way'!X65)))</f>
        <v>0.10938877693613613</v>
      </c>
      <c r="Z65" s="11">
        <f>'OddsRatio_working_3-way'!X65^(1/3)*COS('OddsRatio_working_3-way'!Y65/3)</f>
        <v>0.52090374729479749</v>
      </c>
      <c r="AA65" s="11">
        <f>'OddsRatio_working_3-way'!X65^(1/3)*COS(('OddsRatio_working_3-way'!Y65+2*PI())/3)</f>
        <v>-0.27690817214343816</v>
      </c>
      <c r="AB65" s="11">
        <f>'OddsRatio_working_3-way'!X65^(1/3)*COS(('OddsRatio_working_3-way'!Y65+4*PI())/3)</f>
        <v>-0.24399557515135933</v>
      </c>
      <c r="AC65" s="11">
        <f>'OddsRatio_working_3-way'!X65^(1/3)*SIN('OddsRatio_working_3-way'!Y65/3)</f>
        <v>1.900209673310637E-2</v>
      </c>
      <c r="AD65" s="11">
        <f>'OddsRatio_working_3-way'!X65^(1/3)*SIN(('OddsRatio_working_3-way'!Y65+2*PI())/3)</f>
        <v>0.44161482971725113</v>
      </c>
      <c r="AE65" s="11">
        <f>'OddsRatio_working_3-way'!X65^(1/3)*SIN(('OddsRatio_working_3-way'!Y65+4*PI())/3)</f>
        <v>-0.46061692645035746</v>
      </c>
      <c r="AF65" s="11">
        <f>-'OddsRatio_working_3-way'!U65/(3*'OddsRatio_working_3-way'!X65^(1/3))*COS(('OddsRatio_working_3-way'!Y65)/3)</f>
        <v>0.52090374729479738</v>
      </c>
      <c r="AG65" s="11">
        <f>-'OddsRatio_working_3-way'!U65/(3*'OddsRatio_working_3-way'!X65^(1/3))*COS(('OddsRatio_working_3-way'!Y65+2*PI())/3)</f>
        <v>-0.2769081721434381</v>
      </c>
      <c r="AH65" s="11">
        <f>-'OddsRatio_working_3-way'!U65/(3*'OddsRatio_working_3-way'!X65^(1/3))*COS(('OddsRatio_working_3-way'!Y65+4*PI())/3)</f>
        <v>-0.24399557515135928</v>
      </c>
      <c r="AI65" s="11">
        <f>'OddsRatio_working_3-way'!U65/(3*'OddsRatio_working_3-way'!X65^(1/3))*SIN(('OddsRatio_working_3-way'!Y65)/3)</f>
        <v>-1.9002096733106367E-2</v>
      </c>
      <c r="AJ65" s="11">
        <f>'OddsRatio_working_3-way'!U65/(3*'OddsRatio_working_3-way'!X65^(1/3))*SIN(('OddsRatio_working_3-way'!Y65+2*PI())/3)</f>
        <v>-0.44161482971725102</v>
      </c>
      <c r="AK65" s="11">
        <f>'OddsRatio_working_3-way'!U65/(3*'OddsRatio_working_3-way'!X65^(1/3))*SIN(('OddsRatio_working_3-way'!Y65+4*PI())/3)</f>
        <v>0.46061692645035734</v>
      </c>
      <c r="AL65" s="11">
        <f>'OddsRatio_working_3-way'!Z65+'OddsRatio_working_3-way'!AF65</f>
        <v>1.041807494589595</v>
      </c>
      <c r="AM65" s="11">
        <f>'OddsRatio_working_3-way'!AA65+'OddsRatio_working_3-way'!AG65</f>
        <v>-0.55381634428687621</v>
      </c>
      <c r="AN65" s="11">
        <f>'OddsRatio_working_3-way'!AB65+'OddsRatio_working_3-way'!AH65</f>
        <v>-0.48799115030271861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1.041807494589595</v>
      </c>
      <c r="AS65" s="11">
        <f>IF(('OddsRatio_working_3-way'!X65=0),IF(Q65&gt;0,-Q65^(1/3),(-Q65)^(1/3)),'OddsRatio_working_3-way'!AM65-'OddsRatio_working_3-way'!R65/3)</f>
        <v>-0.55381634428687621</v>
      </c>
      <c r="AT65" s="11">
        <f>IF(('OddsRatio_working_3-way'!X65=0),IF(Q65&gt;0,-Q65^(1/3),(-Q65)^(1/3)),'OddsRatio_working_3-way'!AN65-'OddsRatio_working_3-way'!R65/3)</f>
        <v>-0.48799115030271861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9">
        <f t="shared" si="13"/>
        <v>0.41850277839690836</v>
      </c>
      <c r="E66" s="9">
        <f t="shared" si="14"/>
        <v>0.29254180272898767</v>
      </c>
      <c r="F66" s="9">
        <f t="shared" si="15"/>
        <v>0.28895541887410414</v>
      </c>
      <c r="G66" s="9">
        <f t="shared" si="16"/>
        <v>1.0606644251148443</v>
      </c>
      <c r="H66" s="9">
        <f t="shared" si="17"/>
        <v>2.389470396900446</v>
      </c>
      <c r="I66" s="9">
        <f t="shared" si="18"/>
        <v>3.4183148892618451</v>
      </c>
      <c r="J66" s="9">
        <f t="shared" si="19"/>
        <v>3.4607414662664384</v>
      </c>
      <c r="K66" s="11">
        <f t="shared" si="20"/>
        <v>0.4329004329004329</v>
      </c>
      <c r="L66" s="11">
        <f t="shared" si="21"/>
        <v>0.3048780487804878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-0.2754674065282352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0.23494357537848576</v>
      </c>
      <c r="Q66" s="11">
        <f>2*'OddsRatio_working_3-way'!K66*'OddsRatio_working_3-way'!L66*'OddsRatio_working_3-way'!M66</f>
        <v>7.95071321077786E-2</v>
      </c>
      <c r="R66" s="11">
        <f t="shared" si="23"/>
        <v>0</v>
      </c>
      <c r="S66" s="11">
        <f t="shared" si="24"/>
        <v>-0.85289064989401642</v>
      </c>
      <c r="T66" s="11">
        <f t="shared" si="25"/>
        <v>-0.28862627745990405</v>
      </c>
      <c r="U66" s="11">
        <f>'OddsRatio_working_3-way'!S66-'OddsRatio_working_3-way'!R66^2/3</f>
        <v>-0.85289064989401642</v>
      </c>
      <c r="V66" s="11">
        <f>'OddsRatio_working_3-way'!S66*'OddsRatio_working_3-way'!R66/3-2*'OddsRatio_working_3-way'!R66^3/27-'OddsRatio_working_3-way'!T66</f>
        <v>0.28862627745990405</v>
      </c>
      <c r="W66" s="11">
        <f>'OddsRatio_working_3-way'!V66^2+4*'OddsRatio_working_3-way'!U66^3/27</f>
        <v>-8.6077334757869578E-3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0.15158567009792553</v>
      </c>
      <c r="Y66" s="11">
        <f>IF('OddsRatio_working_3-way'!W66&gt;=0,IF('OddsRatio_working_3-way'!V66+SQRT('OddsRatio_working_3-way'!W66)&gt;0,0,PI()),ACOS('OddsRatio_working_3-way'!V66/(2*'OddsRatio_working_3-way'!X66)))</f>
        <v>0.31101442030827742</v>
      </c>
      <c r="Z66" s="11">
        <f>'OddsRatio_working_3-way'!X66^(1/3)*COS('OddsRatio_working_3-way'!Y66/3)</f>
        <v>0.53033221255742224</v>
      </c>
      <c r="AA66" s="11">
        <f>'OddsRatio_working_3-way'!X66^(1/3)*COS(('OddsRatio_working_3-way'!Y66+2*PI())/3)</f>
        <v>-0.31295178108263044</v>
      </c>
      <c r="AB66" s="11">
        <f>'OddsRatio_working_3-way'!X66^(1/3)*COS(('OddsRatio_working_3-way'!Y66+4*PI())/3)</f>
        <v>-0.217380431474792</v>
      </c>
      <c r="AC66" s="11">
        <f>'OddsRatio_working_3-way'!X66^(1/3)*SIN('OddsRatio_working_3-way'!Y66/3)</f>
        <v>5.5178144422901594E-2</v>
      </c>
      <c r="AD66" s="11">
        <f>'OddsRatio_working_3-way'!X66^(1/3)*SIN(('OddsRatio_working_3-way'!Y66+2*PI())/3)</f>
        <v>0.43169209630848565</v>
      </c>
      <c r="AE66" s="11">
        <f>'OddsRatio_working_3-way'!X66^(1/3)*SIN(('OddsRatio_working_3-way'!Y66+4*PI())/3)</f>
        <v>-0.48687024073138707</v>
      </c>
      <c r="AF66" s="11">
        <f>-'OddsRatio_working_3-way'!U66/(3*'OddsRatio_working_3-way'!X66^(1/3))*COS(('OddsRatio_working_3-way'!Y66)/3)</f>
        <v>0.53033221255742213</v>
      </c>
      <c r="AG66" s="11">
        <f>-'OddsRatio_working_3-way'!U66/(3*'OddsRatio_working_3-way'!X66^(1/3))*COS(('OddsRatio_working_3-way'!Y66+2*PI())/3)</f>
        <v>-0.31295178108263033</v>
      </c>
      <c r="AH66" s="11">
        <f>-'OddsRatio_working_3-way'!U66/(3*'OddsRatio_working_3-way'!X66^(1/3))*COS(('OddsRatio_working_3-way'!Y66+4*PI())/3)</f>
        <v>-0.21738043147479194</v>
      </c>
      <c r="AI66" s="11">
        <f>'OddsRatio_working_3-way'!U66/(3*'OddsRatio_working_3-way'!X66^(1/3))*SIN(('OddsRatio_working_3-way'!Y66)/3)</f>
        <v>-5.517814442290158E-2</v>
      </c>
      <c r="AJ66" s="11">
        <f>'OddsRatio_working_3-way'!U66/(3*'OddsRatio_working_3-way'!X66^(1/3))*SIN(('OddsRatio_working_3-way'!Y66+2*PI())/3)</f>
        <v>-0.43169209630848554</v>
      </c>
      <c r="AK66" s="11">
        <f>'OddsRatio_working_3-way'!U66/(3*'OddsRatio_working_3-way'!X66^(1/3))*SIN(('OddsRatio_working_3-way'!Y66+4*PI())/3)</f>
        <v>0.48687024073138696</v>
      </c>
      <c r="AL66" s="11">
        <f>'OddsRatio_working_3-way'!Z66+'OddsRatio_working_3-way'!AF66</f>
        <v>1.0606644251148443</v>
      </c>
      <c r="AM66" s="11">
        <f>'OddsRatio_working_3-way'!AA66+'OddsRatio_working_3-way'!AG66</f>
        <v>-0.62590356216526077</v>
      </c>
      <c r="AN66" s="11">
        <f>'OddsRatio_working_3-way'!AB66+'OddsRatio_working_3-way'!AH66</f>
        <v>-0.43476086294958394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1.0606644251148443</v>
      </c>
      <c r="AS66" s="11">
        <f>IF(('OddsRatio_working_3-way'!X66=0),IF(Q66&gt;0,-Q66^(1/3),(-Q66)^(1/3)),'OddsRatio_working_3-way'!AM66-'OddsRatio_working_3-way'!R66/3)</f>
        <v>-0.62590356216526077</v>
      </c>
      <c r="AT66" s="11">
        <f>IF(('OddsRatio_working_3-way'!X66=0),IF(Q66&gt;0,-Q66^(1/3),(-Q66)^(1/3)),'OddsRatio_working_3-way'!AN66-'OddsRatio_working_3-way'!R66/3)</f>
        <v>-0.43476086294958394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9">
        <f t="shared" si="13"/>
        <v>0.37113404305529357</v>
      </c>
      <c r="E67" s="9">
        <f t="shared" si="14"/>
        <v>0.30815324112412451</v>
      </c>
      <c r="F67" s="9">
        <f t="shared" si="15"/>
        <v>0.32071271582058208</v>
      </c>
      <c r="G67" s="9">
        <f t="shared" si="16"/>
        <v>1.0590276759706576</v>
      </c>
      <c r="H67" s="9">
        <f t="shared" si="17"/>
        <v>2.6944442815530523</v>
      </c>
      <c r="I67" s="9">
        <f t="shared" si="18"/>
        <v>3.2451386730577947</v>
      </c>
      <c r="J67" s="9">
        <f t="shared" si="19"/>
        <v>3.1180553519413148</v>
      </c>
      <c r="K67" s="11">
        <f t="shared" si="20"/>
        <v>0.38461538461538458</v>
      </c>
      <c r="L67" s="11">
        <f t="shared" si="21"/>
        <v>0.32051282051282048</v>
      </c>
      <c r="M67" s="11">
        <f t="shared" si="22"/>
        <v>0.33333333333333331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-0.2787639710716634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0.23504273504273498</v>
      </c>
      <c r="Q67" s="11">
        <f>2*'OddsRatio_working_3-way'!K67*'OddsRatio_working_3-way'!L67*'OddsRatio_working_3-way'!M67</f>
        <v>8.2182774490466778E-2</v>
      </c>
      <c r="R67" s="11">
        <f t="shared" si="23"/>
        <v>0</v>
      </c>
      <c r="S67" s="11">
        <f t="shared" si="24"/>
        <v>-0.84316037735849025</v>
      </c>
      <c r="T67" s="11">
        <f t="shared" si="25"/>
        <v>-0.29481132075471689</v>
      </c>
      <c r="U67" s="11">
        <f>'OddsRatio_working_3-way'!S67-'OddsRatio_working_3-way'!R67^2/3</f>
        <v>-0.84316037735849025</v>
      </c>
      <c r="V67" s="11">
        <f>'OddsRatio_working_3-way'!S67*'OddsRatio_working_3-way'!R67/3-2*'OddsRatio_working_3-way'!R67^3/27-'OddsRatio_working_3-way'!T67</f>
        <v>0.29481132075471689</v>
      </c>
      <c r="W67" s="11">
        <f>'OddsRatio_working_3-way'!V67^2+4*'OddsRatio_working_3-way'!U67^3/27</f>
        <v>-1.8891130186483446E-3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0.14899901666100762</v>
      </c>
      <c r="Y67" s="11">
        <f>IF('OddsRatio_working_3-way'!W67&gt;=0,IF('OddsRatio_working_3-way'!V67+SQRT('OddsRatio_working_3-way'!W67)&gt;0,0,PI()),ACOS('OddsRatio_working_3-way'!V67/(2*'OddsRatio_working_3-way'!X67)))</f>
        <v>0.14637520815136118</v>
      </c>
      <c r="Z67" s="11">
        <f>'OddsRatio_working_3-way'!X67^(1/3)*COS('OddsRatio_working_3-way'!Y67/3)</f>
        <v>0.52951383798532881</v>
      </c>
      <c r="AA67" s="11">
        <f>'OddsRatio_working_3-way'!X67^(1/3)*COS(('OddsRatio_working_3-way'!Y67+2*PI())/3)</f>
        <v>-0.28714923633941847</v>
      </c>
      <c r="AB67" s="11">
        <f>'OddsRatio_working_3-way'!X67^(1/3)*COS(('OddsRatio_working_3-way'!Y67+4*PI())/3)</f>
        <v>-0.24236460164591048</v>
      </c>
      <c r="AC67" s="11">
        <f>'OddsRatio_working_3-way'!X67^(1/3)*SIN('OddsRatio_working_3-way'!Y67/3)</f>
        <v>2.5856420895855964E-2</v>
      </c>
      <c r="AD67" s="11">
        <f>'OddsRatio_working_3-way'!X67^(1/3)*SIN(('OddsRatio_working_3-way'!Y67+2*PI())/3)</f>
        <v>0.44564422490276429</v>
      </c>
      <c r="AE67" s="11">
        <f>'OddsRatio_working_3-way'!X67^(1/3)*SIN(('OddsRatio_working_3-way'!Y67+4*PI())/3)</f>
        <v>-0.47150064579862017</v>
      </c>
      <c r="AF67" s="11">
        <f>-'OddsRatio_working_3-way'!U67/(3*'OddsRatio_working_3-way'!X67^(1/3))*COS(('OddsRatio_working_3-way'!Y67)/3)</f>
        <v>0.52951383798532892</v>
      </c>
      <c r="AG67" s="11">
        <f>-'OddsRatio_working_3-way'!U67/(3*'OddsRatio_working_3-way'!X67^(1/3))*COS(('OddsRatio_working_3-way'!Y67+2*PI())/3)</f>
        <v>-0.28714923633941852</v>
      </c>
      <c r="AH67" s="11">
        <f>-'OddsRatio_working_3-way'!U67/(3*'OddsRatio_working_3-way'!X67^(1/3))*COS(('OddsRatio_working_3-way'!Y67+4*PI())/3)</f>
        <v>-0.24236460164591053</v>
      </c>
      <c r="AI67" s="11">
        <f>'OddsRatio_working_3-way'!U67/(3*'OddsRatio_working_3-way'!X67^(1/3))*SIN(('OddsRatio_working_3-way'!Y67)/3)</f>
        <v>-2.5856420895855971E-2</v>
      </c>
      <c r="AJ67" s="11">
        <f>'OddsRatio_working_3-way'!U67/(3*'OddsRatio_working_3-way'!X67^(1/3))*SIN(('OddsRatio_working_3-way'!Y67+2*PI())/3)</f>
        <v>-0.44564422490276434</v>
      </c>
      <c r="AK67" s="11">
        <f>'OddsRatio_working_3-way'!U67/(3*'OddsRatio_working_3-way'!X67^(1/3))*SIN(('OddsRatio_working_3-way'!Y67+4*PI())/3)</f>
        <v>0.47150064579862028</v>
      </c>
      <c r="AL67" s="11">
        <f>'OddsRatio_working_3-way'!Z67+'OddsRatio_working_3-way'!AF67</f>
        <v>1.0590276759706576</v>
      </c>
      <c r="AM67" s="11">
        <f>'OddsRatio_working_3-way'!AA67+'OddsRatio_working_3-way'!AG67</f>
        <v>-0.57429847267883694</v>
      </c>
      <c r="AN67" s="11">
        <f>'OddsRatio_working_3-way'!AB67+'OddsRatio_working_3-way'!AH67</f>
        <v>-0.48472920329182101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1.0590276759706576</v>
      </c>
      <c r="AS67" s="11">
        <f>IF(('OddsRatio_working_3-way'!X67=0),IF(Q67&gt;0,-Q67^(1/3),(-Q67)^(1/3)),'OddsRatio_working_3-way'!AM67-'OddsRatio_working_3-way'!R67/3)</f>
        <v>-0.57429847267883694</v>
      </c>
      <c r="AT67" s="11">
        <f>IF(('OddsRatio_working_3-way'!X67=0),IF(Q67&gt;0,-Q67^(1/3),(-Q67)^(1/3)),'OddsRatio_working_3-way'!AN67-'OddsRatio_working_3-way'!R67/3)</f>
        <v>-0.48472920329182101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9">
        <f t="shared" ref="D68:D131" si="26">(K68/(AR68+K68-(AR68*K68)))</f>
        <v>0.14657250404371297</v>
      </c>
      <c r="E68" s="9">
        <f t="shared" ref="E68:E131" si="27">(L68/(AR68+L68-(AR68*L68)))</f>
        <v>0.23627601567297468</v>
      </c>
      <c r="F68" s="9">
        <f t="shared" ref="F68:F131" si="28">(M68/(AR68+M68-(AR68*M68)))</f>
        <v>0.61715148028331257</v>
      </c>
      <c r="G68" s="9">
        <f t="shared" ref="G68:G131" si="29">AR68</f>
        <v>1.0883293504701017</v>
      </c>
      <c r="H68" s="9">
        <f t="shared" ref="H68:H131" si="30">IF(A68="","",1/D68)</f>
        <v>6.8225620250150438</v>
      </c>
      <c r="I68" s="9">
        <f t="shared" ref="I68:I131" si="31">IF(B68="","",1/E68)</f>
        <v>4.2323381708962016</v>
      </c>
      <c r="J68" s="9">
        <f t="shared" ref="J68:J131" si="32">IF(C68="","",1/F68)</f>
        <v>1.6203477297679576</v>
      </c>
      <c r="K68" s="11">
        <f t="shared" ref="K68:K131" si="33">1/A68</f>
        <v>0.15748031496062992</v>
      </c>
      <c r="L68" s="11">
        <f t="shared" ref="L68:L131" si="34">1/B68</f>
        <v>0.25188916876574308</v>
      </c>
      <c r="M68" s="11">
        <f t="shared" ref="M68:M131" si="35">1/C68</f>
        <v>0.63694267515923564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-0.22883434273021386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0.22461454539620401</v>
      </c>
      <c r="Q68" s="11">
        <f>2*'OddsRatio_working_3-way'!K68*'OddsRatio_working_3-way'!L68*'OddsRatio_working_3-way'!M68</f>
        <v>5.0531956219618451E-2</v>
      </c>
      <c r="R68" s="11">
        <f t="shared" ref="R68:R131" si="36">O68/N68</f>
        <v>0</v>
      </c>
      <c r="S68" s="11">
        <f t="shared" ref="S68:S131" si="37">P68/N68</f>
        <v>-0.98155959772618218</v>
      </c>
      <c r="T68" s="11">
        <f t="shared" ref="T68:T131" si="38">Q68/N68</f>
        <v>-0.2208233065750691</v>
      </c>
      <c r="U68" s="11">
        <f>'OddsRatio_working_3-way'!S68-'OddsRatio_working_3-way'!R68^2/3</f>
        <v>-0.98155959772618218</v>
      </c>
      <c r="V68" s="11">
        <f>'OddsRatio_working_3-way'!S68*'OddsRatio_working_3-way'!R68/3-2*'OddsRatio_working_3-way'!R68^3/27-'OddsRatio_working_3-way'!T68</f>
        <v>0.2208233065750691</v>
      </c>
      <c r="W68" s="11">
        <f>'OddsRatio_working_3-way'!V68^2+4*'OddsRatio_working_3-way'!U68^3/27</f>
        <v>-9.1339684733498155E-2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0.18715142095389303</v>
      </c>
      <c r="Y68" s="11">
        <f>IF('OddsRatio_working_3-way'!W68&gt;=0,IF('OddsRatio_working_3-way'!V68+SQRT('OddsRatio_working_3-way'!W68)&gt;0,0,PI()),ACOS('OddsRatio_working_3-way'!V68/(2*'OddsRatio_working_3-way'!X68)))</f>
        <v>0.93978834368412012</v>
      </c>
      <c r="Z68" s="11">
        <f>'OddsRatio_working_3-way'!X68^(1/3)*COS('OddsRatio_working_3-way'!Y68/3)</f>
        <v>0.54416467523505085</v>
      </c>
      <c r="AA68" s="11">
        <f>'OddsRatio_working_3-way'!X68^(1/3)*COS(('OddsRatio_working_3-way'!Y68+2*PI())/3)</f>
        <v>-0.42473719047616953</v>
      </c>
      <c r="AB68" s="11">
        <f>'OddsRatio_working_3-way'!X68^(1/3)*COS(('OddsRatio_working_3-way'!Y68+4*PI())/3)</f>
        <v>-0.11942748475888147</v>
      </c>
      <c r="AC68" s="11">
        <f>'OddsRatio_working_3-way'!X68^(1/3)*SIN('OddsRatio_working_3-way'!Y68/3)</f>
        <v>0.17627064078208166</v>
      </c>
      <c r="AD68" s="11">
        <f>'OddsRatio_working_3-way'!X68^(1/3)*SIN(('OddsRatio_working_3-way'!Y68+2*PI())/3)</f>
        <v>0.38312511220462198</v>
      </c>
      <c r="AE68" s="11">
        <f>'OddsRatio_working_3-way'!X68^(1/3)*SIN(('OddsRatio_working_3-way'!Y68+4*PI())/3)</f>
        <v>-0.55939575298670374</v>
      </c>
      <c r="AF68" s="11">
        <f>-'OddsRatio_working_3-way'!U68/(3*'OddsRatio_working_3-way'!X68^(1/3))*COS(('OddsRatio_working_3-way'!Y68)/3)</f>
        <v>0.54416467523505085</v>
      </c>
      <c r="AG68" s="11">
        <f>-'OddsRatio_working_3-way'!U68/(3*'OddsRatio_working_3-way'!X68^(1/3))*COS(('OddsRatio_working_3-way'!Y68+2*PI())/3)</f>
        <v>-0.42473719047616953</v>
      </c>
      <c r="AH68" s="11">
        <f>-'OddsRatio_working_3-way'!U68/(3*'OddsRatio_working_3-way'!X68^(1/3))*COS(('OddsRatio_working_3-way'!Y68+4*PI())/3)</f>
        <v>-0.11942748475888147</v>
      </c>
      <c r="AI68" s="11">
        <f>'OddsRatio_working_3-way'!U68/(3*'OddsRatio_working_3-way'!X68^(1/3))*SIN(('OddsRatio_working_3-way'!Y68)/3)</f>
        <v>-0.17627064078208166</v>
      </c>
      <c r="AJ68" s="11">
        <f>'OddsRatio_working_3-way'!U68/(3*'OddsRatio_working_3-way'!X68^(1/3))*SIN(('OddsRatio_working_3-way'!Y68+2*PI())/3)</f>
        <v>-0.38312511220462198</v>
      </c>
      <c r="AK68" s="11">
        <f>'OddsRatio_working_3-way'!U68/(3*'OddsRatio_working_3-way'!X68^(1/3))*SIN(('OddsRatio_working_3-way'!Y68+4*PI())/3)</f>
        <v>0.55939575298670374</v>
      </c>
      <c r="AL68" s="11">
        <f>'OddsRatio_working_3-way'!Z68+'OddsRatio_working_3-way'!AF68</f>
        <v>1.0883293504701017</v>
      </c>
      <c r="AM68" s="11">
        <f>'OddsRatio_working_3-way'!AA68+'OddsRatio_working_3-way'!AG68</f>
        <v>-0.84947438095233907</v>
      </c>
      <c r="AN68" s="11">
        <f>'OddsRatio_working_3-way'!AB68+'OddsRatio_working_3-way'!AH68</f>
        <v>-0.23885496951776294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1.0883293504701017</v>
      </c>
      <c r="AS68" s="11">
        <f>IF(('OddsRatio_working_3-way'!X68=0),IF(Q68&gt;0,-Q68^(1/3),(-Q68)^(1/3)),'OddsRatio_working_3-way'!AM68-'OddsRatio_working_3-way'!R68/3)</f>
        <v>-0.84947438095233907</v>
      </c>
      <c r="AT68" s="11">
        <f>IF(('OddsRatio_working_3-way'!X68=0),IF(Q68&gt;0,-Q68^(1/3),(-Q68)^(1/3)),'OddsRatio_working_3-way'!AN68-'OddsRatio_working_3-way'!R68/3)</f>
        <v>-0.23885496951776294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9">
        <f t="shared" si="26"/>
        <v>0.60643708890914294</v>
      </c>
      <c r="E69" s="9">
        <f t="shared" si="27"/>
        <v>0.2580223312602965</v>
      </c>
      <c r="F69" s="9">
        <f t="shared" si="28"/>
        <v>0.13554057983056061</v>
      </c>
      <c r="G69" s="9">
        <f t="shared" si="29"/>
        <v>1.1189235547592977</v>
      </c>
      <c r="H69" s="9">
        <f t="shared" si="30"/>
        <v>1.6489756617603926</v>
      </c>
      <c r="I69" s="9">
        <f t="shared" si="31"/>
        <v>3.8756335357313945</v>
      </c>
      <c r="J69" s="9">
        <f t="shared" si="32"/>
        <v>7.3778642621279973</v>
      </c>
      <c r="K69" s="11">
        <f t="shared" si="33"/>
        <v>0.63291139240506322</v>
      </c>
      <c r="L69" s="11">
        <f t="shared" si="34"/>
        <v>0.28011204481792717</v>
      </c>
      <c r="M69" s="11">
        <f t="shared" si="35"/>
        <v>0.14925373134328357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-0.22482047797392146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0.23417642137149589</v>
      </c>
      <c r="Q69" s="11">
        <f>2*'OddsRatio_working_3-way'!K69*'OddsRatio_working_3-way'!L69*'OddsRatio_working_3-way'!M69</f>
        <v>5.2921225168699626E-2</v>
      </c>
      <c r="R69" s="11">
        <f t="shared" si="36"/>
        <v>0</v>
      </c>
      <c r="S69" s="11">
        <f t="shared" si="37"/>
        <v>-1.0416151743910966</v>
      </c>
      <c r="T69" s="11">
        <f t="shared" si="38"/>
        <v>-0.23539325974940031</v>
      </c>
      <c r="U69" s="11">
        <f>'OddsRatio_working_3-way'!S69-'OddsRatio_working_3-way'!R69^2/3</f>
        <v>-1.0416151743910966</v>
      </c>
      <c r="V69" s="11">
        <f>'OddsRatio_working_3-way'!S69*'OddsRatio_working_3-way'!R69/3-2*'OddsRatio_working_3-way'!R69^3/27-'OddsRatio_working_3-way'!T69</f>
        <v>0.23539325974940031</v>
      </c>
      <c r="W69" s="11">
        <f>'OddsRatio_working_3-way'!V69^2+4*'OddsRatio_working_3-way'!U69^3/27</f>
        <v>-0.11201417052342796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0.20458748572363647</v>
      </c>
      <c r="Y69" s="11">
        <f>IF('OddsRatio_working_3-way'!W69&gt;=0,IF('OddsRatio_working_3-way'!V69+SQRT('OddsRatio_working_3-way'!W69)&gt;0,0,PI()),ACOS('OddsRatio_working_3-way'!V69/(2*'OddsRatio_working_3-way'!X69)))</f>
        <v>0.95784069431897012</v>
      </c>
      <c r="Z69" s="11">
        <f>'OddsRatio_working_3-way'!X69^(1/3)*COS('OddsRatio_working_3-way'!Y69/3)</f>
        <v>0.55946177737964886</v>
      </c>
      <c r="AA69" s="11">
        <f>'OddsRatio_working_3-way'!X69^(1/3)*COS(('OddsRatio_working_3-way'!Y69+2*PI())/3)</f>
        <v>-0.43990480459431031</v>
      </c>
      <c r="AB69" s="11">
        <f>'OddsRatio_working_3-way'!X69^(1/3)*COS(('OddsRatio_working_3-way'!Y69+4*PI())/3)</f>
        <v>-0.11955697278533871</v>
      </c>
      <c r="AC69" s="11">
        <f>'OddsRatio_working_3-way'!X69^(1/3)*SIN('OddsRatio_working_3-way'!Y69/3)</f>
        <v>0.18495290692922287</v>
      </c>
      <c r="AD69" s="11">
        <f>'OddsRatio_working_3-way'!X69^(1/3)*SIN(('OddsRatio_working_3-way'!Y69+2*PI())/3)</f>
        <v>0.39203165819255875</v>
      </c>
      <c r="AE69" s="11">
        <f>'OddsRatio_working_3-way'!X69^(1/3)*SIN(('OddsRatio_working_3-way'!Y69+4*PI())/3)</f>
        <v>-0.57698456512178153</v>
      </c>
      <c r="AF69" s="11">
        <f>-'OddsRatio_working_3-way'!U69/(3*'OddsRatio_working_3-way'!X69^(1/3))*COS(('OddsRatio_working_3-way'!Y69)/3)</f>
        <v>0.55946177737964897</v>
      </c>
      <c r="AG69" s="11">
        <f>-'OddsRatio_working_3-way'!U69/(3*'OddsRatio_working_3-way'!X69^(1/3))*COS(('OddsRatio_working_3-way'!Y69+2*PI())/3)</f>
        <v>-0.43990480459431036</v>
      </c>
      <c r="AH69" s="11">
        <f>-'OddsRatio_working_3-way'!U69/(3*'OddsRatio_working_3-way'!X69^(1/3))*COS(('OddsRatio_working_3-way'!Y69+4*PI())/3)</f>
        <v>-0.11955697278533872</v>
      </c>
      <c r="AI69" s="11">
        <f>'OddsRatio_working_3-way'!U69/(3*'OddsRatio_working_3-way'!X69^(1/3))*SIN(('OddsRatio_working_3-way'!Y69)/3)</f>
        <v>-0.18495290692922292</v>
      </c>
      <c r="AJ69" s="11">
        <f>'OddsRatio_working_3-way'!U69/(3*'OddsRatio_working_3-way'!X69^(1/3))*SIN(('OddsRatio_working_3-way'!Y69+2*PI())/3)</f>
        <v>-0.39203165819255881</v>
      </c>
      <c r="AK69" s="11">
        <f>'OddsRatio_working_3-way'!U69/(3*'OddsRatio_working_3-way'!X69^(1/3))*SIN(('OddsRatio_working_3-way'!Y69+4*PI())/3)</f>
        <v>0.57698456512178165</v>
      </c>
      <c r="AL69" s="11">
        <f>'OddsRatio_working_3-way'!Z69+'OddsRatio_working_3-way'!AF69</f>
        <v>1.1189235547592977</v>
      </c>
      <c r="AM69" s="11">
        <f>'OddsRatio_working_3-way'!AA69+'OddsRatio_working_3-way'!AG69</f>
        <v>-0.87980960918862072</v>
      </c>
      <c r="AN69" s="11">
        <f>'OddsRatio_working_3-way'!AB69+'OddsRatio_working_3-way'!AH69</f>
        <v>-0.23911394557067744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1.1189235547592977</v>
      </c>
      <c r="AS69" s="11">
        <f>IF(('OddsRatio_working_3-way'!X69=0),IF(Q69&gt;0,-Q69^(1/3),(-Q69)^(1/3)),'OddsRatio_working_3-way'!AM69-'OddsRatio_working_3-way'!R69/3)</f>
        <v>-0.87980960918862072</v>
      </c>
      <c r="AT69" s="11">
        <f>IF(('OddsRatio_working_3-way'!X69=0),IF(Q69&gt;0,-Q69^(1/3),(-Q69)^(1/3)),'OddsRatio_working_3-way'!AN69-'OddsRatio_working_3-way'!R69/3)</f>
        <v>-0.23911394557067744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9">
        <f t="shared" si="26"/>
        <v>0.50343552315593143</v>
      </c>
      <c r="E70" s="9">
        <f t="shared" si="27"/>
        <v>0.27629562837921928</v>
      </c>
      <c r="F70" s="9">
        <f t="shared" si="28"/>
        <v>0.22026884846484912</v>
      </c>
      <c r="G70" s="9">
        <f t="shared" si="29"/>
        <v>1.0959463173075055</v>
      </c>
      <c r="H70" s="9">
        <f t="shared" si="30"/>
        <v>1.9863516855767553</v>
      </c>
      <c r="I70" s="9">
        <f t="shared" si="31"/>
        <v>3.6193116983649385</v>
      </c>
      <c r="J70" s="9">
        <f t="shared" si="32"/>
        <v>4.5399066049032424</v>
      </c>
      <c r="K70" s="11">
        <f t="shared" si="33"/>
        <v>0.52631578947368418</v>
      </c>
      <c r="L70" s="11">
        <f t="shared" si="34"/>
        <v>0.29498525073746312</v>
      </c>
      <c r="M70" s="11">
        <f t="shared" si="35"/>
        <v>0.23640661938534277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-0.25500533483964094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0.23930618823046651</v>
      </c>
      <c r="Q70" s="11">
        <f>2*'OddsRatio_working_3-way'!K70*'OddsRatio_working_3-way'!L70*'OddsRatio_working_3-way'!M70</f>
        <v>7.3406806205664574E-2</v>
      </c>
      <c r="R70" s="11">
        <f t="shared" si="36"/>
        <v>0</v>
      </c>
      <c r="S70" s="11">
        <f t="shared" si="37"/>
        <v>-0.93843600715629427</v>
      </c>
      <c r="T70" s="11">
        <f t="shared" si="38"/>
        <v>-0.28786380587616389</v>
      </c>
      <c r="U70" s="11">
        <f>'OddsRatio_working_3-way'!S70-'OddsRatio_working_3-way'!R70^2/3</f>
        <v>-0.93843600715629427</v>
      </c>
      <c r="V70" s="11">
        <f>'OddsRatio_working_3-way'!S70*'OddsRatio_working_3-way'!R70/3-2*'OddsRatio_working_3-way'!R70^3/27-'OddsRatio_working_3-way'!T70</f>
        <v>0.28786380587616389</v>
      </c>
      <c r="W70" s="11">
        <f>'OddsRatio_working_3-way'!V70^2+4*'OddsRatio_working_3-way'!U70^3/27</f>
        <v>-3.9570734728987728E-2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0.17495449798626034</v>
      </c>
      <c r="Y70" s="11">
        <f>IF('OddsRatio_working_3-way'!W70&gt;=0,IF('OddsRatio_working_3-way'!V70+SQRT('OddsRatio_working_3-way'!W70)&gt;0,0,PI()),ACOS('OddsRatio_working_3-way'!V70/(2*'OddsRatio_working_3-way'!X70)))</f>
        <v>0.60468375694681331</v>
      </c>
      <c r="Z70" s="11">
        <f>'OddsRatio_working_3-way'!X70^(1/3)*COS('OddsRatio_working_3-way'!Y70/3)</f>
        <v>0.54797315865375273</v>
      </c>
      <c r="AA70" s="11">
        <f>'OddsRatio_working_3-way'!X70^(1/3)*COS(('OddsRatio_working_3-way'!Y70+2*PI())/3)</f>
        <v>-0.37095598086852483</v>
      </c>
      <c r="AB70" s="11">
        <f>'OddsRatio_working_3-way'!X70^(1/3)*COS(('OddsRatio_working_3-way'!Y70+4*PI())/3)</f>
        <v>-0.17701717778522799</v>
      </c>
      <c r="AC70" s="11">
        <f>'OddsRatio_working_3-way'!X70^(1/3)*SIN('OddsRatio_working_3-way'!Y70/3)</f>
        <v>0.11197062016645527</v>
      </c>
      <c r="AD70" s="11">
        <f>'OddsRatio_working_3-way'!X70^(1/3)*SIN(('OddsRatio_working_3-way'!Y70+2*PI())/3)</f>
        <v>0.41857336590292277</v>
      </c>
      <c r="AE70" s="11">
        <f>'OddsRatio_working_3-way'!X70^(1/3)*SIN(('OddsRatio_working_3-way'!Y70+4*PI())/3)</f>
        <v>-0.53054398606937803</v>
      </c>
      <c r="AF70" s="11">
        <f>-'OddsRatio_working_3-way'!U70/(3*'OddsRatio_working_3-way'!X70^(1/3))*COS(('OddsRatio_working_3-way'!Y70)/3)</f>
        <v>0.54797315865375273</v>
      </c>
      <c r="AG70" s="11">
        <f>-'OddsRatio_working_3-way'!U70/(3*'OddsRatio_working_3-way'!X70^(1/3))*COS(('OddsRatio_working_3-way'!Y70+2*PI())/3)</f>
        <v>-0.37095598086852483</v>
      </c>
      <c r="AH70" s="11">
        <f>-'OddsRatio_working_3-way'!U70/(3*'OddsRatio_working_3-way'!X70^(1/3))*COS(('OddsRatio_working_3-way'!Y70+4*PI())/3)</f>
        <v>-0.17701717778522799</v>
      </c>
      <c r="AI70" s="11">
        <f>'OddsRatio_working_3-way'!U70/(3*'OddsRatio_working_3-way'!X70^(1/3))*SIN(('OddsRatio_working_3-way'!Y70)/3)</f>
        <v>-0.11197062016645527</v>
      </c>
      <c r="AJ70" s="11">
        <f>'OddsRatio_working_3-way'!U70/(3*'OddsRatio_working_3-way'!X70^(1/3))*SIN(('OddsRatio_working_3-way'!Y70+2*PI())/3)</f>
        <v>-0.41857336590292277</v>
      </c>
      <c r="AK70" s="11">
        <f>'OddsRatio_working_3-way'!U70/(3*'OddsRatio_working_3-way'!X70^(1/3))*SIN(('OddsRatio_working_3-way'!Y70+4*PI())/3)</f>
        <v>0.53054398606937803</v>
      </c>
      <c r="AL70" s="11">
        <f>'OddsRatio_working_3-way'!Z70+'OddsRatio_working_3-way'!AF70</f>
        <v>1.0959463173075055</v>
      </c>
      <c r="AM70" s="11">
        <f>'OddsRatio_working_3-way'!AA70+'OddsRatio_working_3-way'!AG70</f>
        <v>-0.74191196173704965</v>
      </c>
      <c r="AN70" s="11">
        <f>'OddsRatio_working_3-way'!AB70+'OddsRatio_working_3-way'!AH70</f>
        <v>-0.35403435557045598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1.0959463173075055</v>
      </c>
      <c r="AS70" s="11">
        <f>IF(('OddsRatio_working_3-way'!X70=0),IF(Q70&gt;0,-Q70^(1/3),(-Q70)^(1/3)),'OddsRatio_working_3-way'!AM70-'OddsRatio_working_3-way'!R70/3)</f>
        <v>-0.74191196173704965</v>
      </c>
      <c r="AT70" s="11">
        <f>IF(('OddsRatio_working_3-way'!X70=0),IF(Q70&gt;0,-Q70^(1/3),(-Q70)^(1/3)),'OddsRatio_working_3-way'!AN70-'OddsRatio_working_3-way'!R70/3)</f>
        <v>-0.35403435557045598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9">
        <f t="shared" si="26"/>
        <v>0.26754398308400867</v>
      </c>
      <c r="E71" s="9">
        <f t="shared" si="27"/>
        <v>0.31220774051985067</v>
      </c>
      <c r="F71" s="9">
        <f t="shared" si="28"/>
        <v>0.42024827639614093</v>
      </c>
      <c r="G71" s="9">
        <f t="shared" si="29"/>
        <v>1.0694153099977173</v>
      </c>
      <c r="H71" s="9">
        <f t="shared" si="30"/>
        <v>3.7377031935941556</v>
      </c>
      <c r="I71" s="9">
        <f t="shared" si="31"/>
        <v>3.2029955385952977</v>
      </c>
      <c r="J71" s="9">
        <f t="shared" si="32"/>
        <v>2.3795457498970549</v>
      </c>
      <c r="K71" s="11">
        <f t="shared" si="33"/>
        <v>0.2808988764044944</v>
      </c>
      <c r="L71" s="11">
        <f t="shared" si="34"/>
        <v>0.32679738562091504</v>
      </c>
      <c r="M71" s="11">
        <f t="shared" si="35"/>
        <v>0.4366812227074236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-0.27270304618584607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0.23690846241838082</v>
      </c>
      <c r="Q71" s="11">
        <f>2*'OddsRatio_working_3-way'!K71*'OddsRatio_working_3-way'!L71*'OddsRatio_working_3-way'!M71</f>
        <v>8.0172068500298094E-2</v>
      </c>
      <c r="R71" s="11">
        <f t="shared" si="36"/>
        <v>0</v>
      </c>
      <c r="S71" s="11">
        <f t="shared" si="37"/>
        <v>-0.86874153307744362</v>
      </c>
      <c r="T71" s="11">
        <f t="shared" si="38"/>
        <v>-0.29399036652366961</v>
      </c>
      <c r="U71" s="11">
        <f>'OddsRatio_working_3-way'!S71-'OddsRatio_working_3-way'!R71^2/3</f>
        <v>-0.86874153307744362</v>
      </c>
      <c r="V71" s="11">
        <f>'OddsRatio_working_3-way'!S71*'OddsRatio_working_3-way'!R71/3-2*'OddsRatio_working_3-way'!R71^3/27-'OddsRatio_working_3-way'!T71</f>
        <v>0.29399036652366961</v>
      </c>
      <c r="W71" s="11">
        <f>'OddsRatio_working_3-way'!V71^2+4*'OddsRatio_working_3-way'!U71^3/27</f>
        <v>-1.0702928202336995E-2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0.15583104938607276</v>
      </c>
      <c r="Y71" s="11">
        <f>IF('OddsRatio_working_3-way'!W71&gt;=0,IF('OddsRatio_working_3-way'!V71+SQRT('OddsRatio_working_3-way'!W71)&gt;0,0,PI()),ACOS('OddsRatio_working_3-way'!V71/(2*'OddsRatio_working_3-way'!X71)))</f>
        <v>0.33836570133146449</v>
      </c>
      <c r="Z71" s="11">
        <f>'OddsRatio_working_3-way'!X71^(1/3)*COS('OddsRatio_working_3-way'!Y71/3)</f>
        <v>0.53470765499885864</v>
      </c>
      <c r="AA71" s="11">
        <f>'OddsRatio_working_3-way'!X71^(1/3)*COS(('OddsRatio_working_3-way'!Y71+2*PI())/3)</f>
        <v>-0.31980548174957729</v>
      </c>
      <c r="AB71" s="11">
        <f>'OddsRatio_working_3-way'!X71^(1/3)*COS(('OddsRatio_working_3-way'!Y71+4*PI())/3)</f>
        <v>-0.21490217324928149</v>
      </c>
      <c r="AC71" s="11">
        <f>'OddsRatio_working_3-way'!X71^(1/3)*SIN('OddsRatio_working_3-way'!Y71/3)</f>
        <v>6.0565953401528191E-2</v>
      </c>
      <c r="AD71" s="11">
        <f>'OddsRatio_working_3-way'!X71^(1/3)*SIN(('OddsRatio_working_3-way'!Y71+2*PI())/3)</f>
        <v>0.43278743612625281</v>
      </c>
      <c r="AE71" s="11">
        <f>'OddsRatio_working_3-way'!X71^(1/3)*SIN(('OddsRatio_working_3-way'!Y71+4*PI())/3)</f>
        <v>-0.49335338952778096</v>
      </c>
      <c r="AF71" s="11">
        <f>-'OddsRatio_working_3-way'!U71/(3*'OddsRatio_working_3-way'!X71^(1/3))*COS(('OddsRatio_working_3-way'!Y71)/3)</f>
        <v>0.53470765499885864</v>
      </c>
      <c r="AG71" s="11">
        <f>-'OddsRatio_working_3-way'!U71/(3*'OddsRatio_working_3-way'!X71^(1/3))*COS(('OddsRatio_working_3-way'!Y71+2*PI())/3)</f>
        <v>-0.31980548174957729</v>
      </c>
      <c r="AH71" s="11">
        <f>-'OddsRatio_working_3-way'!U71/(3*'OddsRatio_working_3-way'!X71^(1/3))*COS(('OddsRatio_working_3-way'!Y71+4*PI())/3)</f>
        <v>-0.21490217324928149</v>
      </c>
      <c r="AI71" s="11">
        <f>'OddsRatio_working_3-way'!U71/(3*'OddsRatio_working_3-way'!X71^(1/3))*SIN(('OddsRatio_working_3-way'!Y71)/3)</f>
        <v>-6.0565953401528191E-2</v>
      </c>
      <c r="AJ71" s="11">
        <f>'OddsRatio_working_3-way'!U71/(3*'OddsRatio_working_3-way'!X71^(1/3))*SIN(('OddsRatio_working_3-way'!Y71+2*PI())/3)</f>
        <v>-0.43278743612625281</v>
      </c>
      <c r="AK71" s="11">
        <f>'OddsRatio_working_3-way'!U71/(3*'OddsRatio_working_3-way'!X71^(1/3))*SIN(('OddsRatio_working_3-way'!Y71+4*PI())/3)</f>
        <v>0.49335338952778096</v>
      </c>
      <c r="AL71" s="11">
        <f>'OddsRatio_working_3-way'!Z71+'OddsRatio_working_3-way'!AF71</f>
        <v>1.0694153099977173</v>
      </c>
      <c r="AM71" s="11">
        <f>'OddsRatio_working_3-way'!AA71+'OddsRatio_working_3-way'!AG71</f>
        <v>-0.63961096349915458</v>
      </c>
      <c r="AN71" s="11">
        <f>'OddsRatio_working_3-way'!AB71+'OddsRatio_working_3-way'!AH71</f>
        <v>-0.42980434649856297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1.0694153099977173</v>
      </c>
      <c r="AS71" s="11">
        <f>IF(('OddsRatio_working_3-way'!X71=0),IF(Q71&gt;0,-Q71^(1/3),(-Q71)^(1/3)),'OddsRatio_working_3-way'!AM71-'OddsRatio_working_3-way'!R71/3)</f>
        <v>-0.63961096349915458</v>
      </c>
      <c r="AT71" s="11">
        <f>IF(('OddsRatio_working_3-way'!X71=0),IF(Q71&gt;0,-Q71^(1/3),(-Q71)^(1/3)),'OddsRatio_working_3-way'!AN71-'OddsRatio_working_3-way'!R71/3)</f>
        <v>-0.42980434649856297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9">
        <f t="shared" si="26"/>
        <v>0.23846114307752153</v>
      </c>
      <c r="E72" s="9">
        <f t="shared" si="27"/>
        <v>0.26505633660574124</v>
      </c>
      <c r="F72" s="9">
        <f t="shared" si="28"/>
        <v>0.49648252031673723</v>
      </c>
      <c r="G72" s="9">
        <f t="shared" si="29"/>
        <v>1.0789038311728227</v>
      </c>
      <c r="H72" s="9">
        <f t="shared" si="30"/>
        <v>4.1935553402715557</v>
      </c>
      <c r="I72" s="9">
        <f t="shared" si="31"/>
        <v>3.7727828461141555</v>
      </c>
      <c r="J72" s="9">
        <f t="shared" si="32"/>
        <v>2.0141696013024539</v>
      </c>
      <c r="K72" s="11">
        <f t="shared" si="33"/>
        <v>0.25252525252525254</v>
      </c>
      <c r="L72" s="11">
        <f t="shared" si="34"/>
        <v>0.28011204481792717</v>
      </c>
      <c r="M72" s="11">
        <f t="shared" si="35"/>
        <v>0.51546391752577325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-0.26072792961816627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0.23590608793762219</v>
      </c>
      <c r="Q72" s="11">
        <f>2*'OddsRatio_working_3-way'!K72*'OddsRatio_working_3-way'!L72*'OddsRatio_working_3-way'!M72</f>
        <v>7.2923056549496837E-2</v>
      </c>
      <c r="R72" s="11">
        <f t="shared" si="36"/>
        <v>0</v>
      </c>
      <c r="S72" s="11">
        <f t="shared" si="37"/>
        <v>-0.90479791820962396</v>
      </c>
      <c r="T72" s="11">
        <f t="shared" si="38"/>
        <v>-0.27969023746819915</v>
      </c>
      <c r="U72" s="11">
        <f>'OddsRatio_working_3-way'!S72-'OddsRatio_working_3-way'!R72^2/3</f>
        <v>-0.90479791820962396</v>
      </c>
      <c r="V72" s="11">
        <f>'OddsRatio_working_3-way'!S72*'OddsRatio_working_3-way'!R72/3-2*'OddsRatio_working_3-way'!R72^3/27-'OddsRatio_working_3-way'!T72</f>
        <v>0.27969023746819915</v>
      </c>
      <c r="W72" s="11">
        <f>'OddsRatio_working_3-way'!V72^2+4*'OddsRatio_working_3-way'!U72^3/27</f>
        <v>-3.1509845990797189E-2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0.16563248090713883</v>
      </c>
      <c r="Y72" s="11">
        <f>IF('OddsRatio_working_3-way'!W72&gt;=0,IF('OddsRatio_working_3-way'!V72+SQRT('OddsRatio_working_3-way'!W72)&gt;0,0,PI()),ACOS('OddsRatio_working_3-way'!V72/(2*'OddsRatio_working_3-way'!X72)))</f>
        <v>0.56552059510685804</v>
      </c>
      <c r="Z72" s="11">
        <f>'OddsRatio_working_3-way'!X72^(1/3)*COS('OddsRatio_working_3-way'!Y72/3)</f>
        <v>0.53945191558641148</v>
      </c>
      <c r="AA72" s="11">
        <f>'OddsRatio_working_3-way'!X72^(1/3)*COS(('OddsRatio_working_3-way'!Y72+2*PI())/3)</f>
        <v>-0.35885060438447935</v>
      </c>
      <c r="AB72" s="11">
        <f>'OddsRatio_working_3-way'!X72^(1/3)*COS(('OddsRatio_working_3-way'!Y72+4*PI())/3)</f>
        <v>-0.18060131120193224</v>
      </c>
      <c r="AC72" s="11">
        <f>'OddsRatio_working_3-way'!X72^(1/3)*SIN('OddsRatio_working_3-way'!Y72/3)</f>
        <v>0.10291227740180427</v>
      </c>
      <c r="AD72" s="11">
        <f>'OddsRatio_working_3-way'!X72^(1/3)*SIN(('OddsRatio_working_3-way'!Y72+2*PI())/3)</f>
        <v>0.41572292431710883</v>
      </c>
      <c r="AE72" s="11">
        <f>'OddsRatio_working_3-way'!X72^(1/3)*SIN(('OddsRatio_working_3-way'!Y72+4*PI())/3)</f>
        <v>-0.51863520171891297</v>
      </c>
      <c r="AF72" s="11">
        <f>-'OddsRatio_working_3-way'!U72/(3*'OddsRatio_working_3-way'!X72^(1/3))*COS(('OddsRatio_working_3-way'!Y72)/3)</f>
        <v>0.53945191558641126</v>
      </c>
      <c r="AG72" s="11">
        <f>-'OddsRatio_working_3-way'!U72/(3*'OddsRatio_working_3-way'!X72^(1/3))*COS(('OddsRatio_working_3-way'!Y72+2*PI())/3)</f>
        <v>-0.35885060438447924</v>
      </c>
      <c r="AH72" s="11">
        <f>-'OddsRatio_working_3-way'!U72/(3*'OddsRatio_working_3-way'!X72^(1/3))*COS(('OddsRatio_working_3-way'!Y72+4*PI())/3)</f>
        <v>-0.18060131120193215</v>
      </c>
      <c r="AI72" s="11">
        <f>'OddsRatio_working_3-way'!U72/(3*'OddsRatio_working_3-way'!X72^(1/3))*SIN(('OddsRatio_working_3-way'!Y72)/3)</f>
        <v>-0.10291227740180423</v>
      </c>
      <c r="AJ72" s="11">
        <f>'OddsRatio_working_3-way'!U72/(3*'OddsRatio_working_3-way'!X72^(1/3))*SIN(('OddsRatio_working_3-way'!Y72+2*PI())/3)</f>
        <v>-0.41572292431710867</v>
      </c>
      <c r="AK72" s="11">
        <f>'OddsRatio_working_3-way'!U72/(3*'OddsRatio_working_3-way'!X72^(1/3))*SIN(('OddsRatio_working_3-way'!Y72+4*PI())/3)</f>
        <v>0.51863520171891275</v>
      </c>
      <c r="AL72" s="11">
        <f>'OddsRatio_working_3-way'!Z72+'OddsRatio_working_3-way'!AF72</f>
        <v>1.0789038311728227</v>
      </c>
      <c r="AM72" s="11">
        <f>'OddsRatio_working_3-way'!AA72+'OddsRatio_working_3-way'!AG72</f>
        <v>-0.7177012087689586</v>
      </c>
      <c r="AN72" s="11">
        <f>'OddsRatio_working_3-way'!AB72+'OddsRatio_working_3-way'!AH72</f>
        <v>-0.36120262240386436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1.0789038311728227</v>
      </c>
      <c r="AS72" s="11">
        <f>IF(('OddsRatio_working_3-way'!X72=0),IF(Q72&gt;0,-Q72^(1/3),(-Q72)^(1/3)),'OddsRatio_working_3-way'!AM72-'OddsRatio_working_3-way'!R72/3)</f>
        <v>-0.7177012087689586</v>
      </c>
      <c r="AT72" s="11">
        <f>IF(('OddsRatio_working_3-way'!X72=0),IF(Q72&gt;0,-Q72^(1/3),(-Q72)^(1/3)),'OddsRatio_working_3-way'!AN72-'OddsRatio_working_3-way'!R72/3)</f>
        <v>-0.36120262240386436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9">
        <f t="shared" si="26"/>
        <v>0.15791234655277925</v>
      </c>
      <c r="E73" s="9">
        <f t="shared" si="27"/>
        <v>0.18894111933027544</v>
      </c>
      <c r="F73" s="9">
        <f t="shared" si="28"/>
        <v>0.65314653411694534</v>
      </c>
      <c r="G73" s="9">
        <f t="shared" si="29"/>
        <v>1.1063541632863982</v>
      </c>
      <c r="H73" s="9">
        <f t="shared" si="30"/>
        <v>6.3326270670404403</v>
      </c>
      <c r="I73" s="9">
        <f t="shared" si="31"/>
        <v>5.2926541535512257</v>
      </c>
      <c r="J73" s="9">
        <f t="shared" si="32"/>
        <v>1.531049998377471</v>
      </c>
      <c r="K73" s="11">
        <f t="shared" si="33"/>
        <v>0.1718213058419244</v>
      </c>
      <c r="L73" s="11">
        <f t="shared" si="34"/>
        <v>0.20491803278688525</v>
      </c>
      <c r="M73" s="11">
        <f t="shared" si="35"/>
        <v>0.67567567567567566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-0.21355782011519708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0.21839272092778939</v>
      </c>
      <c r="Q73" s="11">
        <f>2*'OddsRatio_working_3-way'!K73*'OddsRatio_working_3-way'!L73*'OddsRatio_working_3-way'!M73</f>
        <v>4.758011349189311E-2</v>
      </c>
      <c r="R73" s="11">
        <f t="shared" si="36"/>
        <v>0</v>
      </c>
      <c r="S73" s="11">
        <f t="shared" si="37"/>
        <v>-1.0226397741369726</v>
      </c>
      <c r="T73" s="11">
        <f t="shared" si="38"/>
        <v>-0.22279733641328381</v>
      </c>
      <c r="U73" s="11">
        <f>'OddsRatio_working_3-way'!S73-'OddsRatio_working_3-way'!R73^2/3</f>
        <v>-1.0226397741369726</v>
      </c>
      <c r="V73" s="11">
        <f>'OddsRatio_working_3-way'!S73*'OddsRatio_working_3-way'!R73/3-2*'OddsRatio_working_3-way'!R73^3/27-'OddsRatio_working_3-way'!T73</f>
        <v>0.22279733641328381</v>
      </c>
      <c r="W73" s="11">
        <f>'OddsRatio_working_3-way'!V73^2+4*'OddsRatio_working_3-way'!U73^3/27</f>
        <v>-0.10880114018466799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0.19902248195714092</v>
      </c>
      <c r="Y73" s="11">
        <f>IF('OddsRatio_working_3-way'!W73&gt;=0,IF('OddsRatio_working_3-way'!V73+SQRT('OddsRatio_working_3-way'!W73)&gt;0,0,PI()),ACOS('OddsRatio_working_3-way'!V73/(2*'OddsRatio_working_3-way'!X73)))</f>
        <v>0.97673750946107862</v>
      </c>
      <c r="Z73" s="11">
        <f>'OddsRatio_working_3-way'!X73^(1/3)*COS('OddsRatio_working_3-way'!Y73/3)</f>
        <v>0.55317708164319923</v>
      </c>
      <c r="AA73" s="11">
        <f>'OddsRatio_working_3-way'!X73^(1/3)*COS(('OddsRatio_working_3-way'!Y73+2*PI())/3)</f>
        <v>-0.4383175759166566</v>
      </c>
      <c r="AB73" s="11">
        <f>'OddsRatio_working_3-way'!X73^(1/3)*COS(('OddsRatio_working_3-way'!Y73+4*PI())/3)</f>
        <v>-0.11485950572654285</v>
      </c>
      <c r="AC73" s="11">
        <f>'OddsRatio_working_3-way'!X73^(1/3)*SIN('OddsRatio_working_3-way'!Y73/3)</f>
        <v>0.18674860389581907</v>
      </c>
      <c r="AD73" s="11">
        <f>'OddsRatio_working_3-way'!X73^(1/3)*SIN(('OddsRatio_working_3-way'!Y73+2*PI())/3)</f>
        <v>0.38569110354643948</v>
      </c>
      <c r="AE73" s="11">
        <f>'OddsRatio_working_3-way'!X73^(1/3)*SIN(('OddsRatio_working_3-way'!Y73+4*PI())/3)</f>
        <v>-0.57243970744225858</v>
      </c>
      <c r="AF73" s="11">
        <f>-'OddsRatio_working_3-way'!U73/(3*'OddsRatio_working_3-way'!X73^(1/3))*COS(('OddsRatio_working_3-way'!Y73)/3)</f>
        <v>0.55317708164319912</v>
      </c>
      <c r="AG73" s="11">
        <f>-'OddsRatio_working_3-way'!U73/(3*'OddsRatio_working_3-way'!X73^(1/3))*COS(('OddsRatio_working_3-way'!Y73+2*PI())/3)</f>
        <v>-0.43831757591665649</v>
      </c>
      <c r="AH73" s="11">
        <f>-'OddsRatio_working_3-way'!U73/(3*'OddsRatio_working_3-way'!X73^(1/3))*COS(('OddsRatio_working_3-way'!Y73+4*PI())/3)</f>
        <v>-0.11485950572654283</v>
      </c>
      <c r="AI73" s="11">
        <f>'OddsRatio_working_3-way'!U73/(3*'OddsRatio_working_3-way'!X73^(1/3))*SIN(('OddsRatio_working_3-way'!Y73)/3)</f>
        <v>-0.18674860389581902</v>
      </c>
      <c r="AJ73" s="11">
        <f>'OddsRatio_working_3-way'!U73/(3*'OddsRatio_working_3-way'!X73^(1/3))*SIN(('OddsRatio_working_3-way'!Y73+2*PI())/3)</f>
        <v>-0.38569110354643943</v>
      </c>
      <c r="AK73" s="11">
        <f>'OddsRatio_working_3-way'!U73/(3*'OddsRatio_working_3-way'!X73^(1/3))*SIN(('OddsRatio_working_3-way'!Y73+4*PI())/3)</f>
        <v>0.57243970744225847</v>
      </c>
      <c r="AL73" s="11">
        <f>'OddsRatio_working_3-way'!Z73+'OddsRatio_working_3-way'!AF73</f>
        <v>1.1063541632863982</v>
      </c>
      <c r="AM73" s="11">
        <f>'OddsRatio_working_3-way'!AA73+'OddsRatio_working_3-way'!AG73</f>
        <v>-0.87663515183331309</v>
      </c>
      <c r="AN73" s="11">
        <f>'OddsRatio_working_3-way'!AB73+'OddsRatio_working_3-way'!AH73</f>
        <v>-0.22971901145308568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1.1063541632863982</v>
      </c>
      <c r="AS73" s="11">
        <f>IF(('OddsRatio_working_3-way'!X73=0),IF(Q73&gt;0,-Q73^(1/3),(-Q73)^(1/3)),'OddsRatio_working_3-way'!AM73-'OddsRatio_working_3-way'!R73/3)</f>
        <v>-0.87663515183331309</v>
      </c>
      <c r="AT73" s="11">
        <f>IF(('OddsRatio_working_3-way'!X73=0),IF(Q73&gt;0,-Q73^(1/3),(-Q73)^(1/3)),'OddsRatio_working_3-way'!AN73-'OddsRatio_working_3-way'!R73/3)</f>
        <v>-0.22971901145308568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9">
        <f t="shared" si="26"/>
        <v>0.57821761012213624</v>
      </c>
      <c r="E74" s="9">
        <f t="shared" si="27"/>
        <v>0.22247730532432491</v>
      </c>
      <c r="F74" s="9">
        <f t="shared" si="28"/>
        <v>0.1993050845535389</v>
      </c>
      <c r="G74" s="9">
        <f t="shared" si="29"/>
        <v>1.0887353550311514</v>
      </c>
      <c r="H74" s="9">
        <f t="shared" si="30"/>
        <v>1.7294526878708711</v>
      </c>
      <c r="I74" s="9">
        <f t="shared" si="31"/>
        <v>4.4948404896499952</v>
      </c>
      <c r="J74" s="9">
        <f t="shared" si="32"/>
        <v>5.0174334600649493</v>
      </c>
      <c r="K74" s="11">
        <f t="shared" si="33"/>
        <v>0.5988023952095809</v>
      </c>
      <c r="L74" s="11">
        <f t="shared" si="34"/>
        <v>0.23752969121140144</v>
      </c>
      <c r="M74" s="11">
        <f t="shared" si="35"/>
        <v>0.21321961620469082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-0.24067711201282538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0.22957493488123659</v>
      </c>
      <c r="Q74" s="11">
        <f>2*'OddsRatio_working_3-way'!K74*'OddsRatio_working_3-way'!L74*'OddsRatio_working_3-way'!M74</f>
        <v>6.0653879757261962E-2</v>
      </c>
      <c r="R74" s="11">
        <f t="shared" si="36"/>
        <v>0</v>
      </c>
      <c r="S74" s="11">
        <f t="shared" si="37"/>
        <v>-0.95387107216494615</v>
      </c>
      <c r="T74" s="11">
        <f t="shared" si="38"/>
        <v>-0.25201349330645861</v>
      </c>
      <c r="U74" s="11">
        <f>'OddsRatio_working_3-way'!S74-'OddsRatio_working_3-way'!R74^2/3</f>
        <v>-0.95387107216494615</v>
      </c>
      <c r="V74" s="11">
        <f>'OddsRatio_working_3-way'!S74*'OddsRatio_working_3-way'!R74/3-2*'OddsRatio_working_3-way'!R74^3/27-'OddsRatio_working_3-way'!T74</f>
        <v>0.25201349330645861</v>
      </c>
      <c r="W74" s="11">
        <f>'OddsRatio_working_3-way'!V74^2+4*'OddsRatio_working_3-way'!U74^3/27</f>
        <v>-6.5066783445482043E-2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0.1792885831934137</v>
      </c>
      <c r="Y74" s="11">
        <f>IF('OddsRatio_working_3-way'!W74&gt;=0,IF('OddsRatio_working_3-way'!V74+SQRT('OddsRatio_working_3-way'!W74)&gt;0,0,PI()),ACOS('OddsRatio_working_3-way'!V74/(2*'OddsRatio_working_3-way'!X74)))</f>
        <v>0.79144906498547085</v>
      </c>
      <c r="Z74" s="11">
        <f>'OddsRatio_working_3-way'!X74^(1/3)*COS('OddsRatio_working_3-way'!Y74/3)</f>
        <v>0.54436767751557569</v>
      </c>
      <c r="AA74" s="11">
        <f>'OddsRatio_working_3-way'!X74^(1/3)*COS(('OddsRatio_working_3-way'!Y74+2*PI())/3)</f>
        <v>-0.39952449133370388</v>
      </c>
      <c r="AB74" s="11">
        <f>'OddsRatio_working_3-way'!X74^(1/3)*COS(('OddsRatio_working_3-way'!Y74+4*PI())/3)</f>
        <v>-0.14484318618187203</v>
      </c>
      <c r="AC74" s="11">
        <f>'OddsRatio_working_3-way'!X74^(1/3)*SIN('OddsRatio_working_3-way'!Y74/3)</f>
        <v>0.14704032008697543</v>
      </c>
      <c r="AD74" s="11">
        <f>'OddsRatio_working_3-way'!X74^(1/3)*SIN(('OddsRatio_working_3-way'!Y74+2*PI())/3)</f>
        <v>0.39791607768413589</v>
      </c>
      <c r="AE74" s="11">
        <f>'OddsRatio_working_3-way'!X74^(1/3)*SIN(('OddsRatio_working_3-way'!Y74+4*PI())/3)</f>
        <v>-0.54495639777111127</v>
      </c>
      <c r="AF74" s="11">
        <f>-'OddsRatio_working_3-way'!U74/(3*'OddsRatio_working_3-way'!X74^(1/3))*COS(('OddsRatio_working_3-way'!Y74)/3)</f>
        <v>0.54436767751557569</v>
      </c>
      <c r="AG74" s="11">
        <f>-'OddsRatio_working_3-way'!U74/(3*'OddsRatio_working_3-way'!X74^(1/3))*COS(('OddsRatio_working_3-way'!Y74+2*PI())/3)</f>
        <v>-0.39952449133370388</v>
      </c>
      <c r="AH74" s="11">
        <f>-'OddsRatio_working_3-way'!U74/(3*'OddsRatio_working_3-way'!X74^(1/3))*COS(('OddsRatio_working_3-way'!Y74+4*PI())/3)</f>
        <v>-0.14484318618187203</v>
      </c>
      <c r="AI74" s="11">
        <f>'OddsRatio_working_3-way'!U74/(3*'OddsRatio_working_3-way'!X74^(1/3))*SIN(('OddsRatio_working_3-way'!Y74)/3)</f>
        <v>-0.14704032008697543</v>
      </c>
      <c r="AJ74" s="11">
        <f>'OddsRatio_working_3-way'!U74/(3*'OddsRatio_working_3-way'!X74^(1/3))*SIN(('OddsRatio_working_3-way'!Y74+2*PI())/3)</f>
        <v>-0.39791607768413589</v>
      </c>
      <c r="AK74" s="11">
        <f>'OddsRatio_working_3-way'!U74/(3*'OddsRatio_working_3-way'!X74^(1/3))*SIN(('OddsRatio_working_3-way'!Y74+4*PI())/3)</f>
        <v>0.54495639777111127</v>
      </c>
      <c r="AL74" s="11">
        <f>'OddsRatio_working_3-way'!Z74+'OddsRatio_working_3-way'!AF74</f>
        <v>1.0887353550311514</v>
      </c>
      <c r="AM74" s="11">
        <f>'OddsRatio_working_3-way'!AA74+'OddsRatio_working_3-way'!AG74</f>
        <v>-0.79904898266740776</v>
      </c>
      <c r="AN74" s="11">
        <f>'OddsRatio_working_3-way'!AB74+'OddsRatio_working_3-way'!AH74</f>
        <v>-0.28968637236374406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1.0887353550311514</v>
      </c>
      <c r="AS74" s="11">
        <f>IF(('OddsRatio_working_3-way'!X74=0),IF(Q74&gt;0,-Q74^(1/3),(-Q74)^(1/3)),'OddsRatio_working_3-way'!AM74-'OddsRatio_working_3-way'!R74/3)</f>
        <v>-0.79904898266740776</v>
      </c>
      <c r="AT74" s="11">
        <f>IF(('OddsRatio_working_3-way'!X74=0),IF(Q74&gt;0,-Q74^(1/3),(-Q74)^(1/3)),'OddsRatio_working_3-way'!AN74-'OddsRatio_working_3-way'!R74/3)</f>
        <v>-0.28968637236374406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9">
        <f t="shared" si="26"/>
        <v>0.13090087066491496</v>
      </c>
      <c r="E75" s="9">
        <f t="shared" si="27"/>
        <v>0.19765793320359679</v>
      </c>
      <c r="F75" s="9">
        <f t="shared" si="28"/>
        <v>0.67144119613148801</v>
      </c>
      <c r="G75" s="9">
        <f t="shared" si="29"/>
        <v>1.1121220421816167</v>
      </c>
      <c r="H75" s="9">
        <f t="shared" si="30"/>
        <v>7.6393685918242529</v>
      </c>
      <c r="I75" s="9">
        <f t="shared" si="31"/>
        <v>5.0592454539629017</v>
      </c>
      <c r="J75" s="9">
        <f t="shared" si="32"/>
        <v>1.4893336985599115</v>
      </c>
      <c r="K75" s="11">
        <f t="shared" si="33"/>
        <v>0.14347202295552366</v>
      </c>
      <c r="L75" s="11">
        <f t="shared" si="34"/>
        <v>0.21505376344086019</v>
      </c>
      <c r="M75" s="11">
        <f t="shared" si="35"/>
        <v>0.69444444444444442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-0.20543368147153951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0.21555085886089731</v>
      </c>
      <c r="Q75" s="11">
        <f>2*'OddsRatio_working_3-way'!K75*'OddsRatio_working_3-way'!L75*'OddsRatio_working_3-way'!M75</f>
        <v>4.2853053451470627E-2</v>
      </c>
      <c r="R75" s="11">
        <f t="shared" si="36"/>
        <v>0</v>
      </c>
      <c r="S75" s="11">
        <f t="shared" si="37"/>
        <v>-1.0492478999397157</v>
      </c>
      <c r="T75" s="11">
        <f t="shared" si="38"/>
        <v>-0.20859799203572871</v>
      </c>
      <c r="U75" s="11">
        <f>'OddsRatio_working_3-way'!S75-'OddsRatio_working_3-way'!R75^2/3</f>
        <v>-1.0492478999397157</v>
      </c>
      <c r="V75" s="11">
        <f>'OddsRatio_working_3-way'!S75*'OddsRatio_working_3-way'!R75/3-2*'OddsRatio_working_3-way'!R75^3/27-'OddsRatio_working_3-way'!T75</f>
        <v>0.20859799203572871</v>
      </c>
      <c r="W75" s="11">
        <f>'OddsRatio_working_3-way'!V75^2+4*'OddsRatio_working_3-way'!U75^3/27</f>
        <v>-0.1276186125981966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0.20684035805394371</v>
      </c>
      <c r="Y75" s="11">
        <f>IF('OddsRatio_working_3-way'!W75&gt;=0,IF('OddsRatio_working_3-way'!V75+SQRT('OddsRatio_working_3-way'!W75)&gt;0,0,PI()),ACOS('OddsRatio_working_3-way'!V75/(2*'OddsRatio_working_3-way'!X75)))</f>
        <v>1.0422845070520688</v>
      </c>
      <c r="Z75" s="11">
        <f>'OddsRatio_working_3-way'!X75^(1/3)*COS('OddsRatio_working_3-way'!Y75/3)</f>
        <v>0.55606102109080835</v>
      </c>
      <c r="AA75" s="11">
        <f>'OddsRatio_working_3-way'!X75^(1/3)*COS(('OddsRatio_working_3-way'!Y75+2*PI())/3)</f>
        <v>-0.45241250675635086</v>
      </c>
      <c r="AB75" s="11">
        <f>'OddsRatio_working_3-way'!X75^(1/3)*COS(('OddsRatio_working_3-way'!Y75+4*PI())/3)</f>
        <v>-0.10364851433445767</v>
      </c>
      <c r="AC75" s="11">
        <f>'OddsRatio_working_3-way'!X75^(1/3)*SIN('OddsRatio_working_3-way'!Y75/3)</f>
        <v>0.20135898490842874</v>
      </c>
      <c r="AD75" s="11">
        <f>'OddsRatio_working_3-way'!X75^(1/3)*SIN(('OddsRatio_working_3-way'!Y75+2*PI())/3)</f>
        <v>0.38088347786474031</v>
      </c>
      <c r="AE75" s="11">
        <f>'OddsRatio_working_3-way'!X75^(1/3)*SIN(('OddsRatio_working_3-way'!Y75+4*PI())/3)</f>
        <v>-0.58224246277316893</v>
      </c>
      <c r="AF75" s="11">
        <f>-'OddsRatio_working_3-way'!U75/(3*'OddsRatio_working_3-way'!X75^(1/3))*COS(('OddsRatio_working_3-way'!Y75)/3)</f>
        <v>0.55606102109080824</v>
      </c>
      <c r="AG75" s="11">
        <f>-'OddsRatio_working_3-way'!U75/(3*'OddsRatio_working_3-way'!X75^(1/3))*COS(('OddsRatio_working_3-way'!Y75+2*PI())/3)</f>
        <v>-0.45241250675635081</v>
      </c>
      <c r="AH75" s="11">
        <f>-'OddsRatio_working_3-way'!U75/(3*'OddsRatio_working_3-way'!X75^(1/3))*COS(('OddsRatio_working_3-way'!Y75+4*PI())/3)</f>
        <v>-0.10364851433445765</v>
      </c>
      <c r="AI75" s="11">
        <f>'OddsRatio_working_3-way'!U75/(3*'OddsRatio_working_3-way'!X75^(1/3))*SIN(('OddsRatio_working_3-way'!Y75)/3)</f>
        <v>-0.20135898490842871</v>
      </c>
      <c r="AJ75" s="11">
        <f>'OddsRatio_working_3-way'!U75/(3*'OddsRatio_working_3-way'!X75^(1/3))*SIN(('OddsRatio_working_3-way'!Y75+2*PI())/3)</f>
        <v>-0.38088347786474019</v>
      </c>
      <c r="AK75" s="11">
        <f>'OddsRatio_working_3-way'!U75/(3*'OddsRatio_working_3-way'!X75^(1/3))*SIN(('OddsRatio_working_3-way'!Y75+4*PI())/3)</f>
        <v>0.58224246277316882</v>
      </c>
      <c r="AL75" s="11">
        <f>'OddsRatio_working_3-way'!Z75+'OddsRatio_working_3-way'!AF75</f>
        <v>1.1121220421816167</v>
      </c>
      <c r="AM75" s="11">
        <f>'OddsRatio_working_3-way'!AA75+'OddsRatio_working_3-way'!AG75</f>
        <v>-0.90482501351270161</v>
      </c>
      <c r="AN75" s="11">
        <f>'OddsRatio_working_3-way'!AB75+'OddsRatio_working_3-way'!AH75</f>
        <v>-0.20729702866891531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1.1121220421816167</v>
      </c>
      <c r="AS75" s="11">
        <f>IF(('OddsRatio_working_3-way'!X75=0),IF(Q75&gt;0,-Q75^(1/3),(-Q75)^(1/3)),'OddsRatio_working_3-way'!AM75-'OddsRatio_working_3-way'!R75/3)</f>
        <v>-0.90482501351270161</v>
      </c>
      <c r="AT75" s="11">
        <f>IF(('OddsRatio_working_3-way'!X75=0),IF(Q75&gt;0,-Q75^(1/3),(-Q75)^(1/3)),'OddsRatio_working_3-way'!AN75-'OddsRatio_working_3-way'!R75/3)</f>
        <v>-0.20729702866891531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9">
        <f t="shared" si="26"/>
        <v>0.47244134329216664</v>
      </c>
      <c r="E76" s="9">
        <f t="shared" si="27"/>
        <v>0.24629988229250313</v>
      </c>
      <c r="F76" s="9">
        <f t="shared" si="28"/>
        <v>0.28125877441533031</v>
      </c>
      <c r="G76" s="9">
        <f t="shared" si="29"/>
        <v>1.0737162323840979</v>
      </c>
      <c r="H76" s="9">
        <f t="shared" si="30"/>
        <v>2.116664881679462</v>
      </c>
      <c r="I76" s="9">
        <f t="shared" si="31"/>
        <v>4.0600912622946792</v>
      </c>
      <c r="J76" s="9">
        <f t="shared" si="32"/>
        <v>3.5554446330741527</v>
      </c>
      <c r="K76" s="11">
        <f t="shared" si="33"/>
        <v>0.49019607843137253</v>
      </c>
      <c r="L76" s="11">
        <f t="shared" si="34"/>
        <v>0.25974025974025972</v>
      </c>
      <c r="M76" s="11">
        <f t="shared" si="35"/>
        <v>0.29585798816568049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-0.26573426573426595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0.23618915021629952</v>
      </c>
      <c r="Q76" s="11">
        <f>2*'OddsRatio_working_3-way'!K76*'OddsRatio_working_3-way'!L76*'OddsRatio_working_3-way'!M76</f>
        <v>7.5339441855278952E-2</v>
      </c>
      <c r="R76" s="11">
        <f t="shared" si="36"/>
        <v>0</v>
      </c>
      <c r="S76" s="11">
        <f t="shared" si="37"/>
        <v>-0.8888170652876527</v>
      </c>
      <c r="T76" s="11">
        <f t="shared" si="38"/>
        <v>-0.28351421540276006</v>
      </c>
      <c r="U76" s="11">
        <f>'OddsRatio_working_3-way'!S76-'OddsRatio_working_3-way'!R76^2/3</f>
        <v>-0.8888170652876527</v>
      </c>
      <c r="V76" s="11">
        <f>'OddsRatio_working_3-way'!S76*'OddsRatio_working_3-way'!R76/3-2*'OddsRatio_working_3-way'!R76^3/27-'OddsRatio_working_3-way'!T76</f>
        <v>0.28351421540276006</v>
      </c>
      <c r="W76" s="11">
        <f>'OddsRatio_working_3-way'!V76^2+4*'OddsRatio_working_3-way'!U76^3/27</f>
        <v>-2.3643649192102933E-2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0.16126372773158379</v>
      </c>
      <c r="Y76" s="11">
        <f>IF('OddsRatio_working_3-way'!W76&gt;=0,IF('OddsRatio_working_3-way'!V76+SQRT('OddsRatio_working_3-way'!W76)&gt;0,0,PI()),ACOS('OddsRatio_working_3-way'!V76/(2*'OddsRatio_working_3-way'!X76)))</f>
        <v>0.4969535970218053</v>
      </c>
      <c r="Z76" s="11">
        <f>'OddsRatio_working_3-way'!X76^(1/3)*COS('OddsRatio_working_3-way'!Y76/3)</f>
        <v>0.53685811619204882</v>
      </c>
      <c r="AA76" s="11">
        <f>'OddsRatio_working_3-way'!X76^(1/3)*COS(('OddsRatio_working_3-way'!Y76+2*PI())/3)</f>
        <v>-0.3461580014244694</v>
      </c>
      <c r="AB76" s="11">
        <f>'OddsRatio_working_3-way'!X76^(1/3)*COS(('OddsRatio_working_3-way'!Y76+4*PI())/3)</f>
        <v>-0.19070011476757953</v>
      </c>
      <c r="AC76" s="11">
        <f>'OddsRatio_working_3-way'!X76^(1/3)*SIN('OddsRatio_working_3-way'!Y76/3)</f>
        <v>8.9753652709005663E-2</v>
      </c>
      <c r="AD76" s="11">
        <f>'OddsRatio_working_3-way'!X76^(1/3)*SIN(('OddsRatio_working_3-way'!Y76+2*PI())/3)</f>
        <v>0.42005594049566924</v>
      </c>
      <c r="AE76" s="11">
        <f>'OddsRatio_working_3-way'!X76^(1/3)*SIN(('OddsRatio_working_3-way'!Y76+4*PI())/3)</f>
        <v>-0.509809593204675</v>
      </c>
      <c r="AF76" s="11">
        <f>-'OddsRatio_working_3-way'!U76/(3*'OddsRatio_working_3-way'!X76^(1/3))*COS(('OddsRatio_working_3-way'!Y76)/3)</f>
        <v>0.53685811619204893</v>
      </c>
      <c r="AG76" s="11">
        <f>-'OddsRatio_working_3-way'!U76/(3*'OddsRatio_working_3-way'!X76^(1/3))*COS(('OddsRatio_working_3-way'!Y76+2*PI())/3)</f>
        <v>-0.34615800142446945</v>
      </c>
      <c r="AH76" s="11">
        <f>-'OddsRatio_working_3-way'!U76/(3*'OddsRatio_working_3-way'!X76^(1/3))*COS(('OddsRatio_working_3-way'!Y76+4*PI())/3)</f>
        <v>-0.19070011476757959</v>
      </c>
      <c r="AI76" s="11">
        <f>'OddsRatio_working_3-way'!U76/(3*'OddsRatio_working_3-way'!X76^(1/3))*SIN(('OddsRatio_working_3-way'!Y76)/3)</f>
        <v>-8.9753652709005677E-2</v>
      </c>
      <c r="AJ76" s="11">
        <f>'OddsRatio_working_3-way'!U76/(3*'OddsRatio_working_3-way'!X76^(1/3))*SIN(('OddsRatio_working_3-way'!Y76+2*PI())/3)</f>
        <v>-0.42005594049566936</v>
      </c>
      <c r="AK76" s="11">
        <f>'OddsRatio_working_3-way'!U76/(3*'OddsRatio_working_3-way'!X76^(1/3))*SIN(('OddsRatio_working_3-way'!Y76+4*PI())/3)</f>
        <v>0.50980959320467512</v>
      </c>
      <c r="AL76" s="11">
        <f>'OddsRatio_working_3-way'!Z76+'OddsRatio_working_3-way'!AF76</f>
        <v>1.0737162323840979</v>
      </c>
      <c r="AM76" s="11">
        <f>'OddsRatio_working_3-way'!AA76+'OddsRatio_working_3-way'!AG76</f>
        <v>-0.69231600284893879</v>
      </c>
      <c r="AN76" s="11">
        <f>'OddsRatio_working_3-way'!AB76+'OddsRatio_working_3-way'!AH76</f>
        <v>-0.38140022953515912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1.0737162323840979</v>
      </c>
      <c r="AS76" s="11">
        <f>IF(('OddsRatio_working_3-way'!X76=0),IF(Q76&gt;0,-Q76^(1/3),(-Q76)^(1/3)),'OddsRatio_working_3-way'!AM76-'OddsRatio_working_3-way'!R76/3)</f>
        <v>-0.69231600284893879</v>
      </c>
      <c r="AT76" s="11">
        <f>IF(('OddsRatio_working_3-way'!X76=0),IF(Q76&gt;0,-Q76^(1/3),(-Q76)^(1/3)),'OddsRatio_working_3-way'!AN76-'OddsRatio_working_3-way'!R76/3)</f>
        <v>-0.38140022953515912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9">
        <f t="shared" si="26"/>
        <v>0.43934568457900725</v>
      </c>
      <c r="E77" s="9">
        <f t="shared" si="27"/>
        <v>0.25813559598808872</v>
      </c>
      <c r="F77" s="9">
        <f t="shared" si="28"/>
        <v>0.30251871943290409</v>
      </c>
      <c r="G77" s="9">
        <f t="shared" si="29"/>
        <v>1.0723630542477398</v>
      </c>
      <c r="H77" s="9">
        <f t="shared" si="30"/>
        <v>2.27611203455481</v>
      </c>
      <c r="I77" s="9">
        <f t="shared" si="31"/>
        <v>3.8739329853839433</v>
      </c>
      <c r="J77" s="9">
        <f t="shared" si="32"/>
        <v>3.3055805666326408</v>
      </c>
      <c r="K77" s="11">
        <f t="shared" si="33"/>
        <v>0.45662100456621008</v>
      </c>
      <c r="L77" s="11">
        <f t="shared" si="34"/>
        <v>0.27173913043478259</v>
      </c>
      <c r="M77" s="11">
        <f t="shared" si="35"/>
        <v>0.31746031746031744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-0.27009573599805881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0.23713409657423951</v>
      </c>
      <c r="Q77" s="11">
        <f>2*'OddsRatio_working_3-way'!K77*'OddsRatio_working_3-way'!L77*'OddsRatio_working_3-way'!M77</f>
        <v>7.8782091885129399E-2</v>
      </c>
      <c r="R77" s="11">
        <f t="shared" si="36"/>
        <v>0</v>
      </c>
      <c r="S77" s="11">
        <f t="shared" si="37"/>
        <v>-0.87796312554872691</v>
      </c>
      <c r="T77" s="11">
        <f t="shared" si="38"/>
        <v>-0.29168210151120494</v>
      </c>
      <c r="U77" s="11">
        <f>'OddsRatio_working_3-way'!S77-'OddsRatio_working_3-way'!R77^2/3</f>
        <v>-0.87796312554872691</v>
      </c>
      <c r="V77" s="11">
        <f>'OddsRatio_working_3-way'!S77*'OddsRatio_working_3-way'!R77/3-2*'OddsRatio_working_3-way'!R77^3/27-'OddsRatio_working_3-way'!T77</f>
        <v>0.29168210151120494</v>
      </c>
      <c r="W77" s="11">
        <f>'OddsRatio_working_3-way'!V77^2+4*'OddsRatio_working_3-way'!U77^3/27</f>
        <v>-1.5180940962893116E-2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0.15831881545230653</v>
      </c>
      <c r="Y77" s="11">
        <f>IF('OddsRatio_working_3-way'!W77&gt;=0,IF('OddsRatio_working_3-way'!V77+SQRT('OddsRatio_working_3-way'!W77)&gt;0,0,PI()),ACOS('OddsRatio_working_3-way'!V77/(2*'OddsRatio_working_3-way'!X77)))</f>
        <v>0.39967928623433724</v>
      </c>
      <c r="Z77" s="11">
        <f>'OddsRatio_working_3-way'!X77^(1/3)*COS('OddsRatio_working_3-way'!Y77/3)</f>
        <v>0.53618152712387002</v>
      </c>
      <c r="AA77" s="11">
        <f>'OddsRatio_working_3-way'!X77^(1/3)*COS(('OddsRatio_working_3-way'!Y77+2*PI())/3)</f>
        <v>-0.33032265944754802</v>
      </c>
      <c r="AB77" s="11">
        <f>'OddsRatio_working_3-way'!X77^(1/3)*COS(('OddsRatio_working_3-way'!Y77+4*PI())/3)</f>
        <v>-0.2058588676763223</v>
      </c>
      <c r="AC77" s="11">
        <f>'OddsRatio_working_3-way'!X77^(1/3)*SIN('OddsRatio_working_3-way'!Y77/3)</f>
        <v>7.1859203683478867E-2</v>
      </c>
      <c r="AD77" s="11">
        <f>'OddsRatio_working_3-way'!X77^(1/3)*SIN(('OddsRatio_working_3-way'!Y77+2*PI())/3)</f>
        <v>0.42841722168746704</v>
      </c>
      <c r="AE77" s="11">
        <f>'OddsRatio_working_3-way'!X77^(1/3)*SIN(('OddsRatio_working_3-way'!Y77+4*PI())/3)</f>
        <v>-0.50027642537094574</v>
      </c>
      <c r="AF77" s="11">
        <f>-'OddsRatio_working_3-way'!U77/(3*'OddsRatio_working_3-way'!X77^(1/3))*COS(('OddsRatio_working_3-way'!Y77)/3)</f>
        <v>0.53618152712386991</v>
      </c>
      <c r="AG77" s="11">
        <f>-'OddsRatio_working_3-way'!U77/(3*'OddsRatio_working_3-way'!X77^(1/3))*COS(('OddsRatio_working_3-way'!Y77+2*PI())/3)</f>
        <v>-0.33032265944754791</v>
      </c>
      <c r="AH77" s="11">
        <f>-'OddsRatio_working_3-way'!U77/(3*'OddsRatio_working_3-way'!X77^(1/3))*COS(('OddsRatio_working_3-way'!Y77+4*PI())/3)</f>
        <v>-0.20585886767632228</v>
      </c>
      <c r="AI77" s="11">
        <f>'OddsRatio_working_3-way'!U77/(3*'OddsRatio_working_3-way'!X77^(1/3))*SIN(('OddsRatio_working_3-way'!Y77)/3)</f>
        <v>-7.1859203683478853E-2</v>
      </c>
      <c r="AJ77" s="11">
        <f>'OddsRatio_working_3-way'!U77/(3*'OddsRatio_working_3-way'!X77^(1/3))*SIN(('OddsRatio_working_3-way'!Y77+2*PI())/3)</f>
        <v>-0.42841722168746693</v>
      </c>
      <c r="AK77" s="11">
        <f>'OddsRatio_working_3-way'!U77/(3*'OddsRatio_working_3-way'!X77^(1/3))*SIN(('OddsRatio_working_3-way'!Y77+4*PI())/3)</f>
        <v>0.50027642537094563</v>
      </c>
      <c r="AL77" s="11">
        <f>'OddsRatio_working_3-way'!Z77+'OddsRatio_working_3-way'!AF77</f>
        <v>1.0723630542477398</v>
      </c>
      <c r="AM77" s="11">
        <f>'OddsRatio_working_3-way'!AA77+'OddsRatio_working_3-way'!AG77</f>
        <v>-0.66064531889509592</v>
      </c>
      <c r="AN77" s="11">
        <f>'OddsRatio_working_3-way'!AB77+'OddsRatio_working_3-way'!AH77</f>
        <v>-0.41171773535264455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1.0723630542477398</v>
      </c>
      <c r="AS77" s="11">
        <f>IF(('OddsRatio_working_3-way'!X77=0),IF(Q77&gt;0,-Q77^(1/3),(-Q77)^(1/3)),'OddsRatio_working_3-way'!AM77-'OddsRatio_working_3-way'!R77/3)</f>
        <v>-0.66064531889509592</v>
      </c>
      <c r="AT77" s="11">
        <f>IF(('OddsRatio_working_3-way'!X77=0),IF(Q77&gt;0,-Q77^(1/3),(-Q77)^(1/3)),'OddsRatio_working_3-way'!AN77-'OddsRatio_working_3-way'!R77/3)</f>
        <v>-0.41171773535264455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9">
        <f t="shared" si="26"/>
        <v>0.47686727271801344</v>
      </c>
      <c r="E78" s="9">
        <f t="shared" si="27"/>
        <v>0.27369197003771983</v>
      </c>
      <c r="F78" s="9">
        <f t="shared" si="28"/>
        <v>0.24944075724426706</v>
      </c>
      <c r="G78" s="9">
        <f t="shared" si="29"/>
        <v>1.0447805365017737</v>
      </c>
      <c r="H78" s="9">
        <f t="shared" si="30"/>
        <v>2.0970195633268616</v>
      </c>
      <c r="I78" s="9">
        <f t="shared" si="31"/>
        <v>3.653742562714505</v>
      </c>
      <c r="J78" s="9">
        <f t="shared" si="32"/>
        <v>4.0089679451251072</v>
      </c>
      <c r="K78" s="11">
        <f t="shared" si="33"/>
        <v>0.48780487804878053</v>
      </c>
      <c r="L78" s="11">
        <f t="shared" si="34"/>
        <v>0.2824858757062147</v>
      </c>
      <c r="M78" s="11">
        <f t="shared" si="35"/>
        <v>0.25773195876288663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-0.27278887501438365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0.22978169673361948</v>
      </c>
      <c r="Q78" s="11">
        <f>2*'OddsRatio_working_3-way'!K78*'OddsRatio_working_3-way'!L78*'OddsRatio_working_3-way'!M78</f>
        <v>7.1029890798645898E-2</v>
      </c>
      <c r="R78" s="11">
        <f t="shared" si="36"/>
        <v>0</v>
      </c>
      <c r="S78" s="11">
        <f t="shared" si="37"/>
        <v>-0.84234262383868663</v>
      </c>
      <c r="T78" s="11">
        <f t="shared" si="38"/>
        <v>-0.26038411865183514</v>
      </c>
      <c r="U78" s="11">
        <f>'OddsRatio_working_3-way'!S78-'OddsRatio_working_3-way'!R78^2/3</f>
        <v>-0.84234262383868663</v>
      </c>
      <c r="V78" s="11">
        <f>'OddsRatio_working_3-way'!S78*'OddsRatio_working_3-way'!R78/3-2*'OddsRatio_working_3-way'!R78^3/27-'OddsRatio_working_3-way'!T78</f>
        <v>0.26038411865183514</v>
      </c>
      <c r="W78" s="11">
        <f>'OddsRatio_working_3-way'!V78^2+4*'OddsRatio_working_3-way'!U78^3/27</f>
        <v>-2.0744808305260889E-2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0.14878230535866308</v>
      </c>
      <c r="Y78" s="11">
        <f>IF('OddsRatio_working_3-way'!W78&gt;=0,IF('OddsRatio_working_3-way'!V78+SQRT('OddsRatio_working_3-way'!W78)&gt;0,0,PI()),ACOS('OddsRatio_working_3-way'!V78/(2*'OddsRatio_working_3-way'!X78)))</f>
        <v>0.50525579053390168</v>
      </c>
      <c r="Z78" s="11">
        <f>'OddsRatio_working_3-way'!X78^(1/3)*COS('OddsRatio_working_3-way'!Y78/3)</f>
        <v>0.52239026825088686</v>
      </c>
      <c r="AA78" s="11">
        <f>'OddsRatio_working_3-way'!X78^(1/3)*COS(('OddsRatio_working_3-way'!Y78+2*PI())/3)</f>
        <v>-0.3381169235433093</v>
      </c>
      <c r="AB78" s="11">
        <f>'OddsRatio_working_3-way'!X78^(1/3)*COS(('OddsRatio_working_3-way'!Y78+4*PI())/3)</f>
        <v>-0.18427334470757772</v>
      </c>
      <c r="AC78" s="11">
        <f>'OddsRatio_working_3-way'!X78^(1/3)*SIN('OddsRatio_working_3-way'!Y78/3)</f>
        <v>8.8821631653905109E-2</v>
      </c>
      <c r="AD78" s="11">
        <f>'OddsRatio_working_3-way'!X78^(1/3)*SIN(('OddsRatio_working_3-way'!Y78+2*PI())/3)</f>
        <v>0.40799242716808298</v>
      </c>
      <c r="AE78" s="11">
        <f>'OddsRatio_working_3-way'!X78^(1/3)*SIN(('OddsRatio_working_3-way'!Y78+4*PI())/3)</f>
        <v>-0.49681405882198809</v>
      </c>
      <c r="AF78" s="11">
        <f>-'OddsRatio_working_3-way'!U78/(3*'OddsRatio_working_3-way'!X78^(1/3))*COS(('OddsRatio_working_3-way'!Y78)/3)</f>
        <v>0.52239026825088686</v>
      </c>
      <c r="AG78" s="11">
        <f>-'OddsRatio_working_3-way'!U78/(3*'OddsRatio_working_3-way'!X78^(1/3))*COS(('OddsRatio_working_3-way'!Y78+2*PI())/3)</f>
        <v>-0.3381169235433093</v>
      </c>
      <c r="AH78" s="11">
        <f>-'OddsRatio_working_3-way'!U78/(3*'OddsRatio_working_3-way'!X78^(1/3))*COS(('OddsRatio_working_3-way'!Y78+4*PI())/3)</f>
        <v>-0.18427334470757772</v>
      </c>
      <c r="AI78" s="11">
        <f>'OddsRatio_working_3-way'!U78/(3*'OddsRatio_working_3-way'!X78^(1/3))*SIN(('OddsRatio_working_3-way'!Y78)/3)</f>
        <v>-8.8821631653905109E-2</v>
      </c>
      <c r="AJ78" s="11">
        <f>'OddsRatio_working_3-way'!U78/(3*'OddsRatio_working_3-way'!X78^(1/3))*SIN(('OddsRatio_working_3-way'!Y78+2*PI())/3)</f>
        <v>-0.40799242716808298</v>
      </c>
      <c r="AK78" s="11">
        <f>'OddsRatio_working_3-way'!U78/(3*'OddsRatio_working_3-way'!X78^(1/3))*SIN(('OddsRatio_working_3-way'!Y78+4*PI())/3)</f>
        <v>0.49681405882198809</v>
      </c>
      <c r="AL78" s="11">
        <f>'OddsRatio_working_3-way'!Z78+'OddsRatio_working_3-way'!AF78</f>
        <v>1.0447805365017737</v>
      </c>
      <c r="AM78" s="11">
        <f>'OddsRatio_working_3-way'!AA78+'OddsRatio_working_3-way'!AG78</f>
        <v>-0.6762338470866186</v>
      </c>
      <c r="AN78" s="11">
        <f>'OddsRatio_working_3-way'!AB78+'OddsRatio_working_3-way'!AH78</f>
        <v>-0.36854668941515545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1.0447805365017737</v>
      </c>
      <c r="AS78" s="11">
        <f>IF(('OddsRatio_working_3-way'!X78=0),IF(Q78&gt;0,-Q78^(1/3),(-Q78)^(1/3)),'OddsRatio_working_3-way'!AM78-'OddsRatio_working_3-way'!R78/3)</f>
        <v>-0.6762338470866186</v>
      </c>
      <c r="AT78" s="11">
        <f>IF(('OddsRatio_working_3-way'!X78=0),IF(Q78&gt;0,-Q78^(1/3),(-Q78)^(1/3)),'OddsRatio_working_3-way'!AN78-'OddsRatio_working_3-way'!R78/3)</f>
        <v>-0.36854668941515545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9">
        <f t="shared" si="26"/>
        <v>0.60709101201871218</v>
      </c>
      <c r="E79" s="9">
        <f t="shared" si="27"/>
        <v>0.2384609864082099</v>
      </c>
      <c r="F79" s="9">
        <f t="shared" si="28"/>
        <v>0.15444800157307784</v>
      </c>
      <c r="G79" s="9">
        <f t="shared" si="29"/>
        <v>1.0609827559618654</v>
      </c>
      <c r="H79" s="9">
        <f t="shared" si="30"/>
        <v>1.6471994811367381</v>
      </c>
      <c r="I79" s="9">
        <f t="shared" si="31"/>
        <v>4.1935580954452147</v>
      </c>
      <c r="J79" s="9">
        <f t="shared" si="32"/>
        <v>6.4746710207632248</v>
      </c>
      <c r="K79" s="11">
        <f t="shared" si="33"/>
        <v>0.6211180124223602</v>
      </c>
      <c r="L79" s="11">
        <f t="shared" si="34"/>
        <v>0.24937655860349128</v>
      </c>
      <c r="M79" s="11">
        <f t="shared" si="35"/>
        <v>0.16233766233766234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-0.23822924337941143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0.2207717779037926</v>
      </c>
      <c r="Q79" s="11">
        <f>2*'OddsRatio_working_3-way'!K79*'OddsRatio_working_3-way'!L79*'OddsRatio_working_3-way'!M79</f>
        <v>5.0289698839132708E-2</v>
      </c>
      <c r="R79" s="11">
        <f t="shared" si="36"/>
        <v>0</v>
      </c>
      <c r="S79" s="11">
        <f t="shared" si="37"/>
        <v>-0.92671988867539856</v>
      </c>
      <c r="T79" s="11">
        <f t="shared" si="38"/>
        <v>-0.21109792452742565</v>
      </c>
      <c r="U79" s="11">
        <f>'OddsRatio_working_3-way'!S79-'OddsRatio_working_3-way'!R79^2/3</f>
        <v>-0.92671988867539856</v>
      </c>
      <c r="V79" s="11">
        <f>'OddsRatio_working_3-way'!S79*'OddsRatio_working_3-way'!R79/3-2*'OddsRatio_working_3-way'!R79^3/27-'OddsRatio_working_3-way'!T79</f>
        <v>0.21109792452742565</v>
      </c>
      <c r="W79" s="11">
        <f>'OddsRatio_working_3-way'!V79^2+4*'OddsRatio_working_3-way'!U79^3/27</f>
        <v>-7.3345233345910116E-2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0.17168835654005254</v>
      </c>
      <c r="Y79" s="11">
        <f>IF('OddsRatio_working_3-way'!W79&gt;=0,IF('OddsRatio_working_3-way'!V79+SQRT('OddsRatio_working_3-way'!W79)&gt;0,0,PI()),ACOS('OddsRatio_working_3-way'!V79/(2*'OddsRatio_working_3-way'!X79)))</f>
        <v>0.90870118814870804</v>
      </c>
      <c r="Z79" s="11">
        <f>'OddsRatio_working_3-way'!X79^(1/3)*COS('OddsRatio_working_3-way'!Y79/3)</f>
        <v>0.53049137798093271</v>
      </c>
      <c r="AA79" s="11">
        <f>'OddsRatio_working_3-way'!X79^(1/3)*COS(('OddsRatio_working_3-way'!Y79+2*PI())/3)</f>
        <v>-0.40882195995739173</v>
      </c>
      <c r="AB79" s="11">
        <f>'OddsRatio_working_3-way'!X79^(1/3)*COS(('OddsRatio_working_3-way'!Y79+4*PI())/3)</f>
        <v>-0.12166941802354114</v>
      </c>
      <c r="AC79" s="11">
        <f>'OddsRatio_working_3-way'!X79^(1/3)*SIN('OddsRatio_working_3-way'!Y79/3)</f>
        <v>0.16578759738399418</v>
      </c>
      <c r="AD79" s="11">
        <f>'OddsRatio_working_3-way'!X79^(1/3)*SIN(('OddsRatio_working_3-way'!Y79+2*PI())/3)</f>
        <v>0.37652521112810355</v>
      </c>
      <c r="AE79" s="11">
        <f>'OddsRatio_working_3-way'!X79^(1/3)*SIN(('OddsRatio_working_3-way'!Y79+4*PI())/3)</f>
        <v>-0.54231280851209751</v>
      </c>
      <c r="AF79" s="11">
        <f>-'OddsRatio_working_3-way'!U79/(3*'OddsRatio_working_3-way'!X79^(1/3))*COS(('OddsRatio_working_3-way'!Y79)/3)</f>
        <v>0.53049137798093271</v>
      </c>
      <c r="AG79" s="11">
        <f>-'OddsRatio_working_3-way'!U79/(3*'OddsRatio_working_3-way'!X79^(1/3))*COS(('OddsRatio_working_3-way'!Y79+2*PI())/3)</f>
        <v>-0.40882195995739173</v>
      </c>
      <c r="AH79" s="11">
        <f>-'OddsRatio_working_3-way'!U79/(3*'OddsRatio_working_3-way'!X79^(1/3))*COS(('OddsRatio_working_3-way'!Y79+4*PI())/3)</f>
        <v>-0.12166941802354114</v>
      </c>
      <c r="AI79" s="11">
        <f>'OddsRatio_working_3-way'!U79/(3*'OddsRatio_working_3-way'!X79^(1/3))*SIN(('OddsRatio_working_3-way'!Y79)/3)</f>
        <v>-0.16578759738399418</v>
      </c>
      <c r="AJ79" s="11">
        <f>'OddsRatio_working_3-way'!U79/(3*'OddsRatio_working_3-way'!X79^(1/3))*SIN(('OddsRatio_working_3-way'!Y79+2*PI())/3)</f>
        <v>-0.37652521112810355</v>
      </c>
      <c r="AK79" s="11">
        <f>'OddsRatio_working_3-way'!U79/(3*'OddsRatio_working_3-way'!X79^(1/3))*SIN(('OddsRatio_working_3-way'!Y79+4*PI())/3)</f>
        <v>0.54231280851209751</v>
      </c>
      <c r="AL79" s="11">
        <f>'OddsRatio_working_3-way'!Z79+'OddsRatio_working_3-way'!AF79</f>
        <v>1.0609827559618654</v>
      </c>
      <c r="AM79" s="11">
        <f>'OddsRatio_working_3-way'!AA79+'OddsRatio_working_3-way'!AG79</f>
        <v>-0.81764391991478347</v>
      </c>
      <c r="AN79" s="11">
        <f>'OddsRatio_working_3-way'!AB79+'OddsRatio_working_3-way'!AH79</f>
        <v>-0.24333883604708229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1.0609827559618654</v>
      </c>
      <c r="AS79" s="11">
        <f>IF(('OddsRatio_working_3-way'!X79=0),IF(Q79&gt;0,-Q79^(1/3),(-Q79)^(1/3)),'OddsRatio_working_3-way'!AM79-'OddsRatio_working_3-way'!R79/3)</f>
        <v>-0.81764391991478347</v>
      </c>
      <c r="AT79" s="11">
        <f>IF(('OddsRatio_working_3-way'!X79=0),IF(Q79&gt;0,-Q79^(1/3),(-Q79)^(1/3)),'OddsRatio_working_3-way'!AN79-'OddsRatio_working_3-way'!R79/3)</f>
        <v>-0.24333883604708229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9">
        <f t="shared" si="26"/>
        <v>0.65801971537999082</v>
      </c>
      <c r="E80" s="9">
        <f t="shared" si="27"/>
        <v>0.20618105253656296</v>
      </c>
      <c r="F80" s="9">
        <f t="shared" si="28"/>
        <v>0.13579923208344627</v>
      </c>
      <c r="G80" s="9">
        <f t="shared" si="29"/>
        <v>1.0606353151608365</v>
      </c>
      <c r="H80" s="9">
        <f t="shared" si="30"/>
        <v>1.5197113044288098</v>
      </c>
      <c r="I80" s="9">
        <f t="shared" si="31"/>
        <v>4.8501061940338372</v>
      </c>
      <c r="J80" s="9">
        <f t="shared" si="32"/>
        <v>7.3638118909650192</v>
      </c>
      <c r="K80" s="11">
        <f t="shared" si="33"/>
        <v>0.67114093959731547</v>
      </c>
      <c r="L80" s="11">
        <f t="shared" si="34"/>
        <v>0.21598272138228941</v>
      </c>
      <c r="M80" s="11">
        <f t="shared" si="35"/>
        <v>0.14285714285714285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-0.22099815907344866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0.20956329246296923</v>
      </c>
      <c r="Q80" s="11">
        <f>2*'OddsRatio_working_3-way'!K80*'OddsRatio_working_3-way'!L80*'OddsRatio_working_3-way'!M80</f>
        <v>4.1415670447227118E-2</v>
      </c>
      <c r="R80" s="11">
        <f t="shared" si="36"/>
        <v>0</v>
      </c>
      <c r="S80" s="11">
        <f t="shared" si="37"/>
        <v>-0.94825809111523385</v>
      </c>
      <c r="T80" s="11">
        <f t="shared" si="38"/>
        <v>-0.18740278480538217</v>
      </c>
      <c r="U80" s="11">
        <f>'OddsRatio_working_3-way'!S80-'OddsRatio_working_3-way'!R80^2/3</f>
        <v>-0.94825809111523385</v>
      </c>
      <c r="V80" s="11">
        <f>'OddsRatio_working_3-way'!S80*'OddsRatio_working_3-way'!R80/3-2*'OddsRatio_working_3-way'!R80^3/27-'OddsRatio_working_3-way'!T80</f>
        <v>0.18740278480538217</v>
      </c>
      <c r="W80" s="11">
        <f>'OddsRatio_working_3-way'!V80^2+4*'OddsRatio_working_3-way'!U80^3/27</f>
        <v>-9.1201296100790391E-2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0.17770839868560148</v>
      </c>
      <c r="Y80" s="11">
        <f>IF('OddsRatio_working_3-way'!W80&gt;=0,IF('OddsRatio_working_3-way'!V80+SQRT('OddsRatio_working_3-way'!W80)&gt;0,0,PI()),ACOS('OddsRatio_working_3-way'!V80/(2*'OddsRatio_working_3-way'!X80)))</f>
        <v>1.0154046975371831</v>
      </c>
      <c r="Z80" s="11">
        <f>'OddsRatio_working_3-way'!X80^(1/3)*COS('OddsRatio_working_3-way'!Y80/3)</f>
        <v>0.53031765758041827</v>
      </c>
      <c r="AA80" s="11">
        <f>'OddsRatio_working_3-way'!X80^(1/3)*COS(('OddsRatio_working_3-way'!Y80+2*PI())/3)</f>
        <v>-0.42682796413342211</v>
      </c>
      <c r="AB80" s="11">
        <f>'OddsRatio_working_3-way'!X80^(1/3)*COS(('OddsRatio_working_3-way'!Y80+4*PI())/3)</f>
        <v>-0.10348969344699605</v>
      </c>
      <c r="AC80" s="11">
        <f>'OddsRatio_working_3-way'!X80^(1/3)*SIN('OddsRatio_working_3-way'!Y80/3)</f>
        <v>0.18667943762011624</v>
      </c>
      <c r="AD80" s="11">
        <f>'OddsRatio_working_3-way'!X80^(1/3)*SIN(('OddsRatio_working_3-way'!Y80+2*PI())/3)</f>
        <v>0.36592884473004139</v>
      </c>
      <c r="AE80" s="11">
        <f>'OddsRatio_working_3-way'!X80^(1/3)*SIN(('OddsRatio_working_3-way'!Y80+4*PI())/3)</f>
        <v>-0.55260828235015746</v>
      </c>
      <c r="AF80" s="11">
        <f>-'OddsRatio_working_3-way'!U80/(3*'OddsRatio_working_3-way'!X80^(1/3))*COS(('OddsRatio_working_3-way'!Y80)/3)</f>
        <v>0.53031765758041827</v>
      </c>
      <c r="AG80" s="11">
        <f>-'OddsRatio_working_3-way'!U80/(3*'OddsRatio_working_3-way'!X80^(1/3))*COS(('OddsRatio_working_3-way'!Y80+2*PI())/3)</f>
        <v>-0.42682796413342211</v>
      </c>
      <c r="AH80" s="11">
        <f>-'OddsRatio_working_3-way'!U80/(3*'OddsRatio_working_3-way'!X80^(1/3))*COS(('OddsRatio_working_3-way'!Y80+4*PI())/3)</f>
        <v>-0.10348969344699605</v>
      </c>
      <c r="AI80" s="11">
        <f>'OddsRatio_working_3-way'!U80/(3*'OddsRatio_working_3-way'!X80^(1/3))*SIN(('OddsRatio_working_3-way'!Y80)/3)</f>
        <v>-0.18667943762011624</v>
      </c>
      <c r="AJ80" s="11">
        <f>'OddsRatio_working_3-way'!U80/(3*'OddsRatio_working_3-way'!X80^(1/3))*SIN(('OddsRatio_working_3-way'!Y80+2*PI())/3)</f>
        <v>-0.36592884473004139</v>
      </c>
      <c r="AK80" s="11">
        <f>'OddsRatio_working_3-way'!U80/(3*'OddsRatio_working_3-way'!X80^(1/3))*SIN(('OddsRatio_working_3-way'!Y80+4*PI())/3)</f>
        <v>0.55260828235015746</v>
      </c>
      <c r="AL80" s="11">
        <f>'OddsRatio_working_3-way'!Z80+'OddsRatio_working_3-way'!AF80</f>
        <v>1.0606353151608365</v>
      </c>
      <c r="AM80" s="11">
        <f>'OddsRatio_working_3-way'!AA80+'OddsRatio_working_3-way'!AG80</f>
        <v>-0.85365592826684422</v>
      </c>
      <c r="AN80" s="11">
        <f>'OddsRatio_working_3-way'!AB80+'OddsRatio_working_3-way'!AH80</f>
        <v>-0.20697938689399209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1.0606353151608365</v>
      </c>
      <c r="AS80" s="11">
        <f>IF(('OddsRatio_working_3-way'!X80=0),IF(Q80&gt;0,-Q80^(1/3),(-Q80)^(1/3)),'OddsRatio_working_3-way'!AM80-'OddsRatio_working_3-way'!R80/3)</f>
        <v>-0.85365592826684422</v>
      </c>
      <c r="AT80" s="11">
        <f>IF(('OddsRatio_working_3-way'!X80=0),IF(Q80&gt;0,-Q80^(1/3),(-Q80)^(1/3)),'OddsRatio_working_3-way'!AN80-'OddsRatio_working_3-way'!R80/3)</f>
        <v>-0.20697938689399209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9">
        <f t="shared" si="26"/>
        <v>0.62834939995759775</v>
      </c>
      <c r="E81" s="9">
        <f t="shared" si="27"/>
        <v>0.22294279644786802</v>
      </c>
      <c r="F81" s="9">
        <f t="shared" si="28"/>
        <v>0.14870780359453398</v>
      </c>
      <c r="G81" s="9">
        <f t="shared" si="29"/>
        <v>1.0561986465409037</v>
      </c>
      <c r="H81" s="9">
        <f t="shared" si="30"/>
        <v>1.5914712420629062</v>
      </c>
      <c r="I81" s="9">
        <f t="shared" si="31"/>
        <v>4.4854555335849824</v>
      </c>
      <c r="J81" s="9">
        <f t="shared" si="32"/>
        <v>6.724596664251699</v>
      </c>
      <c r="K81" s="11">
        <f t="shared" si="33"/>
        <v>0.64102564102564097</v>
      </c>
      <c r="L81" s="11">
        <f t="shared" si="34"/>
        <v>0.23255813953488372</v>
      </c>
      <c r="M81" s="11">
        <f t="shared" si="35"/>
        <v>0.1557632398753894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-0.23258043123289807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0.21548641413888098</v>
      </c>
      <c r="Q81" s="11">
        <f>2*'OddsRatio_working_3-way'!K81*'OddsRatio_working_3-way'!L81*'OddsRatio_working_3-way'!M81</f>
        <v>4.6441037529931242E-2</v>
      </c>
      <c r="R81" s="11">
        <f t="shared" si="36"/>
        <v>0</v>
      </c>
      <c r="S81" s="11">
        <f t="shared" si="37"/>
        <v>-0.92650277152122174</v>
      </c>
      <c r="T81" s="11">
        <f t="shared" si="38"/>
        <v>-0.19967732144853914</v>
      </c>
      <c r="U81" s="11">
        <f>'OddsRatio_working_3-way'!S81-'OddsRatio_working_3-way'!R81^2/3</f>
        <v>-0.92650277152122174</v>
      </c>
      <c r="V81" s="11">
        <f>'OddsRatio_working_3-way'!S81*'OddsRatio_working_3-way'!R81/3-2*'OddsRatio_working_3-way'!R81^3/27-'OddsRatio_working_3-way'!T81</f>
        <v>0.19967732144853914</v>
      </c>
      <c r="W81" s="11">
        <f>'OddsRatio_working_3-way'!V81^2+4*'OddsRatio_working_3-way'!U81^3/27</f>
        <v>-7.7953681652693549E-2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0.17162802390166121</v>
      </c>
      <c r="Y81" s="11">
        <f>IF('OddsRatio_working_3-way'!W81&gt;=0,IF('OddsRatio_working_3-way'!V81+SQRT('OddsRatio_working_3-way'!W81)&gt;0,0,PI()),ACOS('OddsRatio_working_3-way'!V81/(2*'OddsRatio_working_3-way'!X81)))</f>
        <v>0.94996030496497197</v>
      </c>
      <c r="Z81" s="11">
        <f>'OddsRatio_working_3-way'!X81^(1/3)*COS('OddsRatio_working_3-way'!Y81/3)</f>
        <v>0.52809932327045184</v>
      </c>
      <c r="AA81" s="11">
        <f>'OddsRatio_working_3-way'!X81^(1/3)*COS(('OddsRatio_working_3-way'!Y81+2*PI())/3)</f>
        <v>-0.41391300422197586</v>
      </c>
      <c r="AB81" s="11">
        <f>'OddsRatio_working_3-way'!X81^(1/3)*COS(('OddsRatio_working_3-way'!Y81+4*PI())/3)</f>
        <v>-0.11418631904847604</v>
      </c>
      <c r="AC81" s="11">
        <f>'OddsRatio_working_3-way'!X81^(1/3)*SIN('OddsRatio_working_3-way'!Y81/3)</f>
        <v>0.17304728236823447</v>
      </c>
      <c r="AD81" s="11">
        <f>'OddsRatio_working_3-way'!X81^(1/3)*SIN(('OddsRatio_working_3-way'!Y81+2*PI())/3)</f>
        <v>0.37082378848946457</v>
      </c>
      <c r="AE81" s="11">
        <f>'OddsRatio_working_3-way'!X81^(1/3)*SIN(('OddsRatio_working_3-way'!Y81+4*PI())/3)</f>
        <v>-0.54387107085769892</v>
      </c>
      <c r="AF81" s="11">
        <f>-'OddsRatio_working_3-way'!U81/(3*'OddsRatio_working_3-way'!X81^(1/3))*COS(('OddsRatio_working_3-way'!Y81)/3)</f>
        <v>0.52809932327045184</v>
      </c>
      <c r="AG81" s="11">
        <f>-'OddsRatio_working_3-way'!U81/(3*'OddsRatio_working_3-way'!X81^(1/3))*COS(('OddsRatio_working_3-way'!Y81+2*PI())/3)</f>
        <v>-0.41391300422197586</v>
      </c>
      <c r="AH81" s="11">
        <f>-'OddsRatio_working_3-way'!U81/(3*'OddsRatio_working_3-way'!X81^(1/3))*COS(('OddsRatio_working_3-way'!Y81+4*PI())/3)</f>
        <v>-0.11418631904847604</v>
      </c>
      <c r="AI81" s="11">
        <f>'OddsRatio_working_3-way'!U81/(3*'OddsRatio_working_3-way'!X81^(1/3))*SIN(('OddsRatio_working_3-way'!Y81)/3)</f>
        <v>-0.17304728236823447</v>
      </c>
      <c r="AJ81" s="11">
        <f>'OddsRatio_working_3-way'!U81/(3*'OddsRatio_working_3-way'!X81^(1/3))*SIN(('OddsRatio_working_3-way'!Y81+2*PI())/3)</f>
        <v>-0.37082378848946457</v>
      </c>
      <c r="AK81" s="11">
        <f>'OddsRatio_working_3-way'!U81/(3*'OddsRatio_working_3-way'!X81^(1/3))*SIN(('OddsRatio_working_3-way'!Y81+4*PI())/3)</f>
        <v>0.54387107085769892</v>
      </c>
      <c r="AL81" s="11">
        <f>'OddsRatio_working_3-way'!Z81+'OddsRatio_working_3-way'!AF81</f>
        <v>1.0561986465409037</v>
      </c>
      <c r="AM81" s="11">
        <f>'OddsRatio_working_3-way'!AA81+'OddsRatio_working_3-way'!AG81</f>
        <v>-0.82782600844395171</v>
      </c>
      <c r="AN81" s="11">
        <f>'OddsRatio_working_3-way'!AB81+'OddsRatio_working_3-way'!AH81</f>
        <v>-0.22837263809695207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1.0561986465409037</v>
      </c>
      <c r="AS81" s="11">
        <f>IF(('OddsRatio_working_3-way'!X81=0),IF(Q81&gt;0,-Q81^(1/3),(-Q81)^(1/3)),'OddsRatio_working_3-way'!AM81-'OddsRatio_working_3-way'!R81/3)</f>
        <v>-0.82782600844395171</v>
      </c>
      <c r="AT81" s="11">
        <f>IF(('OddsRatio_working_3-way'!X81=0),IF(Q81&gt;0,-Q81^(1/3),(-Q81)^(1/3)),'OddsRatio_working_3-way'!AN81-'OddsRatio_working_3-way'!R81/3)</f>
        <v>-0.22837263809695207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9">
        <f t="shared" si="26"/>
        <v>0.36898510921185157</v>
      </c>
      <c r="E82" s="9">
        <f t="shared" si="27"/>
        <v>0.29791594640729485</v>
      </c>
      <c r="F82" s="9">
        <f t="shared" si="28"/>
        <v>0.33309894438085352</v>
      </c>
      <c r="G82" s="9">
        <f t="shared" si="29"/>
        <v>1.0427661379932132</v>
      </c>
      <c r="H82" s="9">
        <f t="shared" si="30"/>
        <v>2.7101364663088705</v>
      </c>
      <c r="I82" s="9">
        <f t="shared" si="31"/>
        <v>3.3566514718646618</v>
      </c>
      <c r="J82" s="9">
        <f t="shared" si="32"/>
        <v>3.0021109849469694</v>
      </c>
      <c r="K82" s="11">
        <f t="shared" si="33"/>
        <v>0.37878787878787878</v>
      </c>
      <c r="L82" s="11">
        <f t="shared" si="34"/>
        <v>0.30674846625766872</v>
      </c>
      <c r="M82" s="11">
        <f t="shared" si="35"/>
        <v>0.34246575342465752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-0.28317123669674316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0.2315893619784703</v>
      </c>
      <c r="Q82" s="11">
        <f>2*'OddsRatio_working_3-way'!K82*'OddsRatio_working_3-way'!L82*'OddsRatio_working_3-way'!M82</f>
        <v>7.9583973188477763E-2</v>
      </c>
      <c r="R82" s="11">
        <f t="shared" si="36"/>
        <v>0</v>
      </c>
      <c r="S82" s="11">
        <f t="shared" si="37"/>
        <v>-0.817842110943233</v>
      </c>
      <c r="T82" s="11">
        <f t="shared" si="38"/>
        <v>-0.2810453989495646</v>
      </c>
      <c r="U82" s="11">
        <f>'OddsRatio_working_3-way'!S82-'OddsRatio_working_3-way'!R82^2/3</f>
        <v>-0.817842110943233</v>
      </c>
      <c r="V82" s="11">
        <f>'OddsRatio_working_3-way'!S82*'OddsRatio_working_3-way'!R82/3-2*'OddsRatio_working_3-way'!R82^3/27-'OddsRatio_working_3-way'!T82</f>
        <v>0.2810453989495646</v>
      </c>
      <c r="W82" s="11">
        <f>'OddsRatio_working_3-way'!V82^2+4*'OddsRatio_working_3-way'!U82^3/27</f>
        <v>-2.0544542626218937E-3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0.14233847910293076</v>
      </c>
      <c r="Y82" s="11">
        <f>IF('OddsRatio_working_3-way'!W82&gt;=0,IF('OddsRatio_working_3-way'!V82+SQRT('OddsRatio_working_3-way'!W82)&gt;0,0,PI()),ACOS('OddsRatio_working_3-way'!V82/(2*'OddsRatio_working_3-way'!X82)))</f>
        <v>0.15989989314496578</v>
      </c>
      <c r="Z82" s="11">
        <f>'OddsRatio_working_3-way'!X82^(1/3)*COS('OddsRatio_working_3-way'!Y82/3)</f>
        <v>0.52138306899660658</v>
      </c>
      <c r="AA82" s="11">
        <f>'OddsRatio_working_3-way'!X82^(1/3)*COS(('OddsRatio_working_3-way'!Y82+2*PI())/3)</f>
        <v>-0.28478093587251996</v>
      </c>
      <c r="AB82" s="11">
        <f>'OddsRatio_working_3-way'!X82^(1/3)*COS(('OddsRatio_working_3-way'!Y82+4*PI())/3)</f>
        <v>-0.23660213312408676</v>
      </c>
      <c r="AC82" s="11">
        <f>'OddsRatio_working_3-way'!X82^(1/3)*SIN('OddsRatio_working_3-way'!Y82/3)</f>
        <v>2.7816044736041903E-2</v>
      </c>
      <c r="AD82" s="11">
        <f>'OddsRatio_working_3-way'!X82^(1/3)*SIN(('OddsRatio_working_3-way'!Y82+2*PI())/3)</f>
        <v>0.43762296048613508</v>
      </c>
      <c r="AE82" s="11">
        <f>'OddsRatio_working_3-way'!X82^(1/3)*SIN(('OddsRatio_working_3-way'!Y82+4*PI())/3)</f>
        <v>-0.4654390052221769</v>
      </c>
      <c r="AF82" s="11">
        <f>-'OddsRatio_working_3-way'!U82/(3*'OddsRatio_working_3-way'!X82^(1/3))*COS(('OddsRatio_working_3-way'!Y82)/3)</f>
        <v>0.52138306899660647</v>
      </c>
      <c r="AG82" s="11">
        <f>-'OddsRatio_working_3-way'!U82/(3*'OddsRatio_working_3-way'!X82^(1/3))*COS(('OddsRatio_working_3-way'!Y82+2*PI())/3)</f>
        <v>-0.2847809358725199</v>
      </c>
      <c r="AH82" s="11">
        <f>-'OddsRatio_working_3-way'!U82/(3*'OddsRatio_working_3-way'!X82^(1/3))*COS(('OddsRatio_working_3-way'!Y82+4*PI())/3)</f>
        <v>-0.23660213312408671</v>
      </c>
      <c r="AI82" s="11">
        <f>'OddsRatio_working_3-way'!U82/(3*'OddsRatio_working_3-way'!X82^(1/3))*SIN(('OddsRatio_working_3-way'!Y82)/3)</f>
        <v>-2.7816044736041896E-2</v>
      </c>
      <c r="AJ82" s="11">
        <f>'OddsRatio_working_3-way'!U82/(3*'OddsRatio_working_3-way'!X82^(1/3))*SIN(('OddsRatio_working_3-way'!Y82+2*PI())/3)</f>
        <v>-0.43762296048613503</v>
      </c>
      <c r="AK82" s="11">
        <f>'OddsRatio_working_3-way'!U82/(3*'OddsRatio_working_3-way'!X82^(1/3))*SIN(('OddsRatio_working_3-way'!Y82+4*PI())/3)</f>
        <v>0.46543900522217679</v>
      </c>
      <c r="AL82" s="11">
        <f>'OddsRatio_working_3-way'!Z82+'OddsRatio_working_3-way'!AF82</f>
        <v>1.0427661379932132</v>
      </c>
      <c r="AM82" s="11">
        <f>'OddsRatio_working_3-way'!AA82+'OddsRatio_working_3-way'!AG82</f>
        <v>-0.56956187174503992</v>
      </c>
      <c r="AN82" s="11">
        <f>'OddsRatio_working_3-way'!AB82+'OddsRatio_working_3-way'!AH82</f>
        <v>-0.47320426624817347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1.0427661379932132</v>
      </c>
      <c r="AS82" s="11">
        <f>IF(('OddsRatio_working_3-way'!X82=0),IF(Q82&gt;0,-Q82^(1/3),(-Q82)^(1/3)),'OddsRatio_working_3-way'!AM82-'OddsRatio_working_3-way'!R82/3)</f>
        <v>-0.56956187174503992</v>
      </c>
      <c r="AT82" s="11">
        <f>IF(('OddsRatio_working_3-way'!X82=0),IF(Q82&gt;0,-Q82^(1/3),(-Q82)^(1/3)),'OddsRatio_working_3-way'!AN82-'OddsRatio_working_3-way'!R82/3)</f>
        <v>-0.47320426624817347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9">
        <f t="shared" si="26"/>
        <v>0.49132399633232599</v>
      </c>
      <c r="E83" s="9">
        <f t="shared" si="27"/>
        <v>0.27117609616697363</v>
      </c>
      <c r="F83" s="9">
        <f t="shared" si="28"/>
        <v>0.23749990750070055</v>
      </c>
      <c r="G83" s="9">
        <f t="shared" si="29"/>
        <v>1.0457745783931234</v>
      </c>
      <c r="H83" s="9">
        <f t="shared" si="30"/>
        <v>2.0353168326091922</v>
      </c>
      <c r="I83" s="9">
        <f t="shared" si="31"/>
        <v>3.6876406664703265</v>
      </c>
      <c r="J83" s="9">
        <f t="shared" si="32"/>
        <v>4.2105279556668895</v>
      </c>
      <c r="K83" s="11">
        <f t="shared" si="33"/>
        <v>0.50251256281407031</v>
      </c>
      <c r="L83" s="11">
        <f t="shared" si="34"/>
        <v>0.28011204481792717</v>
      </c>
      <c r="M83" s="11">
        <f t="shared" si="35"/>
        <v>0.24570024570024568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-0.2701413038392052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0.229296711708772</v>
      </c>
      <c r="Q83" s="11">
        <f>2*'OddsRatio_working_3-way'!K83*'OddsRatio_working_3-way'!L83*'OddsRatio_working_3-way'!M83</f>
        <v>6.916944546267631E-2</v>
      </c>
      <c r="R83" s="11">
        <f t="shared" si="36"/>
        <v>0</v>
      </c>
      <c r="S83" s="11">
        <f t="shared" si="37"/>
        <v>-0.84880286150264195</v>
      </c>
      <c r="T83" s="11">
        <f t="shared" si="38"/>
        <v>-0.25604912865841378</v>
      </c>
      <c r="U83" s="11">
        <f>'OddsRatio_working_3-way'!S83-'OddsRatio_working_3-way'!R83^2/3</f>
        <v>-0.84880286150264195</v>
      </c>
      <c r="V83" s="11">
        <f>'OddsRatio_working_3-way'!S83*'OddsRatio_working_3-way'!R83/3-2*'OddsRatio_working_3-way'!R83^3/27-'OddsRatio_working_3-way'!T83</f>
        <v>0.25604912865841378</v>
      </c>
      <c r="W83" s="11">
        <f>'OddsRatio_working_3-way'!V83^2+4*'OddsRatio_working_3-way'!U83^3/27</f>
        <v>-2.5036451876199267E-2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0.15049718283321137</v>
      </c>
      <c r="Y83" s="11">
        <f>IF('OddsRatio_working_3-way'!W83&gt;=0,IF('OddsRatio_working_3-way'!V83+SQRT('OddsRatio_working_3-way'!W83)&gt;0,0,PI()),ACOS('OddsRatio_working_3-way'!V83/(2*'OddsRatio_working_3-way'!X83)))</f>
        <v>0.55352362319351034</v>
      </c>
      <c r="Z83" s="11">
        <f>'OddsRatio_working_3-way'!X83^(1/3)*COS('OddsRatio_working_3-way'!Y83/3)</f>
        <v>0.52288728919656169</v>
      </c>
      <c r="AA83" s="11">
        <f>'OddsRatio_working_3-way'!X83^(1/3)*COS(('OddsRatio_working_3-way'!Y83+2*PI())/3)</f>
        <v>-0.34595623225931454</v>
      </c>
      <c r="AB83" s="11">
        <f>'OddsRatio_working_3-way'!X83^(1/3)*COS(('OddsRatio_working_3-way'!Y83+4*PI())/3)</f>
        <v>-0.17693105693724728</v>
      </c>
      <c r="AC83" s="11">
        <f>'OddsRatio_working_3-way'!X83^(1/3)*SIN('OddsRatio_working_3-way'!Y83/3)</f>
        <v>9.758673047201942E-2</v>
      </c>
      <c r="AD83" s="11">
        <f>'OddsRatio_working_3-way'!X83^(1/3)*SIN(('OddsRatio_working_3-way'!Y83+2*PI())/3)</f>
        <v>0.4040403105241932</v>
      </c>
      <c r="AE83" s="11">
        <f>'OddsRatio_working_3-way'!X83^(1/3)*SIN(('OddsRatio_working_3-way'!Y83+4*PI())/3)</f>
        <v>-0.50162704099621247</v>
      </c>
      <c r="AF83" s="11">
        <f>-'OddsRatio_working_3-way'!U83/(3*'OddsRatio_working_3-way'!X83^(1/3))*COS(('OddsRatio_working_3-way'!Y83)/3)</f>
        <v>0.5228872891965618</v>
      </c>
      <c r="AG83" s="11">
        <f>-'OddsRatio_working_3-way'!U83/(3*'OddsRatio_working_3-way'!X83^(1/3))*COS(('OddsRatio_working_3-way'!Y83+2*PI())/3)</f>
        <v>-0.3459562322593146</v>
      </c>
      <c r="AH83" s="11">
        <f>-'OddsRatio_working_3-way'!U83/(3*'OddsRatio_working_3-way'!X83^(1/3))*COS(('OddsRatio_working_3-way'!Y83+4*PI())/3)</f>
        <v>-0.17693105693724731</v>
      </c>
      <c r="AI83" s="11">
        <f>'OddsRatio_working_3-way'!U83/(3*'OddsRatio_working_3-way'!X83^(1/3))*SIN(('OddsRatio_working_3-way'!Y83)/3)</f>
        <v>-9.7586730472019448E-2</v>
      </c>
      <c r="AJ83" s="11">
        <f>'OddsRatio_working_3-way'!U83/(3*'OddsRatio_working_3-way'!X83^(1/3))*SIN(('OddsRatio_working_3-way'!Y83+2*PI())/3)</f>
        <v>-0.40404031052419331</v>
      </c>
      <c r="AK83" s="11">
        <f>'OddsRatio_working_3-way'!U83/(3*'OddsRatio_working_3-way'!X83^(1/3))*SIN(('OddsRatio_working_3-way'!Y83+4*PI())/3)</f>
        <v>0.50162704099621258</v>
      </c>
      <c r="AL83" s="11">
        <f>'OddsRatio_working_3-way'!Z83+'OddsRatio_working_3-way'!AF83</f>
        <v>1.0457745783931234</v>
      </c>
      <c r="AM83" s="11">
        <f>'OddsRatio_working_3-way'!AA83+'OddsRatio_working_3-way'!AG83</f>
        <v>-0.6919124645186292</v>
      </c>
      <c r="AN83" s="11">
        <f>'OddsRatio_working_3-way'!AB83+'OddsRatio_working_3-way'!AH83</f>
        <v>-0.35386211387449462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1.0457745783931234</v>
      </c>
      <c r="AS83" s="11">
        <f>IF(('OddsRatio_working_3-way'!X83=0),IF(Q83&gt;0,-Q83^(1/3),(-Q83)^(1/3)),'OddsRatio_working_3-way'!AM83-'OddsRatio_working_3-way'!R83/3)</f>
        <v>-0.6919124645186292</v>
      </c>
      <c r="AT83" s="11">
        <f>IF(('OddsRatio_working_3-way'!X83=0),IF(Q83&gt;0,-Q83^(1/3),(-Q83)^(1/3)),'OddsRatio_working_3-way'!AN83-'OddsRatio_working_3-way'!R83/3)</f>
        <v>-0.35386211387449462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9">
        <f t="shared" si="26"/>
        <v>0.5142878145560057</v>
      </c>
      <c r="E84" s="9">
        <f t="shared" si="27"/>
        <v>0.25734870779997909</v>
      </c>
      <c r="F84" s="9">
        <f t="shared" si="28"/>
        <v>0.22836347764401521</v>
      </c>
      <c r="G84" s="9">
        <f t="shared" si="29"/>
        <v>1.0493738929334702</v>
      </c>
      <c r="H84" s="9">
        <f t="shared" si="30"/>
        <v>1.9444365036401237</v>
      </c>
      <c r="I84" s="9">
        <f t="shared" si="31"/>
        <v>3.8857782055670427</v>
      </c>
      <c r="J84" s="9">
        <f t="shared" si="32"/>
        <v>4.378983935245774</v>
      </c>
      <c r="K84" s="11">
        <f t="shared" si="33"/>
        <v>0.52631578947368418</v>
      </c>
      <c r="L84" s="11">
        <f t="shared" si="34"/>
        <v>0.26666666666666666</v>
      </c>
      <c r="M84" s="11">
        <f t="shared" si="35"/>
        <v>0.23696682464454977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-0.26505362933399856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0.22848590670990265</v>
      </c>
      <c r="Q84" s="11">
        <f>2*'OddsRatio_working_3-way'!K84*'OddsRatio_working_3-way'!L84*'OddsRatio_working_3-way'!M84</f>
        <v>6.6517003408996425E-2</v>
      </c>
      <c r="R84" s="11">
        <f t="shared" si="36"/>
        <v>0</v>
      </c>
      <c r="S84" s="11">
        <f t="shared" si="37"/>
        <v>-0.86203651421042682</v>
      </c>
      <c r="T84" s="11">
        <f t="shared" si="38"/>
        <v>-0.25095677269590305</v>
      </c>
      <c r="U84" s="11">
        <f>'OddsRatio_working_3-way'!S84-'OddsRatio_working_3-way'!R84^2/3</f>
        <v>-0.86203651421042682</v>
      </c>
      <c r="V84" s="11">
        <f>'OddsRatio_working_3-way'!S84*'OddsRatio_working_3-way'!R84/3-2*'OddsRatio_working_3-way'!R84^3/27-'OddsRatio_working_3-way'!T84</f>
        <v>0.25095677269590305</v>
      </c>
      <c r="W84" s="11">
        <f>'OddsRatio_working_3-way'!V84^2+4*'OddsRatio_working_3-way'!U84^3/27</f>
        <v>-3.192222808144167E-2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0.15403045952293398</v>
      </c>
      <c r="Y84" s="11">
        <f>IF('OddsRatio_working_3-way'!W84&gt;=0,IF('OddsRatio_working_3-way'!V84+SQRT('OddsRatio_working_3-way'!W84)&gt;0,0,PI()),ACOS('OddsRatio_working_3-way'!V84/(2*'OddsRatio_working_3-way'!X84)))</f>
        <v>0.61869917848198142</v>
      </c>
      <c r="Z84" s="11">
        <f>'OddsRatio_working_3-way'!X84^(1/3)*COS('OddsRatio_working_3-way'!Y84/3)</f>
        <v>0.52468694646673508</v>
      </c>
      <c r="AA84" s="11">
        <f>'OddsRatio_working_3-way'!X84^(1/3)*COS(('OddsRatio_working_3-way'!Y84+2*PI())/3)</f>
        <v>-0.35740574076453269</v>
      </c>
      <c r="AB84" s="11">
        <f>'OddsRatio_working_3-way'!X84^(1/3)*COS(('OddsRatio_working_3-way'!Y84+4*PI())/3)</f>
        <v>-0.16728120570220259</v>
      </c>
      <c r="AC84" s="11">
        <f>'OddsRatio_working_3-way'!X84^(1/3)*SIN('OddsRatio_working_3-way'!Y84/3)</f>
        <v>0.1097684514977889</v>
      </c>
      <c r="AD84" s="11">
        <f>'OddsRatio_working_3-way'!X84^(1/3)*SIN(('OddsRatio_working_3-way'!Y84+2*PI())/3)</f>
        <v>0.39950799892538408</v>
      </c>
      <c r="AE84" s="11">
        <f>'OddsRatio_working_3-way'!X84^(1/3)*SIN(('OddsRatio_working_3-way'!Y84+4*PI())/3)</f>
        <v>-0.50927645042317282</v>
      </c>
      <c r="AF84" s="11">
        <f>-'OddsRatio_working_3-way'!U84/(3*'OddsRatio_working_3-way'!X84^(1/3))*COS(('OddsRatio_working_3-way'!Y84)/3)</f>
        <v>0.52468694646673508</v>
      </c>
      <c r="AG84" s="11">
        <f>-'OddsRatio_working_3-way'!U84/(3*'OddsRatio_working_3-way'!X84^(1/3))*COS(('OddsRatio_working_3-way'!Y84+2*PI())/3)</f>
        <v>-0.35740574076453263</v>
      </c>
      <c r="AH84" s="11">
        <f>-'OddsRatio_working_3-way'!U84/(3*'OddsRatio_working_3-way'!X84^(1/3))*COS(('OddsRatio_working_3-way'!Y84+4*PI())/3)</f>
        <v>-0.16728120570220256</v>
      </c>
      <c r="AI84" s="11">
        <f>'OddsRatio_working_3-way'!U84/(3*'OddsRatio_working_3-way'!X84^(1/3))*SIN(('OddsRatio_working_3-way'!Y84)/3)</f>
        <v>-0.10976845149778887</v>
      </c>
      <c r="AJ84" s="11">
        <f>'OddsRatio_working_3-way'!U84/(3*'OddsRatio_working_3-way'!X84^(1/3))*SIN(('OddsRatio_working_3-way'!Y84+2*PI())/3)</f>
        <v>-0.39950799892538397</v>
      </c>
      <c r="AK84" s="11">
        <f>'OddsRatio_working_3-way'!U84/(3*'OddsRatio_working_3-way'!X84^(1/3))*SIN(('OddsRatio_working_3-way'!Y84+4*PI())/3)</f>
        <v>0.50927645042317271</v>
      </c>
      <c r="AL84" s="11">
        <f>'OddsRatio_working_3-way'!Z84+'OddsRatio_working_3-way'!AF84</f>
        <v>1.0493738929334702</v>
      </c>
      <c r="AM84" s="11">
        <f>'OddsRatio_working_3-way'!AA84+'OddsRatio_working_3-way'!AG84</f>
        <v>-0.71481148152906537</v>
      </c>
      <c r="AN84" s="11">
        <f>'OddsRatio_working_3-way'!AB84+'OddsRatio_working_3-way'!AH84</f>
        <v>-0.33456241140440512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1.0493738929334702</v>
      </c>
      <c r="AS84" s="11">
        <f>IF(('OddsRatio_working_3-way'!X84=0),IF(Q84&gt;0,-Q84^(1/3),(-Q84)^(1/3)),'OddsRatio_working_3-way'!AM84-'OddsRatio_working_3-way'!R84/3)</f>
        <v>-0.71481148152906537</v>
      </c>
      <c r="AT84" s="11">
        <f>IF(('OddsRatio_working_3-way'!X84=0),IF(Q84&gt;0,-Q84^(1/3),(-Q84)^(1/3)),'OddsRatio_working_3-way'!AN84-'OddsRatio_working_3-way'!R84/3)</f>
        <v>-0.33456241140440512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9">
        <f t="shared" si="26"/>
        <v>0.60139503683178719</v>
      </c>
      <c r="E85" s="9">
        <f t="shared" si="27"/>
        <v>0.23641569501450252</v>
      </c>
      <c r="F85" s="9">
        <f t="shared" si="28"/>
        <v>0.16218926815371001</v>
      </c>
      <c r="G85" s="9">
        <f t="shared" si="29"/>
        <v>1.0520643703286254</v>
      </c>
      <c r="H85" s="9">
        <f t="shared" si="30"/>
        <v>1.6628005533070342</v>
      </c>
      <c r="I85" s="9">
        <f t="shared" si="31"/>
        <v>4.2298376169088803</v>
      </c>
      <c r="J85" s="9">
        <f t="shared" si="32"/>
        <v>6.1656360583135497</v>
      </c>
      <c r="K85" s="11">
        <f t="shared" si="33"/>
        <v>0.61349693251533743</v>
      </c>
      <c r="L85" s="11">
        <f t="shared" si="34"/>
        <v>0.24570024570024568</v>
      </c>
      <c r="M85" s="11">
        <f t="shared" si="35"/>
        <v>0.16920473773265651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-0.24220936023745021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0.21960066804512635</v>
      </c>
      <c r="Q85" s="11">
        <f>2*'OddsRatio_working_3-way'!K85*'OddsRatio_working_3-way'!L85*'OddsRatio_working_3-way'!M85</f>
        <v>5.1010608140563608E-2</v>
      </c>
      <c r="R85" s="11">
        <f t="shared" si="36"/>
        <v>0</v>
      </c>
      <c r="S85" s="11">
        <f t="shared" si="37"/>
        <v>-0.90665640596978003</v>
      </c>
      <c r="T85" s="11">
        <f t="shared" si="38"/>
        <v>-0.21060543692677816</v>
      </c>
      <c r="U85" s="11">
        <f>'OddsRatio_working_3-way'!S85-'OddsRatio_working_3-way'!R85^2/3</f>
        <v>-0.90665640596978003</v>
      </c>
      <c r="V85" s="11">
        <f>'OddsRatio_working_3-way'!S85*'OddsRatio_working_3-way'!R85/3-2*'OddsRatio_working_3-way'!R85^3/27-'OddsRatio_working_3-way'!T85</f>
        <v>0.21060543692677816</v>
      </c>
      <c r="W85" s="11">
        <f>'OddsRatio_working_3-way'!V85^2+4*'OddsRatio_working_3-way'!U85^3/27</f>
        <v>-6.6059422875554441E-2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0.16614306556299122</v>
      </c>
      <c r="Y85" s="11">
        <f>IF('OddsRatio_working_3-way'!W85&gt;=0,IF('OddsRatio_working_3-way'!V85+SQRT('OddsRatio_working_3-way'!W85)&gt;0,0,PI()),ACOS('OddsRatio_working_3-way'!V85/(2*'OddsRatio_working_3-way'!X85)))</f>
        <v>0.88433051426373943</v>
      </c>
      <c r="Z85" s="11">
        <f>'OddsRatio_working_3-way'!X85^(1/3)*COS('OddsRatio_working_3-way'!Y85/3)</f>
        <v>0.52603218516431272</v>
      </c>
      <c r="AA85" s="11">
        <f>'OddsRatio_working_3-way'!X85^(1/3)*COS(('OddsRatio_working_3-way'!Y85+2*PI())/3)</f>
        <v>-0.40133350515515354</v>
      </c>
      <c r="AB85" s="11">
        <f>'OddsRatio_working_3-way'!X85^(1/3)*COS(('OddsRatio_working_3-way'!Y85+4*PI())/3)</f>
        <v>-0.12469868000915922</v>
      </c>
      <c r="AC85" s="11">
        <f>'OddsRatio_working_3-way'!X85^(1/3)*SIN('OddsRatio_working_3-way'!Y85/3)</f>
        <v>0.15971519076526491</v>
      </c>
      <c r="AD85" s="11">
        <f>'OddsRatio_working_3-way'!X85^(1/3)*SIN(('OddsRatio_working_3-way'!Y85+2*PI())/3)</f>
        <v>0.37569964017790197</v>
      </c>
      <c r="AE85" s="11">
        <f>'OddsRatio_working_3-way'!X85^(1/3)*SIN(('OddsRatio_working_3-way'!Y85+4*PI())/3)</f>
        <v>-0.53541483094316689</v>
      </c>
      <c r="AF85" s="11">
        <f>-'OddsRatio_working_3-way'!U85/(3*'OddsRatio_working_3-way'!X85^(1/3))*COS(('OddsRatio_working_3-way'!Y85)/3)</f>
        <v>0.52603218516431272</v>
      </c>
      <c r="AG85" s="11">
        <f>-'OddsRatio_working_3-way'!U85/(3*'OddsRatio_working_3-way'!X85^(1/3))*COS(('OddsRatio_working_3-way'!Y85+2*PI())/3)</f>
        <v>-0.40133350515515354</v>
      </c>
      <c r="AH85" s="11">
        <f>-'OddsRatio_working_3-way'!U85/(3*'OddsRatio_working_3-way'!X85^(1/3))*COS(('OddsRatio_working_3-way'!Y85+4*PI())/3)</f>
        <v>-0.12469868000915922</v>
      </c>
      <c r="AI85" s="11">
        <f>'OddsRatio_working_3-way'!U85/(3*'OddsRatio_working_3-way'!X85^(1/3))*SIN(('OddsRatio_working_3-way'!Y85)/3)</f>
        <v>-0.15971519076526491</v>
      </c>
      <c r="AJ85" s="11">
        <f>'OddsRatio_working_3-way'!U85/(3*'OddsRatio_working_3-way'!X85^(1/3))*SIN(('OddsRatio_working_3-way'!Y85+2*PI())/3)</f>
        <v>-0.37569964017790197</v>
      </c>
      <c r="AK85" s="11">
        <f>'OddsRatio_working_3-way'!U85/(3*'OddsRatio_working_3-way'!X85^(1/3))*SIN(('OddsRatio_working_3-way'!Y85+4*PI())/3)</f>
        <v>0.53541483094316689</v>
      </c>
      <c r="AL85" s="11">
        <f>'OddsRatio_working_3-way'!Z85+'OddsRatio_working_3-way'!AF85</f>
        <v>1.0520643703286254</v>
      </c>
      <c r="AM85" s="11">
        <f>'OddsRatio_working_3-way'!AA85+'OddsRatio_working_3-way'!AG85</f>
        <v>-0.80266701031030707</v>
      </c>
      <c r="AN85" s="11">
        <f>'OddsRatio_working_3-way'!AB85+'OddsRatio_working_3-way'!AH85</f>
        <v>-0.24939736001831844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1.0520643703286254</v>
      </c>
      <c r="AS85" s="11">
        <f>IF(('OddsRatio_working_3-way'!X85=0),IF(Q85&gt;0,-Q85^(1/3),(-Q85)^(1/3)),'OddsRatio_working_3-way'!AM85-'OddsRatio_working_3-way'!R85/3)</f>
        <v>-0.80266701031030707</v>
      </c>
      <c r="AT85" s="11">
        <f>IF(('OddsRatio_working_3-way'!X85=0),IF(Q85&gt;0,-Q85^(1/3),(-Q85)^(1/3)),'OddsRatio_working_3-way'!AN85-'OddsRatio_working_3-way'!R85/3)</f>
        <v>-0.24939736001831844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9">
        <f t="shared" si="26"/>
        <v>0.57875116315501374</v>
      </c>
      <c r="E86" s="9">
        <f t="shared" si="27"/>
        <v>0.25774609621211092</v>
      </c>
      <c r="F86" s="9">
        <f t="shared" si="28"/>
        <v>0.16350274063287529</v>
      </c>
      <c r="G86" s="9">
        <f t="shared" si="29"/>
        <v>1.054867099215469</v>
      </c>
      <c r="H86" s="9">
        <f t="shared" si="30"/>
        <v>1.7278582984586732</v>
      </c>
      <c r="I86" s="9">
        <f t="shared" si="31"/>
        <v>3.87978718085823</v>
      </c>
      <c r="J86" s="9">
        <f t="shared" si="32"/>
        <v>6.1161054311950247</v>
      </c>
      <c r="K86" s="11">
        <f t="shared" si="33"/>
        <v>0.59171597633136097</v>
      </c>
      <c r="L86" s="11">
        <f t="shared" si="34"/>
        <v>0.26809651474530832</v>
      </c>
      <c r="M86" s="11">
        <f t="shared" si="35"/>
        <v>0.17094017094017094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-0.24774338880340108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0.22426118211133361</v>
      </c>
      <c r="Q86" s="11">
        <f>2*'OddsRatio_working_3-way'!K86*'OddsRatio_working_3-way'!L86*'OddsRatio_working_3-way'!M86</f>
        <v>5.4234868708907764E-2</v>
      </c>
      <c r="R86" s="11">
        <f t="shared" si="36"/>
        <v>0</v>
      </c>
      <c r="S86" s="11">
        <f t="shared" si="37"/>
        <v>-0.90521560714299432</v>
      </c>
      <c r="T86" s="11">
        <f t="shared" si="38"/>
        <v>-0.21891550354123199</v>
      </c>
      <c r="U86" s="11">
        <f>'OddsRatio_working_3-way'!S86-'OddsRatio_working_3-way'!R86^2/3</f>
        <v>-0.90521560714299432</v>
      </c>
      <c r="V86" s="11">
        <f>'OddsRatio_working_3-way'!S86*'OddsRatio_working_3-way'!R86/3-2*'OddsRatio_working_3-way'!R86^3/27-'OddsRatio_working_3-way'!T86</f>
        <v>0.21891550354123199</v>
      </c>
      <c r="W86" s="11">
        <f>'OddsRatio_working_3-way'!V86^2+4*'OddsRatio_working_3-way'!U86^3/27</f>
        <v>-6.196452292285632E-2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0.16574718746751593</v>
      </c>
      <c r="Y86" s="11">
        <f>IF('OddsRatio_working_3-way'!W86&gt;=0,IF('OddsRatio_working_3-way'!V86+SQRT('OddsRatio_working_3-way'!W86)&gt;0,0,PI()),ACOS('OddsRatio_working_3-way'!V86/(2*'OddsRatio_working_3-way'!X86)))</f>
        <v>0.84945859151454961</v>
      </c>
      <c r="Z86" s="11">
        <f>'OddsRatio_working_3-way'!X86^(1/3)*COS('OddsRatio_working_3-way'!Y86/3)</f>
        <v>0.52743354960773436</v>
      </c>
      <c r="AA86" s="11">
        <f>'OddsRatio_working_3-way'!X86^(1/3)*COS(('OddsRatio_working_3-way'!Y86+2*PI())/3)</f>
        <v>-0.39662384702685971</v>
      </c>
      <c r="AB86" s="11">
        <f>'OddsRatio_working_3-way'!X86^(1/3)*COS(('OddsRatio_working_3-way'!Y86+4*PI())/3)</f>
        <v>-0.13080970258087474</v>
      </c>
      <c r="AC86" s="11">
        <f>'OddsRatio_working_3-way'!X86^(1/3)*SIN('OddsRatio_working_3-way'!Y86/3)</f>
        <v>0.15346786785029953</v>
      </c>
      <c r="AD86" s="11">
        <f>'OddsRatio_working_3-way'!X86^(1/3)*SIN(('OddsRatio_working_3-way'!Y86+2*PI())/3)</f>
        <v>0.38003691884334811</v>
      </c>
      <c r="AE86" s="11">
        <f>'OddsRatio_working_3-way'!X86^(1/3)*SIN(('OddsRatio_working_3-way'!Y86+4*PI())/3)</f>
        <v>-0.53350478669364765</v>
      </c>
      <c r="AF86" s="11">
        <f>-'OddsRatio_working_3-way'!U86/(3*'OddsRatio_working_3-way'!X86^(1/3))*COS(('OddsRatio_working_3-way'!Y86)/3)</f>
        <v>0.52743354960773448</v>
      </c>
      <c r="AG86" s="11">
        <f>-'OddsRatio_working_3-way'!U86/(3*'OddsRatio_working_3-way'!X86^(1/3))*COS(('OddsRatio_working_3-way'!Y86+2*PI())/3)</f>
        <v>-0.39662384702685982</v>
      </c>
      <c r="AH86" s="11">
        <f>-'OddsRatio_working_3-way'!U86/(3*'OddsRatio_working_3-way'!X86^(1/3))*COS(('OddsRatio_working_3-way'!Y86+4*PI())/3)</f>
        <v>-0.13080970258087476</v>
      </c>
      <c r="AI86" s="11">
        <f>'OddsRatio_working_3-way'!U86/(3*'OddsRatio_working_3-way'!X86^(1/3))*SIN(('OddsRatio_working_3-way'!Y86)/3)</f>
        <v>-0.15346786785029956</v>
      </c>
      <c r="AJ86" s="11">
        <f>'OddsRatio_working_3-way'!U86/(3*'OddsRatio_working_3-way'!X86^(1/3))*SIN(('OddsRatio_working_3-way'!Y86+2*PI())/3)</f>
        <v>-0.38003691884334817</v>
      </c>
      <c r="AK86" s="11">
        <f>'OddsRatio_working_3-way'!U86/(3*'OddsRatio_working_3-way'!X86^(1/3))*SIN(('OddsRatio_working_3-way'!Y86+4*PI())/3)</f>
        <v>0.53350478669364776</v>
      </c>
      <c r="AL86" s="11">
        <f>'OddsRatio_working_3-way'!Z86+'OddsRatio_working_3-way'!AF86</f>
        <v>1.054867099215469</v>
      </c>
      <c r="AM86" s="11">
        <f>'OddsRatio_working_3-way'!AA86+'OddsRatio_working_3-way'!AG86</f>
        <v>-0.79324769405371953</v>
      </c>
      <c r="AN86" s="11">
        <f>'OddsRatio_working_3-way'!AB86+'OddsRatio_working_3-way'!AH86</f>
        <v>-0.26161940516174953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1.054867099215469</v>
      </c>
      <c r="AS86" s="11">
        <f>IF(('OddsRatio_working_3-way'!X86=0),IF(Q86&gt;0,-Q86^(1/3),(-Q86)^(1/3)),'OddsRatio_working_3-way'!AM86-'OddsRatio_working_3-way'!R86/3)</f>
        <v>-0.79324769405371953</v>
      </c>
      <c r="AT86" s="11">
        <f>IF(('OddsRatio_working_3-way'!X86=0),IF(Q86&gt;0,-Q86^(1/3),(-Q86)^(1/3)),'OddsRatio_working_3-way'!AN86-'OddsRatio_working_3-way'!R86/3)</f>
        <v>-0.26161940516174953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9">
        <f t="shared" si="26"/>
        <v>0.25922887838528746</v>
      </c>
      <c r="E87" s="9">
        <f t="shared" si="27"/>
        <v>0.29250130248464257</v>
      </c>
      <c r="F87" s="9">
        <f t="shared" si="28"/>
        <v>0.44826981913007008</v>
      </c>
      <c r="G87" s="9">
        <f t="shared" si="29"/>
        <v>1.0702602633399585</v>
      </c>
      <c r="H87" s="9">
        <f t="shared" si="30"/>
        <v>3.8575949031176884</v>
      </c>
      <c r="I87" s="9">
        <f t="shared" si="31"/>
        <v>3.4187881951483066</v>
      </c>
      <c r="J87" s="9">
        <f t="shared" si="32"/>
        <v>2.2307993028409521</v>
      </c>
      <c r="K87" s="11">
        <f t="shared" si="33"/>
        <v>0.27247956403269757</v>
      </c>
      <c r="L87" s="11">
        <f t="shared" si="34"/>
        <v>0.30674846625766872</v>
      </c>
      <c r="M87" s="11">
        <f t="shared" si="35"/>
        <v>0.46511627906976744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-0.26977109617335127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0.23636406753014713</v>
      </c>
      <c r="Q87" s="11">
        <f>2*'OddsRatio_working_3-way'!K87*'OddsRatio_working_3-way'!L87*'OddsRatio_working_3-way'!M87</f>
        <v>7.7751338003337875E-2</v>
      </c>
      <c r="R87" s="11">
        <f t="shared" si="36"/>
        <v>0</v>
      </c>
      <c r="S87" s="11">
        <f t="shared" si="37"/>
        <v>-0.87616527820409185</v>
      </c>
      <c r="T87" s="11">
        <f t="shared" si="38"/>
        <v>-0.2882122625671355</v>
      </c>
      <c r="U87" s="11">
        <f>'OddsRatio_working_3-way'!S87-'OddsRatio_working_3-way'!R87^2/3</f>
        <v>-0.87616527820409185</v>
      </c>
      <c r="V87" s="11">
        <f>'OddsRatio_working_3-way'!S87*'OddsRatio_working_3-way'!R87/3-2*'OddsRatio_working_3-way'!R87^3/27-'OddsRatio_working_3-way'!T87</f>
        <v>0.2882122625671355</v>
      </c>
      <c r="W87" s="11">
        <f>'OddsRatio_working_3-way'!V87^2+4*'OddsRatio_working_3-way'!U87^3/27</f>
        <v>-1.6578423465149955E-2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0.157832768903686</v>
      </c>
      <c r="Y87" s="11">
        <f>IF('OddsRatio_working_3-way'!W87&gt;=0,IF('OddsRatio_working_3-way'!V87+SQRT('OddsRatio_working_3-way'!W87)&gt;0,0,PI()),ACOS('OddsRatio_working_3-way'!V87/(2*'OddsRatio_working_3-way'!X87)))</f>
        <v>0.42014330692355895</v>
      </c>
      <c r="Z87" s="11">
        <f>'OddsRatio_working_3-way'!X87^(1/3)*COS('OddsRatio_working_3-way'!Y87/3)</f>
        <v>0.53513013166997936</v>
      </c>
      <c r="AA87" s="11">
        <f>'OddsRatio_working_3-way'!X87^(1/3)*COS(('OddsRatio_working_3-way'!Y87+2*PI())/3)</f>
        <v>-0.33289596346525269</v>
      </c>
      <c r="AB87" s="11">
        <f>'OddsRatio_working_3-way'!X87^(1/3)*COS(('OddsRatio_working_3-way'!Y87+4*PI())/3)</f>
        <v>-0.20223416820472634</v>
      </c>
      <c r="AC87" s="11">
        <f>'OddsRatio_working_3-way'!X87^(1/3)*SIN('OddsRatio_working_3-way'!Y87/3)</f>
        <v>7.5437622666464588E-2</v>
      </c>
      <c r="AD87" s="11">
        <f>'OddsRatio_working_3-way'!X87^(1/3)*SIN(('OddsRatio_working_3-way'!Y87+2*PI())/3)</f>
        <v>0.42571747702348145</v>
      </c>
      <c r="AE87" s="11">
        <f>'OddsRatio_working_3-way'!X87^(1/3)*SIN(('OddsRatio_working_3-way'!Y87+4*PI())/3)</f>
        <v>-0.50115509968994609</v>
      </c>
      <c r="AF87" s="11">
        <f>-'OddsRatio_working_3-way'!U87/(3*'OddsRatio_working_3-way'!X87^(1/3))*COS(('OddsRatio_working_3-way'!Y87)/3)</f>
        <v>0.53513013166997925</v>
      </c>
      <c r="AG87" s="11">
        <f>-'OddsRatio_working_3-way'!U87/(3*'OddsRatio_working_3-way'!X87^(1/3))*COS(('OddsRatio_working_3-way'!Y87+2*PI())/3)</f>
        <v>-0.33289596346525263</v>
      </c>
      <c r="AH87" s="11">
        <f>-'OddsRatio_working_3-way'!U87/(3*'OddsRatio_working_3-way'!X87^(1/3))*COS(('OddsRatio_working_3-way'!Y87+4*PI())/3)</f>
        <v>-0.20223416820472628</v>
      </c>
      <c r="AI87" s="11">
        <f>'OddsRatio_working_3-way'!U87/(3*'OddsRatio_working_3-way'!X87^(1/3))*SIN(('OddsRatio_working_3-way'!Y87)/3)</f>
        <v>-7.5437622666464574E-2</v>
      </c>
      <c r="AJ87" s="11">
        <f>'OddsRatio_working_3-way'!U87/(3*'OddsRatio_working_3-way'!X87^(1/3))*SIN(('OddsRatio_working_3-way'!Y87+2*PI())/3)</f>
        <v>-0.42571747702348134</v>
      </c>
      <c r="AK87" s="11">
        <f>'OddsRatio_working_3-way'!U87/(3*'OddsRatio_working_3-way'!X87^(1/3))*SIN(('OddsRatio_working_3-way'!Y87+4*PI())/3)</f>
        <v>0.50115509968994598</v>
      </c>
      <c r="AL87" s="11">
        <f>'OddsRatio_working_3-way'!Z87+'OddsRatio_working_3-way'!AF87</f>
        <v>1.0702602633399585</v>
      </c>
      <c r="AM87" s="11">
        <f>'OddsRatio_working_3-way'!AA87+'OddsRatio_working_3-way'!AG87</f>
        <v>-0.66579192693050526</v>
      </c>
      <c r="AN87" s="11">
        <f>'OddsRatio_working_3-way'!AB87+'OddsRatio_working_3-way'!AH87</f>
        <v>-0.40446833640945262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1.0702602633399585</v>
      </c>
      <c r="AS87" s="11">
        <f>IF(('OddsRatio_working_3-way'!X87=0),IF(Q87&gt;0,-Q87^(1/3),(-Q87)^(1/3)),'OddsRatio_working_3-way'!AM87-'OddsRatio_working_3-way'!R87/3)</f>
        <v>-0.66579192693050526</v>
      </c>
      <c r="AT87" s="11">
        <f>IF(('OddsRatio_working_3-way'!X87=0),IF(Q87&gt;0,-Q87^(1/3),(-Q87)^(1/3)),'OddsRatio_working_3-way'!AN87-'OddsRatio_working_3-way'!R87/3)</f>
        <v>-0.40446833640945262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9">
        <f t="shared" si="26"/>
        <v>0.26365586140487224</v>
      </c>
      <c r="E88" s="9">
        <f t="shared" si="27"/>
        <v>0.29438558004495707</v>
      </c>
      <c r="F88" s="9">
        <f t="shared" si="28"/>
        <v>0.44195855855017058</v>
      </c>
      <c r="G88" s="9">
        <f t="shared" si="29"/>
        <v>1.0700471043174862</v>
      </c>
      <c r="H88" s="9">
        <f t="shared" si="30"/>
        <v>3.7928229422686388</v>
      </c>
      <c r="I88" s="9">
        <f t="shared" si="31"/>
        <v>3.396905513671169</v>
      </c>
      <c r="J88" s="9">
        <f t="shared" si="32"/>
        <v>2.2626555830946335</v>
      </c>
      <c r="K88" s="11">
        <f t="shared" si="33"/>
        <v>0.2770083102493075</v>
      </c>
      <c r="L88" s="11">
        <f t="shared" si="34"/>
        <v>0.30864197530864196</v>
      </c>
      <c r="M88" s="11">
        <f t="shared" si="35"/>
        <v>0.4587155963302752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-0.27055890168040397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0.2364877266399541</v>
      </c>
      <c r="Q88" s="11">
        <f>2*'OddsRatio_working_3-way'!K88*'OddsRatio_working_3-way'!L88*'OddsRatio_working_3-way'!M88</f>
        <v>7.843705692867467E-2</v>
      </c>
      <c r="R88" s="11">
        <f t="shared" si="36"/>
        <v>0</v>
      </c>
      <c r="S88" s="11">
        <f t="shared" si="37"/>
        <v>-0.87407113634466094</v>
      </c>
      <c r="T88" s="11">
        <f t="shared" si="38"/>
        <v>-0.28990750790867698</v>
      </c>
      <c r="U88" s="11">
        <f>'OddsRatio_working_3-way'!S88-'OddsRatio_working_3-way'!R88^2/3</f>
        <v>-0.87407113634466094</v>
      </c>
      <c r="V88" s="11">
        <f>'OddsRatio_working_3-way'!S88*'OddsRatio_working_3-way'!R88/3-2*'OddsRatio_working_3-way'!R88^3/27-'OddsRatio_working_3-way'!T88</f>
        <v>0.28990750790867698</v>
      </c>
      <c r="W88" s="11">
        <f>'OddsRatio_working_3-way'!V88^2+4*'OddsRatio_working_3-way'!U88^3/27</f>
        <v>-1.4885585792686742E-2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0.157267247809665</v>
      </c>
      <c r="Y88" s="11">
        <f>IF('OddsRatio_working_3-way'!W88&gt;=0,IF('OddsRatio_working_3-way'!V88+SQRT('OddsRatio_working_3-way'!W88)&gt;0,0,PI()),ACOS('OddsRatio_working_3-way'!V88/(2*'OddsRatio_working_3-way'!X88)))</f>
        <v>0.39834716327216091</v>
      </c>
      <c r="Z88" s="11">
        <f>'OddsRatio_working_3-way'!X88^(1/3)*COS('OddsRatio_working_3-way'!Y88/3)</f>
        <v>0.53502355215874309</v>
      </c>
      <c r="AA88" s="11">
        <f>'OddsRatio_working_3-way'!X88^(1/3)*COS(('OddsRatio_working_3-way'!Y88+2*PI())/3)</f>
        <v>-0.32939984490322283</v>
      </c>
      <c r="AB88" s="11">
        <f>'OddsRatio_working_3-way'!X88^(1/3)*COS(('OddsRatio_working_3-way'!Y88+4*PI())/3)</f>
        <v>-0.20562370725552015</v>
      </c>
      <c r="AC88" s="11">
        <f>'OddsRatio_working_3-way'!X88^(1/3)*SIN('OddsRatio_working_3-way'!Y88/3)</f>
        <v>7.1462186390153226E-2</v>
      </c>
      <c r="AD88" s="11">
        <f>'OddsRatio_working_3-way'!X88^(1/3)*SIN(('OddsRatio_working_3-way'!Y88+2*PI())/3)</f>
        <v>0.4276128945973835</v>
      </c>
      <c r="AE88" s="11">
        <f>'OddsRatio_working_3-way'!X88^(1/3)*SIN(('OddsRatio_working_3-way'!Y88+4*PI())/3)</f>
        <v>-0.49907508098753683</v>
      </c>
      <c r="AF88" s="11">
        <f>-'OddsRatio_working_3-way'!U88/(3*'OddsRatio_working_3-way'!X88^(1/3))*COS(('OddsRatio_working_3-way'!Y88)/3)</f>
        <v>0.53502355215874309</v>
      </c>
      <c r="AG88" s="11">
        <f>-'OddsRatio_working_3-way'!U88/(3*'OddsRatio_working_3-way'!X88^(1/3))*COS(('OddsRatio_working_3-way'!Y88+2*PI())/3)</f>
        <v>-0.32939984490322283</v>
      </c>
      <c r="AH88" s="11">
        <f>-'OddsRatio_working_3-way'!U88/(3*'OddsRatio_working_3-way'!X88^(1/3))*COS(('OddsRatio_working_3-way'!Y88+4*PI())/3)</f>
        <v>-0.20562370725552015</v>
      </c>
      <c r="AI88" s="11">
        <f>'OddsRatio_working_3-way'!U88/(3*'OddsRatio_working_3-way'!X88^(1/3))*SIN(('OddsRatio_working_3-way'!Y88)/3)</f>
        <v>-7.1462186390153226E-2</v>
      </c>
      <c r="AJ88" s="11">
        <f>'OddsRatio_working_3-way'!U88/(3*'OddsRatio_working_3-way'!X88^(1/3))*SIN(('OddsRatio_working_3-way'!Y88+2*PI())/3)</f>
        <v>-0.4276128945973835</v>
      </c>
      <c r="AK88" s="11">
        <f>'OddsRatio_working_3-way'!U88/(3*'OddsRatio_working_3-way'!X88^(1/3))*SIN(('OddsRatio_working_3-way'!Y88+4*PI())/3)</f>
        <v>0.49907508098753683</v>
      </c>
      <c r="AL88" s="11">
        <f>'OddsRatio_working_3-way'!Z88+'OddsRatio_working_3-way'!AF88</f>
        <v>1.0700471043174862</v>
      </c>
      <c r="AM88" s="11">
        <f>'OddsRatio_working_3-way'!AA88+'OddsRatio_working_3-way'!AG88</f>
        <v>-0.65879968980644565</v>
      </c>
      <c r="AN88" s="11">
        <f>'OddsRatio_working_3-way'!AB88+'OddsRatio_working_3-way'!AH88</f>
        <v>-0.4112474145110403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1.0700471043174862</v>
      </c>
      <c r="AS88" s="11">
        <f>IF(('OddsRatio_working_3-way'!X88=0),IF(Q88&gt;0,-Q88^(1/3),(-Q88)^(1/3)),'OddsRatio_working_3-way'!AM88-'OddsRatio_working_3-way'!R88/3)</f>
        <v>-0.65879968980644565</v>
      </c>
      <c r="AT88" s="11">
        <f>IF(('OddsRatio_working_3-way'!X88=0),IF(Q88&gt;0,-Q88^(1/3),(-Q88)^(1/3)),'OddsRatio_working_3-way'!AN88-'OddsRatio_working_3-way'!R88/3)</f>
        <v>-0.4112474145110403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9">
        <f t="shared" si="26"/>
        <v>0.41490431899357172</v>
      </c>
      <c r="E89" s="9">
        <f t="shared" si="27"/>
        <v>0.27312374776541753</v>
      </c>
      <c r="F89" s="9">
        <f t="shared" si="28"/>
        <v>0.31197193324101086</v>
      </c>
      <c r="G89" s="9">
        <f t="shared" si="29"/>
        <v>1.060296421434223</v>
      </c>
      <c r="H89" s="9">
        <f t="shared" si="30"/>
        <v>2.4101942405075167</v>
      </c>
      <c r="I89" s="9">
        <f t="shared" si="31"/>
        <v>3.661344017799899</v>
      </c>
      <c r="J89" s="9">
        <f t="shared" si="32"/>
        <v>3.205416556583184</v>
      </c>
      <c r="K89" s="11">
        <f t="shared" si="33"/>
        <v>0.42918454935622319</v>
      </c>
      <c r="L89" s="11">
        <f t="shared" si="34"/>
        <v>0.28490028490028491</v>
      </c>
      <c r="M89" s="11">
        <f t="shared" si="35"/>
        <v>0.32467532467532467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-0.2756607563474518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0.23502169424916208</v>
      </c>
      <c r="Q89" s="11">
        <f>2*'OddsRatio_working_3-way'!K89*'OddsRatio_working_3-way'!L89*'OddsRatio_working_3-way'!M89</f>
        <v>7.9399221030122313E-2</v>
      </c>
      <c r="R89" s="11">
        <f t="shared" si="36"/>
        <v>0</v>
      </c>
      <c r="S89" s="11">
        <f t="shared" si="37"/>
        <v>-0.85257581588049147</v>
      </c>
      <c r="T89" s="11">
        <f t="shared" si="38"/>
        <v>-0.28803237022989575</v>
      </c>
      <c r="U89" s="11">
        <f>'OddsRatio_working_3-way'!S89-'OddsRatio_working_3-way'!R89^2/3</f>
        <v>-0.85257581588049147</v>
      </c>
      <c r="V89" s="11">
        <f>'OddsRatio_working_3-way'!S89*'OddsRatio_working_3-way'!R89/3-2*'OddsRatio_working_3-way'!R89^3/27-'OddsRatio_working_3-way'!T89</f>
        <v>0.28803237022989575</v>
      </c>
      <c r="W89" s="11">
        <f>'OddsRatio_working_3-way'!V89^2+4*'OddsRatio_working_3-way'!U89^3/27</f>
        <v>-8.8484673028678407E-3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0.15150174388692658</v>
      </c>
      <c r="Y89" s="11">
        <f>IF('OddsRatio_working_3-way'!W89&gt;=0,IF('OddsRatio_working_3-way'!V89+SQRT('OddsRatio_working_3-way'!W89)&gt;0,0,PI()),ACOS('OddsRatio_working_3-way'!V89/(2*'OddsRatio_working_3-way'!X89)))</f>
        <v>0.31566242585367399</v>
      </c>
      <c r="Z89" s="11">
        <f>'OddsRatio_working_3-way'!X89^(1/3)*COS('OddsRatio_working_3-way'!Y89/3)</f>
        <v>0.53014821071711149</v>
      </c>
      <c r="AA89" s="11">
        <f>'OddsRatio_working_3-way'!X89^(1/3)*COS(('OddsRatio_working_3-way'!Y89+2*PI())/3)</f>
        <v>-0.3135623511012795</v>
      </c>
      <c r="AB89" s="11">
        <f>'OddsRatio_working_3-way'!X89^(1/3)*COS(('OddsRatio_working_3-way'!Y89+4*PI())/3)</f>
        <v>-0.21658585961583188</v>
      </c>
      <c r="AC89" s="11">
        <f>'OddsRatio_working_3-way'!X89^(1/3)*SIN('OddsRatio_working_3-way'!Y89/3)</f>
        <v>5.5989403464188674E-2</v>
      </c>
      <c r="AD89" s="11">
        <f>'OddsRatio_working_3-way'!X89^(1/3)*SIN(('OddsRatio_working_3-way'!Y89+2*PI())/3)</f>
        <v>0.43112711651978985</v>
      </c>
      <c r="AE89" s="11">
        <f>'OddsRatio_working_3-way'!X89^(1/3)*SIN(('OddsRatio_working_3-way'!Y89+4*PI())/3)</f>
        <v>-0.48711651998397842</v>
      </c>
      <c r="AF89" s="11">
        <f>-'OddsRatio_working_3-way'!U89/(3*'OddsRatio_working_3-way'!X89^(1/3))*COS(('OddsRatio_working_3-way'!Y89)/3)</f>
        <v>0.53014821071711149</v>
      </c>
      <c r="AG89" s="11">
        <f>-'OddsRatio_working_3-way'!U89/(3*'OddsRatio_working_3-way'!X89^(1/3))*COS(('OddsRatio_working_3-way'!Y89+2*PI())/3)</f>
        <v>-0.3135623511012795</v>
      </c>
      <c r="AH89" s="11">
        <f>-'OddsRatio_working_3-way'!U89/(3*'OddsRatio_working_3-way'!X89^(1/3))*COS(('OddsRatio_working_3-way'!Y89+4*PI())/3)</f>
        <v>-0.21658585961583188</v>
      </c>
      <c r="AI89" s="11">
        <f>'OddsRatio_working_3-way'!U89/(3*'OddsRatio_working_3-way'!X89^(1/3))*SIN(('OddsRatio_working_3-way'!Y89)/3)</f>
        <v>-5.5989403464188674E-2</v>
      </c>
      <c r="AJ89" s="11">
        <f>'OddsRatio_working_3-way'!U89/(3*'OddsRatio_working_3-way'!X89^(1/3))*SIN(('OddsRatio_working_3-way'!Y89+2*PI())/3)</f>
        <v>-0.43112711651978985</v>
      </c>
      <c r="AK89" s="11">
        <f>'OddsRatio_working_3-way'!U89/(3*'OddsRatio_working_3-way'!X89^(1/3))*SIN(('OddsRatio_working_3-way'!Y89+4*PI())/3)</f>
        <v>0.48711651998397842</v>
      </c>
      <c r="AL89" s="11">
        <f>'OddsRatio_working_3-way'!Z89+'OddsRatio_working_3-way'!AF89</f>
        <v>1.060296421434223</v>
      </c>
      <c r="AM89" s="11">
        <f>'OddsRatio_working_3-way'!AA89+'OddsRatio_working_3-way'!AG89</f>
        <v>-0.627124702202559</v>
      </c>
      <c r="AN89" s="11">
        <f>'OddsRatio_working_3-way'!AB89+'OddsRatio_working_3-way'!AH89</f>
        <v>-0.43317171923166375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1.060296421434223</v>
      </c>
      <c r="AS89" s="11">
        <f>IF(('OddsRatio_working_3-way'!X89=0),IF(Q89&gt;0,-Q89^(1/3),(-Q89)^(1/3)),'OddsRatio_working_3-way'!AM89-'OddsRatio_working_3-way'!R89/3)</f>
        <v>-0.627124702202559</v>
      </c>
      <c r="AT89" s="11">
        <f>IF(('OddsRatio_working_3-way'!X89=0),IF(Q89&gt;0,-Q89^(1/3),(-Q89)^(1/3)),'OddsRatio_working_3-way'!AN89-'OddsRatio_working_3-way'!R89/3)</f>
        <v>-0.43317171923166375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9">
        <f t="shared" si="26"/>
        <v>0.46378870489396773</v>
      </c>
      <c r="E90" s="9">
        <f t="shared" si="27"/>
        <v>0.28253294150488945</v>
      </c>
      <c r="F90" s="9">
        <f t="shared" si="28"/>
        <v>0.25367835360114266</v>
      </c>
      <c r="G90" s="9">
        <f t="shared" si="29"/>
        <v>1.032280605077597</v>
      </c>
      <c r="H90" s="9">
        <f t="shared" si="30"/>
        <v>2.1561542776869089</v>
      </c>
      <c r="I90" s="9">
        <f t="shared" si="31"/>
        <v>3.5394102884908882</v>
      </c>
      <c r="J90" s="9">
        <f t="shared" si="32"/>
        <v>3.9419997244711529</v>
      </c>
      <c r="K90" s="11">
        <f t="shared" si="33"/>
        <v>0.47169811320754712</v>
      </c>
      <c r="L90" s="11">
        <f t="shared" si="34"/>
        <v>0.28901734104046245</v>
      </c>
      <c r="M90" s="11">
        <f t="shared" si="35"/>
        <v>0.25974025974025972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-0.27805153729463905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0.22768702559301318</v>
      </c>
      <c r="Q90" s="11">
        <f>2*'OddsRatio_working_3-way'!K90*'OddsRatio_working_3-way'!L90*'OddsRatio_working_3-way'!M90</f>
        <v>7.0820225689895211E-2</v>
      </c>
      <c r="R90" s="11">
        <f t="shared" si="36"/>
        <v>0</v>
      </c>
      <c r="S90" s="11">
        <f t="shared" si="37"/>
        <v>-0.81886627136948065</v>
      </c>
      <c r="T90" s="11">
        <f t="shared" si="38"/>
        <v>-0.25470179513825209</v>
      </c>
      <c r="U90" s="11">
        <f>'OddsRatio_working_3-way'!S90-'OddsRatio_working_3-way'!R90^2/3</f>
        <v>-0.81886627136948065</v>
      </c>
      <c r="V90" s="11">
        <f>'OddsRatio_working_3-way'!S90*'OddsRatio_working_3-way'!R90/3-2*'OddsRatio_working_3-way'!R90^3/27-'OddsRatio_working_3-way'!T90</f>
        <v>0.25470179513825209</v>
      </c>
      <c r="W90" s="11">
        <f>'OddsRatio_working_3-way'!V90^2+4*'OddsRatio_working_3-way'!U90^3/27</f>
        <v>-1.6472803418119825E-2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0.14260593243688002</v>
      </c>
      <c r="Y90" s="11">
        <f>IF('OddsRatio_working_3-way'!W90&gt;=0,IF('OddsRatio_working_3-way'!V90+SQRT('OddsRatio_working_3-way'!W90)&gt;0,0,PI()),ACOS('OddsRatio_working_3-way'!V90/(2*'OddsRatio_working_3-way'!X90)))</f>
        <v>0.46676958080068776</v>
      </c>
      <c r="Z90" s="11">
        <f>'OddsRatio_working_3-way'!X90^(1/3)*COS('OddsRatio_working_3-way'!Y90/3)</f>
        <v>0.5161403025387985</v>
      </c>
      <c r="AA90" s="11">
        <f>'OddsRatio_working_3-way'!X90^(1/3)*COS(('OddsRatio_working_3-way'!Y90+2*PI())/3)</f>
        <v>-0.32818405084529179</v>
      </c>
      <c r="AB90" s="11">
        <f>'OddsRatio_working_3-way'!X90^(1/3)*COS(('OddsRatio_working_3-way'!Y90+4*PI())/3)</f>
        <v>-0.18795625169350694</v>
      </c>
      <c r="AC90" s="11">
        <f>'OddsRatio_working_3-way'!X90^(1/3)*SIN('OddsRatio_working_3-way'!Y90/3)</f>
        <v>8.0960557588151918E-2</v>
      </c>
      <c r="AD90" s="11">
        <f>'OddsRatio_working_3-way'!X90^(1/3)*SIN(('OddsRatio_working_3-way'!Y90+2*PI())/3)</f>
        <v>0.40651033512150947</v>
      </c>
      <c r="AE90" s="11">
        <f>'OddsRatio_working_3-way'!X90^(1/3)*SIN(('OddsRatio_working_3-way'!Y90+4*PI())/3)</f>
        <v>-0.48747089270966121</v>
      </c>
      <c r="AF90" s="11">
        <f>-'OddsRatio_working_3-way'!U90/(3*'OddsRatio_working_3-way'!X90^(1/3))*COS(('OddsRatio_working_3-way'!Y90)/3)</f>
        <v>0.51614030253879839</v>
      </c>
      <c r="AG90" s="11">
        <f>-'OddsRatio_working_3-way'!U90/(3*'OddsRatio_working_3-way'!X90^(1/3))*COS(('OddsRatio_working_3-way'!Y90+2*PI())/3)</f>
        <v>-0.32818405084529167</v>
      </c>
      <c r="AH90" s="11">
        <f>-'OddsRatio_working_3-way'!U90/(3*'OddsRatio_working_3-way'!X90^(1/3))*COS(('OddsRatio_working_3-way'!Y90+4*PI())/3)</f>
        <v>-0.18795625169350688</v>
      </c>
      <c r="AI90" s="11">
        <f>'OddsRatio_working_3-way'!U90/(3*'OddsRatio_working_3-way'!X90^(1/3))*SIN(('OddsRatio_working_3-way'!Y90)/3)</f>
        <v>-8.0960557588151905E-2</v>
      </c>
      <c r="AJ90" s="11">
        <f>'OddsRatio_working_3-way'!U90/(3*'OddsRatio_working_3-way'!X90^(1/3))*SIN(('OddsRatio_working_3-way'!Y90+2*PI())/3)</f>
        <v>-0.40651033512150936</v>
      </c>
      <c r="AK90" s="11">
        <f>'OddsRatio_working_3-way'!U90/(3*'OddsRatio_working_3-way'!X90^(1/3))*SIN(('OddsRatio_working_3-way'!Y90+4*PI())/3)</f>
        <v>0.4874708927096611</v>
      </c>
      <c r="AL90" s="11">
        <f>'OddsRatio_working_3-way'!Z90+'OddsRatio_working_3-way'!AF90</f>
        <v>1.032280605077597</v>
      </c>
      <c r="AM90" s="11">
        <f>'OddsRatio_working_3-way'!AA90+'OddsRatio_working_3-way'!AG90</f>
        <v>-0.65636810169058346</v>
      </c>
      <c r="AN90" s="11">
        <f>'OddsRatio_working_3-way'!AB90+'OddsRatio_working_3-way'!AH90</f>
        <v>-0.37591250338701382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1.032280605077597</v>
      </c>
      <c r="AS90" s="11">
        <f>IF(('OddsRatio_working_3-way'!X90=0),IF(Q90&gt;0,-Q90^(1/3),(-Q90)^(1/3)),'OddsRatio_working_3-way'!AM90-'OddsRatio_working_3-way'!R90/3)</f>
        <v>-0.65636810169058346</v>
      </c>
      <c r="AT90" s="11">
        <f>IF(('OddsRatio_working_3-way'!X90=0),IF(Q90&gt;0,-Q90^(1/3),(-Q90)^(1/3)),'OddsRatio_working_3-way'!AN90-'OddsRatio_working_3-way'!R90/3)</f>
        <v>-0.37591250338701382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9">
        <f t="shared" si="26"/>
        <v>0.53934102648362969</v>
      </c>
      <c r="E91" s="9">
        <f t="shared" si="27"/>
        <v>0.26905577880205928</v>
      </c>
      <c r="F91" s="9">
        <f t="shared" si="28"/>
        <v>0.19160319471431125</v>
      </c>
      <c r="G91" s="9">
        <f t="shared" si="29"/>
        <v>1.0290535750340366</v>
      </c>
      <c r="H91" s="9">
        <f t="shared" si="30"/>
        <v>1.8541144672782508</v>
      </c>
      <c r="I91" s="9">
        <f t="shared" si="31"/>
        <v>3.7167014380898564</v>
      </c>
      <c r="J91" s="9">
        <f t="shared" si="32"/>
        <v>5.2191196576395491</v>
      </c>
      <c r="K91" s="11">
        <f t="shared" si="33"/>
        <v>0.54644808743169393</v>
      </c>
      <c r="L91" s="11">
        <f t="shared" si="34"/>
        <v>0.27472527472527469</v>
      </c>
      <c r="M91" s="11">
        <f t="shared" si="35"/>
        <v>0.19607843137254904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-0.26444979000427427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0.22282977924250824</v>
      </c>
      <c r="Q91" s="11">
        <f>2*'OddsRatio_working_3-way'!K91*'OddsRatio_working_3-way'!L91*'OddsRatio_working_3-way'!M91</f>
        <v>5.8871804291283553E-2</v>
      </c>
      <c r="R91" s="11">
        <f t="shared" si="36"/>
        <v>0</v>
      </c>
      <c r="S91" s="11">
        <f t="shared" si="37"/>
        <v>-0.84261658607823686</v>
      </c>
      <c r="T91" s="11">
        <f t="shared" si="38"/>
        <v>-0.2226199699017799</v>
      </c>
      <c r="U91" s="11">
        <f>'OddsRatio_working_3-way'!S91-'OddsRatio_working_3-way'!R91^2/3</f>
        <v>-0.84261658607823686</v>
      </c>
      <c r="V91" s="11">
        <f>'OddsRatio_working_3-way'!S91*'OddsRatio_working_3-way'!R91/3-2*'OddsRatio_working_3-way'!R91^3/27-'OddsRatio_working_3-way'!T91</f>
        <v>0.2226199699017799</v>
      </c>
      <c r="W91" s="11">
        <f>'OddsRatio_working_3-way'!V91^2+4*'OddsRatio_working_3-way'!U91^3/27</f>
        <v>-3.9071469084211184E-2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0.14885489585774511</v>
      </c>
      <c r="Y91" s="11">
        <f>IF('OddsRatio_working_3-way'!W91&gt;=0,IF('OddsRatio_working_3-way'!V91+SQRT('OddsRatio_working_3-way'!W91)&gt;0,0,PI()),ACOS('OddsRatio_working_3-way'!V91/(2*'OddsRatio_working_3-way'!X91)))</f>
        <v>0.72609159305621962</v>
      </c>
      <c r="Z91" s="11">
        <f>'OddsRatio_working_3-way'!X91^(1/3)*COS('OddsRatio_working_3-way'!Y91/3)</f>
        <v>0.51452678751701841</v>
      </c>
      <c r="AA91" s="11">
        <f>'OddsRatio_working_3-way'!X91^(1/3)*COS(('OddsRatio_working_3-way'!Y91+2*PI())/3)</f>
        <v>-0.36726696286025234</v>
      </c>
      <c r="AB91" s="11">
        <f>'OddsRatio_working_3-way'!X91^(1/3)*COS(('OddsRatio_working_3-way'!Y91+4*PI())/3)</f>
        <v>-0.14725982465676618</v>
      </c>
      <c r="AC91" s="11">
        <f>'OddsRatio_working_3-way'!X91^(1/3)*SIN('OddsRatio_working_3-way'!Y91/3)</f>
        <v>0.12702118046542213</v>
      </c>
      <c r="AD91" s="11">
        <f>'OddsRatio_working_3-way'!X91^(1/3)*SIN(('OddsRatio_working_3-way'!Y91+2*PI())/3)</f>
        <v>0.38208267868462498</v>
      </c>
      <c r="AE91" s="11">
        <f>'OddsRatio_working_3-way'!X91^(1/3)*SIN(('OddsRatio_working_3-way'!Y91+4*PI())/3)</f>
        <v>-0.50910385915004686</v>
      </c>
      <c r="AF91" s="11">
        <f>-'OddsRatio_working_3-way'!U91/(3*'OddsRatio_working_3-way'!X91^(1/3))*COS(('OddsRatio_working_3-way'!Y91)/3)</f>
        <v>0.5145267875170183</v>
      </c>
      <c r="AG91" s="11">
        <f>-'OddsRatio_working_3-way'!U91/(3*'OddsRatio_working_3-way'!X91^(1/3))*COS(('OddsRatio_working_3-way'!Y91+2*PI())/3)</f>
        <v>-0.36726696286025223</v>
      </c>
      <c r="AH91" s="11">
        <f>-'OddsRatio_working_3-way'!U91/(3*'OddsRatio_working_3-way'!X91^(1/3))*COS(('OddsRatio_working_3-way'!Y91+4*PI())/3)</f>
        <v>-0.14725982465676615</v>
      </c>
      <c r="AI91" s="11">
        <f>'OddsRatio_working_3-way'!U91/(3*'OddsRatio_working_3-way'!X91^(1/3))*SIN(('OddsRatio_working_3-way'!Y91)/3)</f>
        <v>-0.1270211804654221</v>
      </c>
      <c r="AJ91" s="11">
        <f>'OddsRatio_working_3-way'!U91/(3*'OddsRatio_working_3-way'!X91^(1/3))*SIN(('OddsRatio_working_3-way'!Y91+2*PI())/3)</f>
        <v>-0.38208267868462487</v>
      </c>
      <c r="AK91" s="11">
        <f>'OddsRatio_working_3-way'!U91/(3*'OddsRatio_working_3-way'!X91^(1/3))*SIN(('OddsRatio_working_3-way'!Y91+4*PI())/3)</f>
        <v>0.50910385915004674</v>
      </c>
      <c r="AL91" s="11">
        <f>'OddsRatio_working_3-way'!Z91+'OddsRatio_working_3-way'!AF91</f>
        <v>1.0290535750340366</v>
      </c>
      <c r="AM91" s="11">
        <f>'OddsRatio_working_3-way'!AA91+'OddsRatio_working_3-way'!AG91</f>
        <v>-0.73453392572050458</v>
      </c>
      <c r="AN91" s="11">
        <f>'OddsRatio_working_3-way'!AB91+'OddsRatio_working_3-way'!AH91</f>
        <v>-0.29451964931353236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1.0290535750340366</v>
      </c>
      <c r="AS91" s="11">
        <f>IF(('OddsRatio_working_3-way'!X91=0),IF(Q91&gt;0,-Q91^(1/3),(-Q91)^(1/3)),'OddsRatio_working_3-way'!AM91-'OddsRatio_working_3-way'!R91/3)</f>
        <v>-0.73453392572050458</v>
      </c>
      <c r="AT91" s="11">
        <f>IF(('OddsRatio_working_3-way'!X91=0),IF(Q91&gt;0,-Q91^(1/3),(-Q91)^(1/3)),'OddsRatio_working_3-way'!AN91-'OddsRatio_working_3-way'!R91/3)</f>
        <v>-0.29451964931353236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9">
        <f t="shared" si="26"/>
        <v>0.29629246624834626</v>
      </c>
      <c r="E92" s="9">
        <f t="shared" si="27"/>
        <v>0.27729693223672452</v>
      </c>
      <c r="F92" s="9">
        <f t="shared" si="28"/>
        <v>0.42641060151492916</v>
      </c>
      <c r="G92" s="9">
        <f t="shared" si="29"/>
        <v>1.0509042598247231</v>
      </c>
      <c r="H92" s="9">
        <f t="shared" si="30"/>
        <v>3.375043627203874</v>
      </c>
      <c r="I92" s="9">
        <f t="shared" si="31"/>
        <v>3.6062425643653135</v>
      </c>
      <c r="J92" s="9">
        <f t="shared" si="32"/>
        <v>2.3451574525756458</v>
      </c>
      <c r="K92" s="11">
        <f t="shared" si="33"/>
        <v>0.30674846625766872</v>
      </c>
      <c r="L92" s="11">
        <f t="shared" si="34"/>
        <v>0.28735632183908044</v>
      </c>
      <c r="M92" s="11">
        <f t="shared" si="35"/>
        <v>0.43859649122807021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-0.27735653215260847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0.23273666148305683</v>
      </c>
      <c r="Q92" s="11">
        <f>2*'OddsRatio_working_3-way'!K92*'OddsRatio_working_3-way'!L92*'OddsRatio_working_3-way'!M92</f>
        <v>7.7321149994371022E-2</v>
      </c>
      <c r="R92" s="11">
        <f t="shared" si="36"/>
        <v>0</v>
      </c>
      <c r="S92" s="11">
        <f t="shared" si="37"/>
        <v>-0.83912450042820452</v>
      </c>
      <c r="T92" s="11">
        <f t="shared" si="38"/>
        <v>-0.27877890379674564</v>
      </c>
      <c r="U92" s="11">
        <f>'OddsRatio_working_3-way'!S92-'OddsRatio_working_3-way'!R92^2/3</f>
        <v>-0.83912450042820452</v>
      </c>
      <c r="V92" s="11">
        <f>'OddsRatio_working_3-way'!S92*'OddsRatio_working_3-way'!R92/3-2*'OddsRatio_working_3-way'!R92^3/27-'OddsRatio_working_3-way'!T92</f>
        <v>0.27877890379674564</v>
      </c>
      <c r="W92" s="11">
        <f>'OddsRatio_working_3-way'!V92^2+4*'OddsRatio_working_3-way'!U92^3/27</f>
        <v>-9.8160521925654137E-3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0.14793049837227665</v>
      </c>
      <c r="Y92" s="11">
        <f>IF('OddsRatio_working_3-way'!W92&gt;=0,IF('OddsRatio_working_3-way'!V92+SQRT('OddsRatio_working_3-way'!W92)&gt;0,0,PI()),ACOS('OddsRatio_working_3-way'!V92/(2*'OddsRatio_working_3-way'!X92)))</f>
        <v>0.34147092010322888</v>
      </c>
      <c r="Z92" s="11">
        <f>'OddsRatio_working_3-way'!X92^(1/3)*COS('OddsRatio_working_3-way'!Y92/3)</f>
        <v>0.52545212991236157</v>
      </c>
      <c r="AA92" s="11">
        <f>'OddsRatio_working_3-way'!X92^(1/3)*COS(('OddsRatio_working_3-way'!Y92+2*PI())/3)</f>
        <v>-0.31474692120608466</v>
      </c>
      <c r="AB92" s="11">
        <f>'OddsRatio_working_3-way'!X92^(1/3)*COS(('OddsRatio_working_3-way'!Y92+4*PI())/3)</f>
        <v>-0.21070520870627704</v>
      </c>
      <c r="AC92" s="11">
        <f>'OddsRatio_working_3-way'!X92^(1/3)*SIN('OddsRatio_working_3-way'!Y92/3)</f>
        <v>6.006851071871383E-2</v>
      </c>
      <c r="AD92" s="11">
        <f>'OddsRatio_working_3-way'!X92^(1/3)*SIN(('OddsRatio_working_3-way'!Y92+2*PI())/3)</f>
        <v>0.4250206376173894</v>
      </c>
      <c r="AE92" s="11">
        <f>'OddsRatio_working_3-way'!X92^(1/3)*SIN(('OddsRatio_working_3-way'!Y92+4*PI())/3)</f>
        <v>-0.48508914833610295</v>
      </c>
      <c r="AF92" s="11">
        <f>-'OddsRatio_working_3-way'!U92/(3*'OddsRatio_working_3-way'!X92^(1/3))*COS(('OddsRatio_working_3-way'!Y92)/3)</f>
        <v>0.52545212991236157</v>
      </c>
      <c r="AG92" s="11">
        <f>-'OddsRatio_working_3-way'!U92/(3*'OddsRatio_working_3-way'!X92^(1/3))*COS(('OddsRatio_working_3-way'!Y92+2*PI())/3)</f>
        <v>-0.31474692120608466</v>
      </c>
      <c r="AH92" s="11">
        <f>-'OddsRatio_working_3-way'!U92/(3*'OddsRatio_working_3-way'!X92^(1/3))*COS(('OddsRatio_working_3-way'!Y92+4*PI())/3)</f>
        <v>-0.21070520870627704</v>
      </c>
      <c r="AI92" s="11">
        <f>'OddsRatio_working_3-way'!U92/(3*'OddsRatio_working_3-way'!X92^(1/3))*SIN(('OddsRatio_working_3-way'!Y92)/3)</f>
        <v>-6.006851071871383E-2</v>
      </c>
      <c r="AJ92" s="11">
        <f>'OddsRatio_working_3-way'!U92/(3*'OddsRatio_working_3-way'!X92^(1/3))*SIN(('OddsRatio_working_3-way'!Y92+2*PI())/3)</f>
        <v>-0.4250206376173894</v>
      </c>
      <c r="AK92" s="11">
        <f>'OddsRatio_working_3-way'!U92/(3*'OddsRatio_working_3-way'!X92^(1/3))*SIN(('OddsRatio_working_3-way'!Y92+4*PI())/3)</f>
        <v>0.48508914833610295</v>
      </c>
      <c r="AL92" s="11">
        <f>'OddsRatio_working_3-way'!Z92+'OddsRatio_working_3-way'!AF92</f>
        <v>1.0509042598247231</v>
      </c>
      <c r="AM92" s="11">
        <f>'OddsRatio_working_3-way'!AA92+'OddsRatio_working_3-way'!AG92</f>
        <v>-0.62949384241216932</v>
      </c>
      <c r="AN92" s="11">
        <f>'OddsRatio_working_3-way'!AB92+'OddsRatio_working_3-way'!AH92</f>
        <v>-0.42141041741255408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1.0509042598247231</v>
      </c>
      <c r="AS92" s="11">
        <f>IF(('OddsRatio_working_3-way'!X92=0),IF(Q92&gt;0,-Q92^(1/3),(-Q92)^(1/3)),'OddsRatio_working_3-way'!AM92-'OddsRatio_working_3-way'!R92/3)</f>
        <v>-0.62949384241216932</v>
      </c>
      <c r="AT92" s="11">
        <f>IF(('OddsRatio_working_3-way'!X92=0),IF(Q92&gt;0,-Q92^(1/3),(-Q92)^(1/3)),'OddsRatio_working_3-way'!AN92-'OddsRatio_working_3-way'!R92/3)</f>
        <v>-0.42141041741255408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9">
        <f t="shared" si="26"/>
        <v>0.49293131104176768</v>
      </c>
      <c r="E93" s="9">
        <f t="shared" si="27"/>
        <v>0.28285878067567544</v>
      </c>
      <c r="F93" s="9">
        <f t="shared" si="28"/>
        <v>0.22420990828255677</v>
      </c>
      <c r="G93" s="9">
        <f t="shared" si="29"/>
        <v>1.0390709282087087</v>
      </c>
      <c r="H93" s="9">
        <f t="shared" si="30"/>
        <v>2.0286802189266218</v>
      </c>
      <c r="I93" s="9">
        <f t="shared" si="31"/>
        <v>3.5353330648292491</v>
      </c>
      <c r="J93" s="9">
        <f t="shared" si="32"/>
        <v>4.4601061909349999</v>
      </c>
      <c r="K93" s="11">
        <f t="shared" si="33"/>
        <v>0.50251256281407031</v>
      </c>
      <c r="L93" s="11">
        <f t="shared" si="34"/>
        <v>0.29069767441860467</v>
      </c>
      <c r="M93" s="11">
        <f t="shared" si="35"/>
        <v>0.23094688221709006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-0.27137500165309048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0.22805903409307121</v>
      </c>
      <c r="Q93" s="11">
        <f>2*'OddsRatio_working_3-way'!K93*'OddsRatio_working_3-way'!L93*'OddsRatio_working_3-way'!M93</f>
        <v>6.7473087009784397E-2</v>
      </c>
      <c r="R93" s="11">
        <f t="shared" si="36"/>
        <v>0</v>
      </c>
      <c r="S93" s="11">
        <f t="shared" si="37"/>
        <v>-0.84038335404455644</v>
      </c>
      <c r="T93" s="11">
        <f t="shared" si="38"/>
        <v>-0.24863412841554927</v>
      </c>
      <c r="U93" s="11">
        <f>'OddsRatio_working_3-way'!S93-'OddsRatio_working_3-way'!R93^2/3</f>
        <v>-0.84038335404455644</v>
      </c>
      <c r="V93" s="11">
        <f>'OddsRatio_working_3-way'!S93*'OddsRatio_working_3-way'!R93/3-2*'OddsRatio_working_3-way'!R93^3/27-'OddsRatio_working_3-way'!T93</f>
        <v>0.24863412841554927</v>
      </c>
      <c r="W93" s="11">
        <f>'OddsRatio_working_3-way'!V93^2+4*'OddsRatio_working_3-way'!U93^3/27</f>
        <v>-2.6109344888946839E-2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0.1482635109373735</v>
      </c>
      <c r="Y93" s="11">
        <f>IF('OddsRatio_working_3-way'!W93&gt;=0,IF('OddsRatio_working_3-way'!V93+SQRT('OddsRatio_working_3-way'!W93)&gt;0,0,PI()),ACOS('OddsRatio_working_3-way'!V93/(2*'OddsRatio_working_3-way'!X93)))</f>
        <v>0.57629514411186067</v>
      </c>
      <c r="Z93" s="11">
        <f>'OddsRatio_working_3-way'!X93^(1/3)*COS('OddsRatio_working_3-way'!Y93/3)</f>
        <v>0.51953546410435436</v>
      </c>
      <c r="AA93" s="11">
        <f>'OddsRatio_working_3-way'!X93^(1/3)*COS(('OddsRatio_working_3-way'!Y93+2*PI())/3)</f>
        <v>-0.34727781526859242</v>
      </c>
      <c r="AB93" s="11">
        <f>'OddsRatio_working_3-way'!X93^(1/3)*COS(('OddsRatio_working_3-way'!Y93+4*PI())/3)</f>
        <v>-0.17225764883576208</v>
      </c>
      <c r="AC93" s="11">
        <f>'OddsRatio_working_3-way'!X93^(1/3)*SIN('OddsRatio_working_3-way'!Y93/3)</f>
        <v>0.10104794020360795</v>
      </c>
      <c r="AD93" s="11">
        <f>'OddsRatio_working_3-way'!X93^(1/3)*SIN(('OddsRatio_working_3-way'!Y93+2*PI())/3)</f>
        <v>0.39940693997950533</v>
      </c>
      <c r="AE93" s="11">
        <f>'OddsRatio_working_3-way'!X93^(1/3)*SIN(('OddsRatio_working_3-way'!Y93+4*PI())/3)</f>
        <v>-0.50045488018311313</v>
      </c>
      <c r="AF93" s="11">
        <f>-'OddsRatio_working_3-way'!U93/(3*'OddsRatio_working_3-way'!X93^(1/3))*COS(('OddsRatio_working_3-way'!Y93)/3)</f>
        <v>0.51953546410435447</v>
      </c>
      <c r="AG93" s="11">
        <f>-'OddsRatio_working_3-way'!U93/(3*'OddsRatio_working_3-way'!X93^(1/3))*COS(('OddsRatio_working_3-way'!Y93+2*PI())/3)</f>
        <v>-0.34727781526859247</v>
      </c>
      <c r="AH93" s="11">
        <f>-'OddsRatio_working_3-way'!U93/(3*'OddsRatio_working_3-way'!X93^(1/3))*COS(('OddsRatio_working_3-way'!Y93+4*PI())/3)</f>
        <v>-0.17225764883576211</v>
      </c>
      <c r="AI93" s="11">
        <f>'OddsRatio_working_3-way'!U93/(3*'OddsRatio_working_3-way'!X93^(1/3))*SIN(('OddsRatio_working_3-way'!Y93)/3)</f>
        <v>-0.10104794020360797</v>
      </c>
      <c r="AJ93" s="11">
        <f>'OddsRatio_working_3-way'!U93/(3*'OddsRatio_working_3-way'!X93^(1/3))*SIN(('OddsRatio_working_3-way'!Y93+2*PI())/3)</f>
        <v>-0.39940693997950544</v>
      </c>
      <c r="AK93" s="11">
        <f>'OddsRatio_working_3-way'!U93/(3*'OddsRatio_working_3-way'!X93^(1/3))*SIN(('OddsRatio_working_3-way'!Y93+4*PI())/3)</f>
        <v>0.50045488018311324</v>
      </c>
      <c r="AL93" s="11">
        <f>'OddsRatio_working_3-way'!Z93+'OddsRatio_working_3-way'!AF93</f>
        <v>1.0390709282087087</v>
      </c>
      <c r="AM93" s="11">
        <f>'OddsRatio_working_3-way'!AA93+'OddsRatio_working_3-way'!AG93</f>
        <v>-0.69455563053718494</v>
      </c>
      <c r="AN93" s="11">
        <f>'OddsRatio_working_3-way'!AB93+'OddsRatio_working_3-way'!AH93</f>
        <v>-0.34451529767152422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1.0390709282087087</v>
      </c>
      <c r="AS93" s="11">
        <f>IF(('OddsRatio_working_3-way'!X93=0),IF(Q93&gt;0,-Q93^(1/3),(-Q93)^(1/3)),'OddsRatio_working_3-way'!AM93-'OddsRatio_working_3-way'!R93/3)</f>
        <v>-0.69455563053718494</v>
      </c>
      <c r="AT93" s="11">
        <f>IF(('OddsRatio_working_3-way'!X93=0),IF(Q93&gt;0,-Q93^(1/3),(-Q93)^(1/3)),'OddsRatio_working_3-way'!AN93-'OddsRatio_working_3-way'!R93/3)</f>
        <v>-0.34451529767152422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9">
        <f t="shared" si="26"/>
        <v>0.76176134454514932</v>
      </c>
      <c r="E94" s="9">
        <f t="shared" si="27"/>
        <v>0.17411498362823866</v>
      </c>
      <c r="F94" s="9">
        <f t="shared" si="28"/>
        <v>6.4123671826611869E-2</v>
      </c>
      <c r="G94" s="9">
        <f t="shared" si="29"/>
        <v>1.0424903510827868</v>
      </c>
      <c r="H94" s="9">
        <f t="shared" si="30"/>
        <v>1.3127471053248363</v>
      </c>
      <c r="I94" s="9">
        <f t="shared" si="31"/>
        <v>5.7433310974266778</v>
      </c>
      <c r="J94" s="9">
        <f t="shared" si="32"/>
        <v>15.594864915159015</v>
      </c>
      <c r="K94" s="11">
        <f t="shared" si="33"/>
        <v>0.76923076923076916</v>
      </c>
      <c r="L94" s="11">
        <f t="shared" si="34"/>
        <v>0.1801801801801802</v>
      </c>
      <c r="M94" s="11">
        <f t="shared" si="35"/>
        <v>6.6666666666666666E-2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-0.17657657657657644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0.17417417417417416</v>
      </c>
      <c r="Q94" s="11">
        <f>2*'OddsRatio_working_3-way'!K94*'OddsRatio_working_3-way'!L94*'OddsRatio_working_3-way'!M94</f>
        <v>1.8480018480018477E-2</v>
      </c>
      <c r="R94" s="11">
        <f t="shared" si="36"/>
        <v>0</v>
      </c>
      <c r="S94" s="11">
        <f t="shared" si="37"/>
        <v>-0.9863945578231299</v>
      </c>
      <c r="T94" s="11">
        <f t="shared" si="38"/>
        <v>-0.10465724751439044</v>
      </c>
      <c r="U94" s="11">
        <f>'OddsRatio_working_3-way'!S94-'OddsRatio_working_3-way'!R94^2/3</f>
        <v>-0.9863945578231299</v>
      </c>
      <c r="V94" s="11">
        <f>'OddsRatio_working_3-way'!S94*'OddsRatio_working_3-way'!R94/3-2*'OddsRatio_working_3-way'!R94^3/27-'OddsRatio_working_3-way'!T94</f>
        <v>0.10465724751439044</v>
      </c>
      <c r="W94" s="11">
        <f>'OddsRatio_working_3-way'!V94^2+4*'OddsRatio_working_3-way'!U94^3/27</f>
        <v>-0.13123004264092059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0.18853592634973379</v>
      </c>
      <c r="Y94" s="11">
        <f>IF('OddsRatio_working_3-way'!W94&gt;=0,IF('OddsRatio_working_3-way'!V94+SQRT('OddsRatio_working_3-way'!W94)&gt;0,0,PI()),ACOS('OddsRatio_working_3-way'!V94/(2*'OddsRatio_working_3-way'!X94)))</f>
        <v>1.2895507188693165</v>
      </c>
      <c r="Z94" s="11">
        <f>'OddsRatio_working_3-way'!X94^(1/3)*COS('OddsRatio_working_3-way'!Y94/3)</f>
        <v>0.52124517554139338</v>
      </c>
      <c r="AA94" s="11">
        <f>'OddsRatio_working_3-way'!X94^(1/3)*COS(('OddsRatio_working_3-way'!Y94+2*PI())/3)</f>
        <v>-0.46756760386651602</v>
      </c>
      <c r="AB94" s="11">
        <f>'OddsRatio_working_3-way'!X94^(1/3)*COS(('OddsRatio_working_3-way'!Y94+4*PI())/3)</f>
        <v>-5.3677571674877668E-2</v>
      </c>
      <c r="AC94" s="11">
        <f>'OddsRatio_working_3-way'!X94^(1/3)*SIN('OddsRatio_working_3-way'!Y94/3)</f>
        <v>0.23895952150074548</v>
      </c>
      <c r="AD94" s="11">
        <f>'OddsRatio_working_3-way'!X94^(1/3)*SIN(('OddsRatio_working_3-way'!Y94+2*PI())/3)</f>
        <v>0.33193180286855323</v>
      </c>
      <c r="AE94" s="11">
        <f>'OddsRatio_working_3-way'!X94^(1/3)*SIN(('OddsRatio_working_3-way'!Y94+4*PI())/3)</f>
        <v>-0.57089132436929857</v>
      </c>
      <c r="AF94" s="11">
        <f>-'OddsRatio_working_3-way'!U94/(3*'OddsRatio_working_3-way'!X94^(1/3))*COS(('OddsRatio_working_3-way'!Y94)/3)</f>
        <v>0.52124517554139338</v>
      </c>
      <c r="AG94" s="11">
        <f>-'OddsRatio_working_3-way'!U94/(3*'OddsRatio_working_3-way'!X94^(1/3))*COS(('OddsRatio_working_3-way'!Y94+2*PI())/3)</f>
        <v>-0.46756760386651602</v>
      </c>
      <c r="AH94" s="11">
        <f>-'OddsRatio_working_3-way'!U94/(3*'OddsRatio_working_3-way'!X94^(1/3))*COS(('OddsRatio_working_3-way'!Y94+4*PI())/3)</f>
        <v>-5.3677571674877668E-2</v>
      </c>
      <c r="AI94" s="11">
        <f>'OddsRatio_working_3-way'!U94/(3*'OddsRatio_working_3-way'!X94^(1/3))*SIN(('OddsRatio_working_3-way'!Y94)/3)</f>
        <v>-0.23895952150074548</v>
      </c>
      <c r="AJ94" s="11">
        <f>'OddsRatio_working_3-way'!U94/(3*'OddsRatio_working_3-way'!X94^(1/3))*SIN(('OddsRatio_working_3-way'!Y94+2*PI())/3)</f>
        <v>-0.33193180286855323</v>
      </c>
      <c r="AK94" s="11">
        <f>'OddsRatio_working_3-way'!U94/(3*'OddsRatio_working_3-way'!X94^(1/3))*SIN(('OddsRatio_working_3-way'!Y94+4*PI())/3)</f>
        <v>0.57089132436929857</v>
      </c>
      <c r="AL94" s="11">
        <f>'OddsRatio_working_3-way'!Z94+'OddsRatio_working_3-way'!AF94</f>
        <v>1.0424903510827868</v>
      </c>
      <c r="AM94" s="11">
        <f>'OddsRatio_working_3-way'!AA94+'OddsRatio_working_3-way'!AG94</f>
        <v>-0.93513520773303205</v>
      </c>
      <c r="AN94" s="11">
        <f>'OddsRatio_working_3-way'!AB94+'OddsRatio_working_3-way'!AH94</f>
        <v>-0.10735514334975534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1.0424903510827868</v>
      </c>
      <c r="AS94" s="11">
        <f>IF(('OddsRatio_working_3-way'!X94=0),IF(Q94&gt;0,-Q94^(1/3),(-Q94)^(1/3)),'OddsRatio_working_3-way'!AM94-'OddsRatio_working_3-way'!R94/3)</f>
        <v>-0.93513520773303205</v>
      </c>
      <c r="AT94" s="11">
        <f>IF(('OddsRatio_working_3-way'!X94=0),IF(Q94&gt;0,-Q94^(1/3),(-Q94)^(1/3)),'OddsRatio_working_3-way'!AN94-'OddsRatio_working_3-way'!R94/3)</f>
        <v>-0.10735514334975534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9">
        <f t="shared" si="26"/>
        <v>0.4956291622397565</v>
      </c>
      <c r="E95" s="9">
        <f t="shared" si="27"/>
        <v>0.27932407582062135</v>
      </c>
      <c r="F95" s="9">
        <f t="shared" si="28"/>
        <v>0.22504676193962231</v>
      </c>
      <c r="G95" s="9">
        <f t="shared" si="29"/>
        <v>1.0279166996244358</v>
      </c>
      <c r="H95" s="9">
        <f t="shared" si="30"/>
        <v>2.0176375326281915</v>
      </c>
      <c r="I95" s="9">
        <f t="shared" si="31"/>
        <v>3.5800709160573336</v>
      </c>
      <c r="J95" s="9">
        <f t="shared" si="32"/>
        <v>4.4435209437418592</v>
      </c>
      <c r="K95" s="11">
        <f t="shared" si="33"/>
        <v>0.50251256281407031</v>
      </c>
      <c r="L95" s="11">
        <f t="shared" si="34"/>
        <v>0.28490028490028491</v>
      </c>
      <c r="M95" s="11">
        <f t="shared" si="35"/>
        <v>0.22988505747126439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-0.2739707971037032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0.22544526674371304</v>
      </c>
      <c r="Q95" s="11">
        <f>2*'OddsRatio_working_3-way'!K95*'OddsRatio_working_3-way'!L95*'OddsRatio_working_3-way'!M95</f>
        <v>6.582343554560964E-2</v>
      </c>
      <c r="R95" s="11">
        <f t="shared" si="36"/>
        <v>0</v>
      </c>
      <c r="S95" s="11">
        <f t="shared" si="37"/>
        <v>-0.822880646868278</v>
      </c>
      <c r="T95" s="11">
        <f t="shared" si="38"/>
        <v>-0.24025712317321984</v>
      </c>
      <c r="U95" s="11">
        <f>'OddsRatio_working_3-way'!S95-'OddsRatio_working_3-way'!R95^2/3</f>
        <v>-0.822880646868278</v>
      </c>
      <c r="V95" s="11">
        <f>'OddsRatio_working_3-way'!S95*'OddsRatio_working_3-way'!R95/3-2*'OddsRatio_working_3-way'!R95^3/27-'OddsRatio_working_3-way'!T95</f>
        <v>0.24025712317321984</v>
      </c>
      <c r="W95" s="11">
        <f>'OddsRatio_working_3-way'!V95^2+4*'OddsRatio_working_3-way'!U95^3/27</f>
        <v>-2.4824555973055121E-2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0.14365587458273926</v>
      </c>
      <c r="Y95" s="11">
        <f>IF('OddsRatio_working_3-way'!W95&gt;=0,IF('OddsRatio_working_3-way'!V95+SQRT('OddsRatio_working_3-way'!W95)&gt;0,0,PI()),ACOS('OddsRatio_working_3-way'!V95/(2*'OddsRatio_working_3-way'!X95)))</f>
        <v>0.58043442106121346</v>
      </c>
      <c r="Z95" s="11">
        <f>'OddsRatio_working_3-way'!X95^(1/3)*COS('OddsRatio_working_3-way'!Y95/3)</f>
        <v>0.51395834981221789</v>
      </c>
      <c r="AA95" s="11">
        <f>'OddsRatio_working_3-way'!X95^(1/3)*COS(('OddsRatio_working_3-way'!Y95+2*PI())/3)</f>
        <v>-0.34418738960401402</v>
      </c>
      <c r="AB95" s="11">
        <f>'OddsRatio_working_3-way'!X95^(1/3)*COS(('OddsRatio_working_3-way'!Y95+4*PI())/3)</f>
        <v>-0.16977096020820398</v>
      </c>
      <c r="AC95" s="11">
        <f>'OddsRatio_working_3-way'!X95^(1/3)*SIN('OddsRatio_working_3-way'!Y95/3)</f>
        <v>0.10069937246276424</v>
      </c>
      <c r="AD95" s="11">
        <f>'OddsRatio_working_3-way'!X95^(1/3)*SIN(('OddsRatio_working_3-way'!Y95+2*PI())/3)</f>
        <v>0.39475130119312762</v>
      </c>
      <c r="AE95" s="11">
        <f>'OddsRatio_working_3-way'!X95^(1/3)*SIN(('OddsRatio_working_3-way'!Y95+4*PI())/3)</f>
        <v>-0.4954506736558919</v>
      </c>
      <c r="AF95" s="11">
        <f>-'OddsRatio_working_3-way'!U95/(3*'OddsRatio_working_3-way'!X95^(1/3))*COS(('OddsRatio_working_3-way'!Y95)/3)</f>
        <v>0.51395834981221789</v>
      </c>
      <c r="AG95" s="11">
        <f>-'OddsRatio_working_3-way'!U95/(3*'OddsRatio_working_3-way'!X95^(1/3))*COS(('OddsRatio_working_3-way'!Y95+2*PI())/3)</f>
        <v>-0.34418738960401402</v>
      </c>
      <c r="AH95" s="11">
        <f>-'OddsRatio_working_3-way'!U95/(3*'OddsRatio_working_3-way'!X95^(1/3))*COS(('OddsRatio_working_3-way'!Y95+4*PI())/3)</f>
        <v>-0.16977096020820398</v>
      </c>
      <c r="AI95" s="11">
        <f>'OddsRatio_working_3-way'!U95/(3*'OddsRatio_working_3-way'!X95^(1/3))*SIN(('OddsRatio_working_3-way'!Y95)/3)</f>
        <v>-0.10069937246276424</v>
      </c>
      <c r="AJ95" s="11">
        <f>'OddsRatio_working_3-way'!U95/(3*'OddsRatio_working_3-way'!X95^(1/3))*SIN(('OddsRatio_working_3-way'!Y95+2*PI())/3)</f>
        <v>-0.39475130119312762</v>
      </c>
      <c r="AK95" s="11">
        <f>'OddsRatio_working_3-way'!U95/(3*'OddsRatio_working_3-way'!X95^(1/3))*SIN(('OddsRatio_working_3-way'!Y95+4*PI())/3)</f>
        <v>0.4954506736558919</v>
      </c>
      <c r="AL95" s="11">
        <f>'OddsRatio_working_3-way'!Z95+'OddsRatio_working_3-way'!AF95</f>
        <v>1.0279166996244358</v>
      </c>
      <c r="AM95" s="11">
        <f>'OddsRatio_working_3-way'!AA95+'OddsRatio_working_3-way'!AG95</f>
        <v>-0.68837477920802803</v>
      </c>
      <c r="AN95" s="11">
        <f>'OddsRatio_working_3-way'!AB95+'OddsRatio_working_3-way'!AH95</f>
        <v>-0.33954192041640796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1.0279166996244358</v>
      </c>
      <c r="AS95" s="11">
        <f>IF(('OddsRatio_working_3-way'!X95=0),IF(Q95&gt;0,-Q95^(1/3),(-Q95)^(1/3)),'OddsRatio_working_3-way'!AM95-'OddsRatio_working_3-way'!R95/3)</f>
        <v>-0.68837477920802803</v>
      </c>
      <c r="AT95" s="11">
        <f>IF(('OddsRatio_working_3-way'!X95=0),IF(Q95&gt;0,-Q95^(1/3),(-Q95)^(1/3)),'OddsRatio_working_3-way'!AN95-'OddsRatio_working_3-way'!R95/3)</f>
        <v>-0.33954192041640796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9">
        <f t="shared" si="26"/>
        <v>0.7216948113689694</v>
      </c>
      <c r="E96" s="9">
        <f t="shared" si="27"/>
        <v>0.18233887292320106</v>
      </c>
      <c r="F96" s="9">
        <f t="shared" si="28"/>
        <v>9.5966315707829583E-2</v>
      </c>
      <c r="G96" s="9">
        <f t="shared" si="29"/>
        <v>1.1017921554605956</v>
      </c>
      <c r="H96" s="9">
        <f t="shared" si="30"/>
        <v>1.3856272544112083</v>
      </c>
      <c r="I96" s="9">
        <f t="shared" si="31"/>
        <v>5.4842940727246239</v>
      </c>
      <c r="J96" s="9">
        <f t="shared" si="32"/>
        <v>10.420322929188092</v>
      </c>
      <c r="K96" s="11">
        <f t="shared" si="33"/>
        <v>0.7407407407407407</v>
      </c>
      <c r="L96" s="11">
        <f t="shared" si="34"/>
        <v>0.1972386587771203</v>
      </c>
      <c r="M96" s="11">
        <f t="shared" si="35"/>
        <v>0.10471204188481674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-0.18633029386150612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0.19842430904318403</v>
      </c>
      <c r="Q96" s="11">
        <f>2*'OddsRatio_working_3-way'!K96*'OddsRatio_working_3-way'!L96*'OddsRatio_working_3-way'!M96</f>
        <v>3.0597426220999847E-2</v>
      </c>
      <c r="R96" s="11">
        <f t="shared" si="36"/>
        <v>0</v>
      </c>
      <c r="S96" s="11">
        <f t="shared" si="37"/>
        <v>-1.0649063280642226</v>
      </c>
      <c r="T96" s="11">
        <f t="shared" si="38"/>
        <v>-0.16421069052647994</v>
      </c>
      <c r="U96" s="11">
        <f>'OddsRatio_working_3-way'!S96-'OddsRatio_working_3-way'!R96^2/3</f>
        <v>-1.0649063280642226</v>
      </c>
      <c r="V96" s="11">
        <f>'OddsRatio_working_3-way'!S96*'OddsRatio_working_3-way'!R96/3-2*'OddsRatio_working_3-way'!R96^3/27-'OddsRatio_working_3-way'!T96</f>
        <v>0.16421069052647994</v>
      </c>
      <c r="W96" s="11">
        <f>'OddsRatio_working_3-way'!V96^2+4*'OddsRatio_working_3-way'!U96^3/27</f>
        <v>-0.1519431332471004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0.2114877562237846</v>
      </c>
      <c r="Y96" s="11">
        <f>IF('OddsRatio_working_3-way'!W96&gt;=0,IF('OddsRatio_working_3-way'!V96+SQRT('OddsRatio_working_3-way'!W96)&gt;0,0,PI()),ACOS('OddsRatio_working_3-way'!V96/(2*'OddsRatio_working_3-way'!X96)))</f>
        <v>1.1720889671313852</v>
      </c>
      <c r="Z96" s="11">
        <f>'OddsRatio_working_3-way'!X96^(1/3)*COS('OddsRatio_working_3-way'!Y96/3)</f>
        <v>0.5508960777302977</v>
      </c>
      <c r="AA96" s="11">
        <f>'OddsRatio_working_3-way'!X96^(1/3)*COS(('OddsRatio_working_3-way'!Y96+2*PI())/3)</f>
        <v>-0.47194667924743233</v>
      </c>
      <c r="AB96" s="11">
        <f>'OddsRatio_working_3-way'!X96^(1/3)*COS(('OddsRatio_working_3-way'!Y96+4*PI())/3)</f>
        <v>-7.8949398482865515E-2</v>
      </c>
      <c r="AC96" s="11">
        <f>'OddsRatio_working_3-way'!X96^(1/3)*SIN('OddsRatio_working_3-way'!Y96/3)</f>
        <v>0.22689708584021362</v>
      </c>
      <c r="AD96" s="11">
        <f>'OddsRatio_working_3-way'!X96^(1/3)*SIN(('OddsRatio_working_3-way'!Y96+2*PI())/3)</f>
        <v>0.36364145523953773</v>
      </c>
      <c r="AE96" s="11">
        <f>'OddsRatio_working_3-way'!X96^(1/3)*SIN(('OddsRatio_working_3-way'!Y96+4*PI())/3)</f>
        <v>-0.59053854107975134</v>
      </c>
      <c r="AF96" s="11">
        <f>-'OddsRatio_working_3-way'!U96/(3*'OddsRatio_working_3-way'!X96^(1/3))*COS(('OddsRatio_working_3-way'!Y96)/3)</f>
        <v>0.55089607773029781</v>
      </c>
      <c r="AG96" s="11">
        <f>-'OddsRatio_working_3-way'!U96/(3*'OddsRatio_working_3-way'!X96^(1/3))*COS(('OddsRatio_working_3-way'!Y96+2*PI())/3)</f>
        <v>-0.47194667924743239</v>
      </c>
      <c r="AH96" s="11">
        <f>-'OddsRatio_working_3-way'!U96/(3*'OddsRatio_working_3-way'!X96^(1/3))*COS(('OddsRatio_working_3-way'!Y96+4*PI())/3)</f>
        <v>-7.8949398482865529E-2</v>
      </c>
      <c r="AI96" s="11">
        <f>'OddsRatio_working_3-way'!U96/(3*'OddsRatio_working_3-way'!X96^(1/3))*SIN(('OddsRatio_working_3-way'!Y96)/3)</f>
        <v>-0.22689708584021365</v>
      </c>
      <c r="AJ96" s="11">
        <f>'OddsRatio_working_3-way'!U96/(3*'OddsRatio_working_3-way'!X96^(1/3))*SIN(('OddsRatio_working_3-way'!Y96+2*PI())/3)</f>
        <v>-0.36364145523953778</v>
      </c>
      <c r="AK96" s="11">
        <f>'OddsRatio_working_3-way'!U96/(3*'OddsRatio_working_3-way'!X96^(1/3))*SIN(('OddsRatio_working_3-way'!Y96+4*PI())/3)</f>
        <v>0.59053854107975146</v>
      </c>
      <c r="AL96" s="11">
        <f>'OddsRatio_working_3-way'!Z96+'OddsRatio_working_3-way'!AF96</f>
        <v>1.1017921554605956</v>
      </c>
      <c r="AM96" s="11">
        <f>'OddsRatio_working_3-way'!AA96+'OddsRatio_working_3-way'!AG96</f>
        <v>-0.94389335849486478</v>
      </c>
      <c r="AN96" s="11">
        <f>'OddsRatio_working_3-way'!AB96+'OddsRatio_working_3-way'!AH96</f>
        <v>-0.15789879696573106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1.1017921554605956</v>
      </c>
      <c r="AS96" s="11">
        <f>IF(('OddsRatio_working_3-way'!X96=0),IF(Q96&gt;0,-Q96^(1/3),(-Q96)^(1/3)),'OddsRatio_working_3-way'!AM96-'OddsRatio_working_3-way'!R96/3)</f>
        <v>-0.94389335849486478</v>
      </c>
      <c r="AT96" s="11">
        <f>IF(('OddsRatio_working_3-way'!X96=0),IF(Q96&gt;0,-Q96^(1/3),(-Q96)^(1/3)),'OddsRatio_working_3-way'!AN96-'OddsRatio_working_3-way'!R96/3)</f>
        <v>-0.15789879696573106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9">
        <f t="shared" si="26"/>
        <v>0.91171322176277414</v>
      </c>
      <c r="E97" s="9">
        <f t="shared" si="27"/>
        <v>6.9856951688062302E-2</v>
      </c>
      <c r="F97" s="9">
        <f t="shared" si="28"/>
        <v>1.8429826549163805E-2</v>
      </c>
      <c r="G97" s="9">
        <f t="shared" si="29"/>
        <v>1.2104515999357426</v>
      </c>
      <c r="H97" s="9">
        <f t="shared" si="30"/>
        <v>1.0968361279948597</v>
      </c>
      <c r="I97" s="9">
        <f t="shared" si="31"/>
        <v>14.314967599293167</v>
      </c>
      <c r="J97" s="9">
        <f t="shared" si="32"/>
        <v>54.259870397172669</v>
      </c>
      <c r="K97" s="11">
        <f t="shared" si="33"/>
        <v>0.92592592592592582</v>
      </c>
      <c r="L97" s="11">
        <f t="shared" si="34"/>
        <v>8.3333333333333329E-2</v>
      </c>
      <c r="M97" s="11">
        <f t="shared" si="35"/>
        <v>2.2222222222222223E-2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-6.6392318244170467E-2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9.4444444444444428E-2</v>
      </c>
      <c r="Q97" s="11">
        <f>2*'OddsRatio_working_3-way'!K97*'OddsRatio_working_3-way'!L97*'OddsRatio_working_3-way'!M97</f>
        <v>3.4293552812071325E-3</v>
      </c>
      <c r="R97" s="11">
        <f t="shared" si="36"/>
        <v>0</v>
      </c>
      <c r="S97" s="11">
        <f t="shared" si="37"/>
        <v>-1.4225206611570167</v>
      </c>
      <c r="T97" s="11">
        <f t="shared" si="38"/>
        <v>-5.1652892561983174E-2</v>
      </c>
      <c r="U97" s="11">
        <f>'OddsRatio_working_3-way'!S97-'OddsRatio_working_3-way'!R97^2/3</f>
        <v>-1.4225206611570167</v>
      </c>
      <c r="V97" s="11">
        <f>'OddsRatio_working_3-way'!S97*'OddsRatio_working_3-way'!R97/3-2*'OddsRatio_working_3-way'!R97^3/27-'OddsRatio_working_3-way'!T97</f>
        <v>5.1652892561983174E-2</v>
      </c>
      <c r="W97" s="11">
        <f>'OddsRatio_working_3-way'!V97^2+4*'OddsRatio_working_3-way'!U97^3/27</f>
        <v>-0.4237857663029877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0.32651714641539403</v>
      </c>
      <c r="Y97" s="11">
        <f>IF('OddsRatio_working_3-way'!W97&gt;=0,IF('OddsRatio_working_3-way'!V97+SQRT('OddsRatio_working_3-way'!W97)&gt;0,0,PI()),ACOS('OddsRatio_working_3-way'!V97/(2*'OddsRatio_working_3-way'!X97)))</f>
        <v>1.4916168646596606</v>
      </c>
      <c r="Z97" s="11">
        <f>'OddsRatio_working_3-way'!X97^(1/3)*COS('OddsRatio_working_3-way'!Y97/3)</f>
        <v>0.60522579996787129</v>
      </c>
      <c r="AA97" s="11">
        <f>'OddsRatio_working_3-way'!X97^(1/3)*COS(('OddsRatio_working_3-way'!Y97+2*PI())/3)</f>
        <v>-0.58705351519068127</v>
      </c>
      <c r="AB97" s="11">
        <f>'OddsRatio_working_3-way'!X97^(1/3)*COS(('OddsRatio_working_3-way'!Y97+4*PI())/3)</f>
        <v>-1.8172284777190122E-2</v>
      </c>
      <c r="AC97" s="11">
        <f>'OddsRatio_working_3-way'!X97^(1/3)*SIN('OddsRatio_working_3-way'!Y97/3)</f>
        <v>0.32844373151615458</v>
      </c>
      <c r="AD97" s="11">
        <f>'OddsRatio_working_3-way'!X97^(1/3)*SIN(('OddsRatio_working_3-way'!Y97+2*PI())/3)</f>
        <v>0.35991905203985813</v>
      </c>
      <c r="AE97" s="11">
        <f>'OddsRatio_working_3-way'!X97^(1/3)*SIN(('OddsRatio_working_3-way'!Y97+4*PI())/3)</f>
        <v>-0.68836278355601288</v>
      </c>
      <c r="AF97" s="11">
        <f>-'OddsRatio_working_3-way'!U97/(3*'OddsRatio_working_3-way'!X97^(1/3))*COS(('OddsRatio_working_3-way'!Y97)/3)</f>
        <v>0.60522579996787129</v>
      </c>
      <c r="AG97" s="11">
        <f>-'OddsRatio_working_3-way'!U97/(3*'OddsRatio_working_3-way'!X97^(1/3))*COS(('OddsRatio_working_3-way'!Y97+2*PI())/3)</f>
        <v>-0.58705351519068127</v>
      </c>
      <c r="AH97" s="11">
        <f>-'OddsRatio_working_3-way'!U97/(3*'OddsRatio_working_3-way'!X97^(1/3))*COS(('OddsRatio_working_3-way'!Y97+4*PI())/3)</f>
        <v>-1.8172284777190122E-2</v>
      </c>
      <c r="AI97" s="11">
        <f>'OddsRatio_working_3-way'!U97/(3*'OddsRatio_working_3-way'!X97^(1/3))*SIN(('OddsRatio_working_3-way'!Y97)/3)</f>
        <v>-0.32844373151615458</v>
      </c>
      <c r="AJ97" s="11">
        <f>'OddsRatio_working_3-way'!U97/(3*'OddsRatio_working_3-way'!X97^(1/3))*SIN(('OddsRatio_working_3-way'!Y97+2*PI())/3)</f>
        <v>-0.35991905203985813</v>
      </c>
      <c r="AK97" s="11">
        <f>'OddsRatio_working_3-way'!U97/(3*'OddsRatio_working_3-way'!X97^(1/3))*SIN(('OddsRatio_working_3-way'!Y97+4*PI())/3)</f>
        <v>0.68836278355601288</v>
      </c>
      <c r="AL97" s="11">
        <f>'OddsRatio_working_3-way'!Z97+'OddsRatio_working_3-way'!AF97</f>
        <v>1.2104515999357426</v>
      </c>
      <c r="AM97" s="11">
        <f>'OddsRatio_working_3-way'!AA97+'OddsRatio_working_3-way'!AG97</f>
        <v>-1.1741070303813625</v>
      </c>
      <c r="AN97" s="11">
        <f>'OddsRatio_working_3-way'!AB97+'OddsRatio_working_3-way'!AH97</f>
        <v>-3.6344569554380243E-2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1.2104515999357426</v>
      </c>
      <c r="AS97" s="11">
        <f>IF(('OddsRatio_working_3-way'!X97=0),IF(Q97&gt;0,-Q97^(1/3),(-Q97)^(1/3)),'OddsRatio_working_3-way'!AM97-'OddsRatio_working_3-way'!R97/3)</f>
        <v>-1.1741070303813625</v>
      </c>
      <c r="AT97" s="11">
        <f>IF(('OddsRatio_working_3-way'!X97=0),IF(Q97&gt;0,-Q97^(1/3),(-Q97)^(1/3)),'OddsRatio_working_3-way'!AN97-'OddsRatio_working_3-way'!R97/3)</f>
        <v>-3.6344569554380243E-2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9">
        <f t="shared" si="26"/>
        <v>0.55619338357135362</v>
      </c>
      <c r="E98" s="9">
        <f t="shared" si="27"/>
        <v>0.27490493415003658</v>
      </c>
      <c r="F98" s="9">
        <f t="shared" si="28"/>
        <v>0.16890168227860997</v>
      </c>
      <c r="G98" s="9">
        <f t="shared" si="29"/>
        <v>1.1082441765401601</v>
      </c>
      <c r="H98" s="9">
        <f t="shared" si="30"/>
        <v>1.7979358071089149</v>
      </c>
      <c r="I98" s="9">
        <f t="shared" si="31"/>
        <v>3.6376211401655807</v>
      </c>
      <c r="J98" s="9">
        <f t="shared" si="32"/>
        <v>5.920604143838311</v>
      </c>
      <c r="K98" s="11">
        <f t="shared" si="33"/>
        <v>0.58139534883720934</v>
      </c>
      <c r="L98" s="11">
        <f t="shared" si="34"/>
        <v>0.29585798816568049</v>
      </c>
      <c r="M98" s="11">
        <f t="shared" si="35"/>
        <v>0.18382352941176469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-0.2405738268886749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0.23841155424602758</v>
      </c>
      <c r="Q98" s="11">
        <f>2*'OddsRatio_working_3-way'!K98*'OddsRatio_working_3-way'!L98*'OddsRatio_working_3-way'!M98</f>
        <v>6.3239139057301746E-2</v>
      </c>
      <c r="R98" s="11">
        <f t="shared" si="36"/>
        <v>0</v>
      </c>
      <c r="S98" s="11">
        <f t="shared" si="37"/>
        <v>-0.99101202042378489</v>
      </c>
      <c r="T98" s="11">
        <f t="shared" si="38"/>
        <v>-0.26286790992673337</v>
      </c>
      <c r="U98" s="11">
        <f>'OddsRatio_working_3-way'!S98-'OddsRatio_working_3-way'!R98^2/3</f>
        <v>-0.99101202042378489</v>
      </c>
      <c r="V98" s="11">
        <f>'OddsRatio_working_3-way'!S98*'OddsRatio_working_3-way'!R98/3-2*'OddsRatio_working_3-way'!R98^3/27-'OddsRatio_working_3-way'!T98</f>
        <v>0.26286790992673337</v>
      </c>
      <c r="W98" s="11">
        <f>'OddsRatio_working_3-way'!V98^2+4*'OddsRatio_working_3-way'!U98^3/27</f>
        <v>-7.5089748822455338E-2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0.18986132234587996</v>
      </c>
      <c r="Y98" s="11">
        <f>IF('OddsRatio_working_3-way'!W98&gt;=0,IF('OddsRatio_working_3-way'!V98+SQRT('OddsRatio_working_3-way'!W98)&gt;0,0,PI()),ACOS('OddsRatio_working_3-way'!V98/(2*'OddsRatio_working_3-way'!X98)))</f>
        <v>0.80617618136397207</v>
      </c>
      <c r="Z98" s="11">
        <f>'OddsRatio_working_3-way'!X98^(1/3)*COS('OddsRatio_working_3-way'!Y98/3)</f>
        <v>0.55412208827008014</v>
      </c>
      <c r="AA98" s="11">
        <f>'OddsRatio_working_3-way'!X98^(1/3)*COS(('OddsRatio_working_3-way'!Y98+2*PI())/3)</f>
        <v>-0.40921451012950572</v>
      </c>
      <c r="AB98" s="11">
        <f>'OddsRatio_working_3-way'!X98^(1/3)*COS(('OddsRatio_working_3-way'!Y98+4*PI())/3)</f>
        <v>-0.14490757814057456</v>
      </c>
      <c r="AC98" s="11">
        <f>'OddsRatio_working_3-way'!X98^(1/3)*SIN('OddsRatio_working_3-way'!Y98/3)</f>
        <v>0.15259767833249382</v>
      </c>
      <c r="AD98" s="11">
        <f>'OddsRatio_working_3-way'!X98^(1/3)*SIN(('OddsRatio_working_3-way'!Y98+2*PI())/3)</f>
        <v>0.40358496607372574</v>
      </c>
      <c r="AE98" s="11">
        <f>'OddsRatio_working_3-way'!X98^(1/3)*SIN(('OddsRatio_working_3-way'!Y98+4*PI())/3)</f>
        <v>-0.55618264440621934</v>
      </c>
      <c r="AF98" s="11">
        <f>-'OddsRatio_working_3-way'!U98/(3*'OddsRatio_working_3-way'!X98^(1/3))*COS(('OddsRatio_working_3-way'!Y98)/3)</f>
        <v>0.55412208827007992</v>
      </c>
      <c r="AG98" s="11">
        <f>-'OddsRatio_working_3-way'!U98/(3*'OddsRatio_working_3-way'!X98^(1/3))*COS(('OddsRatio_working_3-way'!Y98+2*PI())/3)</f>
        <v>-0.4092145101295056</v>
      </c>
      <c r="AH98" s="11">
        <f>-'OddsRatio_working_3-way'!U98/(3*'OddsRatio_working_3-way'!X98^(1/3))*COS(('OddsRatio_working_3-way'!Y98+4*PI())/3)</f>
        <v>-0.14490757814057451</v>
      </c>
      <c r="AI98" s="11">
        <f>'OddsRatio_working_3-way'!U98/(3*'OddsRatio_working_3-way'!X98^(1/3))*SIN(('OddsRatio_working_3-way'!Y98)/3)</f>
        <v>-0.15259767833249377</v>
      </c>
      <c r="AJ98" s="11">
        <f>'OddsRatio_working_3-way'!U98/(3*'OddsRatio_working_3-way'!X98^(1/3))*SIN(('OddsRatio_working_3-way'!Y98+2*PI())/3)</f>
        <v>-0.40358496607372557</v>
      </c>
      <c r="AK98" s="11">
        <f>'OddsRatio_working_3-way'!U98/(3*'OddsRatio_working_3-way'!X98^(1/3))*SIN(('OddsRatio_working_3-way'!Y98+4*PI())/3)</f>
        <v>0.55618264440621912</v>
      </c>
      <c r="AL98" s="11">
        <f>'OddsRatio_working_3-way'!Z98+'OddsRatio_working_3-way'!AF98</f>
        <v>1.1082441765401601</v>
      </c>
      <c r="AM98" s="11">
        <f>'OddsRatio_working_3-way'!AA98+'OddsRatio_working_3-way'!AG98</f>
        <v>-0.81842902025901132</v>
      </c>
      <c r="AN98" s="11">
        <f>'OddsRatio_working_3-way'!AB98+'OddsRatio_working_3-way'!AH98</f>
        <v>-0.28981515628114907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1.1082441765401601</v>
      </c>
      <c r="AS98" s="11">
        <f>IF(('OddsRatio_working_3-way'!X98=0),IF(Q98&gt;0,-Q98^(1/3),(-Q98)^(1/3)),'OddsRatio_working_3-way'!AM98-'OddsRatio_working_3-way'!R98/3)</f>
        <v>-0.81842902025901132</v>
      </c>
      <c r="AT98" s="11">
        <f>IF(('OddsRatio_working_3-way'!X98=0),IF(Q98&gt;0,-Q98^(1/3),(-Q98)^(1/3)),'OddsRatio_working_3-way'!AN98-'OddsRatio_working_3-way'!R98/3)</f>
        <v>-0.28981515628114907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9">
        <f t="shared" si="26"/>
        <v>0.52775915617217595</v>
      </c>
      <c r="E99" s="9">
        <f t="shared" si="27"/>
        <v>0.24751394427869192</v>
      </c>
      <c r="F99" s="9">
        <f t="shared" si="28"/>
        <v>0.2247268995491323</v>
      </c>
      <c r="G99" s="9">
        <f t="shared" si="29"/>
        <v>1.0780767428241393</v>
      </c>
      <c r="H99" s="9">
        <f t="shared" si="30"/>
        <v>1.8948036965440356</v>
      </c>
      <c r="I99" s="9">
        <f t="shared" si="31"/>
        <v>4.0401764147640726</v>
      </c>
      <c r="J99" s="9">
        <f t="shared" si="32"/>
        <v>4.4498455770372463</v>
      </c>
      <c r="K99" s="11">
        <f t="shared" si="33"/>
        <v>0.54644808743169393</v>
      </c>
      <c r="L99" s="11">
        <f t="shared" si="34"/>
        <v>0.26178010471204188</v>
      </c>
      <c r="M99" s="11">
        <f t="shared" si="35"/>
        <v>0.23809523809523808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-0.25510174887910708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0.233306494571622</v>
      </c>
      <c r="Q99" s="11">
        <f>2*'OddsRatio_working_3-way'!K99*'OddsRatio_working_3-way'!L99*'OddsRatio_working_3-way'!M99</f>
        <v>6.8118684546458974E-2</v>
      </c>
      <c r="R99" s="11">
        <f t="shared" si="36"/>
        <v>0</v>
      </c>
      <c r="S99" s="11">
        <f t="shared" si="37"/>
        <v>-0.91456250534051076</v>
      </c>
      <c r="T99" s="11">
        <f t="shared" si="38"/>
        <v>-0.26702554900452868</v>
      </c>
      <c r="U99" s="11">
        <f>'OddsRatio_working_3-way'!S99-'OddsRatio_working_3-way'!R99^2/3</f>
        <v>-0.91456250534051076</v>
      </c>
      <c r="V99" s="11">
        <f>'OddsRatio_working_3-way'!S99*'OddsRatio_working_3-way'!R99/3-2*'OddsRatio_working_3-way'!R99^3/27-'OddsRatio_working_3-way'!T99</f>
        <v>0.26702554900452868</v>
      </c>
      <c r="W99" s="11">
        <f>'OddsRatio_working_3-way'!V99^2+4*'OddsRatio_working_3-way'!U99^3/27</f>
        <v>-4.2025142240269944E-2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0.16832096279239842</v>
      </c>
      <c r="Y99" s="11">
        <f>IF('OddsRatio_working_3-way'!W99&gt;=0,IF('OddsRatio_working_3-way'!V99+SQRT('OddsRatio_working_3-way'!W99)&gt;0,0,PI()),ACOS('OddsRatio_working_3-way'!V99/(2*'OddsRatio_working_3-way'!X99)))</f>
        <v>0.65474459214706227</v>
      </c>
      <c r="Z99" s="11">
        <f>'OddsRatio_working_3-way'!X99^(1/3)*COS('OddsRatio_working_3-way'!Y99/3)</f>
        <v>0.53903837141206978</v>
      </c>
      <c r="AA99" s="11">
        <f>'OddsRatio_working_3-way'!X99^(1/3)*COS(('OddsRatio_working_3-way'!Y99+2*PI())/3)</f>
        <v>-0.37305107424379558</v>
      </c>
      <c r="AB99" s="11">
        <f>'OddsRatio_working_3-way'!X99^(1/3)*COS(('OddsRatio_working_3-way'!Y99+4*PI())/3)</f>
        <v>-0.16598729716827401</v>
      </c>
      <c r="AC99" s="11">
        <f>'OddsRatio_working_3-way'!X99^(1/3)*SIN('OddsRatio_working_3-way'!Y99/3)</f>
        <v>0.11954832743397301</v>
      </c>
      <c r="AD99" s="11">
        <f>'OddsRatio_working_3-way'!X99^(1/3)*SIN(('OddsRatio_working_3-way'!Y99+2*PI())/3)</f>
        <v>0.4070467595404576</v>
      </c>
      <c r="AE99" s="11">
        <f>'OddsRatio_working_3-way'!X99^(1/3)*SIN(('OddsRatio_working_3-way'!Y99+4*PI())/3)</f>
        <v>-0.52659508697443058</v>
      </c>
      <c r="AF99" s="11">
        <f>-'OddsRatio_working_3-way'!U99/(3*'OddsRatio_working_3-way'!X99^(1/3))*COS(('OddsRatio_working_3-way'!Y99)/3)</f>
        <v>0.53903837141206967</v>
      </c>
      <c r="AG99" s="11">
        <f>-'OddsRatio_working_3-way'!U99/(3*'OddsRatio_working_3-way'!X99^(1/3))*COS(('OddsRatio_working_3-way'!Y99+2*PI())/3)</f>
        <v>-0.37305107424379552</v>
      </c>
      <c r="AH99" s="11">
        <f>-'OddsRatio_working_3-way'!U99/(3*'OddsRatio_working_3-way'!X99^(1/3))*COS(('OddsRatio_working_3-way'!Y99+4*PI())/3)</f>
        <v>-0.16598729716827396</v>
      </c>
      <c r="AI99" s="11">
        <f>'OddsRatio_working_3-way'!U99/(3*'OddsRatio_working_3-way'!X99^(1/3))*SIN(('OddsRatio_working_3-way'!Y99)/3)</f>
        <v>-0.11954832743397298</v>
      </c>
      <c r="AJ99" s="11">
        <f>'OddsRatio_working_3-way'!U99/(3*'OddsRatio_working_3-way'!X99^(1/3))*SIN(('OddsRatio_working_3-way'!Y99+2*PI())/3)</f>
        <v>-0.40704675954045749</v>
      </c>
      <c r="AK99" s="11">
        <f>'OddsRatio_working_3-way'!U99/(3*'OddsRatio_working_3-way'!X99^(1/3))*SIN(('OddsRatio_working_3-way'!Y99+4*PI())/3)</f>
        <v>0.52659508697443047</v>
      </c>
      <c r="AL99" s="11">
        <f>'OddsRatio_working_3-way'!Z99+'OddsRatio_working_3-way'!AF99</f>
        <v>1.0780767428241393</v>
      </c>
      <c r="AM99" s="11">
        <f>'OddsRatio_working_3-way'!AA99+'OddsRatio_working_3-way'!AG99</f>
        <v>-0.74610214848759115</v>
      </c>
      <c r="AN99" s="11">
        <f>'OddsRatio_working_3-way'!AB99+'OddsRatio_working_3-way'!AH99</f>
        <v>-0.33197459433654797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1.0780767428241393</v>
      </c>
      <c r="AS99" s="11">
        <f>IF(('OddsRatio_working_3-way'!X99=0),IF(Q99&gt;0,-Q99^(1/3),(-Q99)^(1/3)),'OddsRatio_working_3-way'!AM99-'OddsRatio_working_3-way'!R99/3)</f>
        <v>-0.74610214848759115</v>
      </c>
      <c r="AT99" s="11">
        <f>IF(('OddsRatio_working_3-way'!X99=0),IF(Q99&gt;0,-Q99^(1/3),(-Q99)^(1/3)),'OddsRatio_working_3-way'!AN99-'OddsRatio_working_3-way'!R99/3)</f>
        <v>-0.33197459433654797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9">
        <f t="shared" si="26"/>
        <v>0.41646799591389094</v>
      </c>
      <c r="E100" s="9">
        <f t="shared" si="27"/>
        <v>0.288124559537356</v>
      </c>
      <c r="F100" s="9">
        <f t="shared" si="28"/>
        <v>0.29540744454875301</v>
      </c>
      <c r="G100" s="9">
        <f t="shared" si="29"/>
        <v>1.0695762514736611</v>
      </c>
      <c r="H100" s="9">
        <f t="shared" si="30"/>
        <v>2.4011448894304963</v>
      </c>
      <c r="I100" s="9">
        <f t="shared" si="31"/>
        <v>3.4707211409041574</v>
      </c>
      <c r="J100" s="9">
        <f t="shared" si="32"/>
        <v>3.3851550407862638</v>
      </c>
      <c r="K100" s="11">
        <f t="shared" si="33"/>
        <v>0.4329004329004329</v>
      </c>
      <c r="L100" s="11">
        <f t="shared" si="34"/>
        <v>0.30211480362537763</v>
      </c>
      <c r="M100" s="11">
        <f t="shared" si="35"/>
        <v>0.30959752321981426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-0.27324085939034537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0.23687180534336627</v>
      </c>
      <c r="Q100" s="11">
        <f>2*'OddsRatio_working_3-way'!K100*'OddsRatio_working_3-way'!L100*'OddsRatio_working_3-way'!M100</f>
        <v>8.0981813792603871E-2</v>
      </c>
      <c r="R100" s="11">
        <f t="shared" si="36"/>
        <v>0</v>
      </c>
      <c r="S100" s="11">
        <f t="shared" si="37"/>
        <v>-0.86689745403331819</v>
      </c>
      <c r="T100" s="11">
        <f t="shared" si="38"/>
        <v>-0.2963751979601088</v>
      </c>
      <c r="U100" s="11">
        <f>'OddsRatio_working_3-way'!S100-'OddsRatio_working_3-way'!R100^2/3</f>
        <v>-0.86689745403331819</v>
      </c>
      <c r="V100" s="11">
        <f>'OddsRatio_working_3-way'!S100*'OddsRatio_working_3-way'!R100/3-2*'OddsRatio_working_3-way'!R100^3/27-'OddsRatio_working_3-way'!T100</f>
        <v>0.2963751979601088</v>
      </c>
      <c r="W100" s="11">
        <f>'OddsRatio_working_3-way'!V100^2+4*'OddsRatio_working_3-way'!U100^3/27</f>
        <v>-8.677763119253834E-3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0.15533513855946079</v>
      </c>
      <c r="Y100" s="11">
        <f>IF('OddsRatio_working_3-way'!W100&gt;=0,IF('OddsRatio_working_3-way'!V100+SQRT('OddsRatio_working_3-way'!W100)&gt;0,0,PI()),ACOS('OddsRatio_working_3-way'!V100/(2*'OddsRatio_working_3-way'!X100)))</f>
        <v>0.3045355146361679</v>
      </c>
      <c r="Z100" s="11">
        <f>'OddsRatio_working_3-way'!X100^(1/3)*COS('OddsRatio_working_3-way'!Y100/3)</f>
        <v>0.53478812573683054</v>
      </c>
      <c r="AA100" s="11">
        <f>'OddsRatio_working_3-way'!X100^(1/3)*COS(('OddsRatio_working_3-way'!Y100+2*PI())/3)</f>
        <v>-0.31457042280107134</v>
      </c>
      <c r="AB100" s="11">
        <f>'OddsRatio_working_3-way'!X100^(1/3)*COS(('OddsRatio_working_3-way'!Y100+4*PI())/3)</f>
        <v>-0.22021770293575915</v>
      </c>
      <c r="AC100" s="11">
        <f>'OddsRatio_working_3-way'!X100^(1/3)*SIN('OddsRatio_working_3-way'!Y100/3)</f>
        <v>5.4474568213011311E-2</v>
      </c>
      <c r="AD100" s="11">
        <f>'OddsRatio_working_3-way'!X100^(1/3)*SIN(('OddsRatio_working_3-way'!Y100+2*PI())/3)</f>
        <v>0.4359028184238562</v>
      </c>
      <c r="AE100" s="11">
        <f>'OddsRatio_working_3-way'!X100^(1/3)*SIN(('OddsRatio_working_3-way'!Y100+4*PI())/3)</f>
        <v>-0.49037738663686753</v>
      </c>
      <c r="AF100" s="11">
        <f>-'OddsRatio_working_3-way'!U100/(3*'OddsRatio_working_3-way'!X100^(1/3))*COS(('OddsRatio_working_3-way'!Y100)/3)</f>
        <v>0.53478812573683043</v>
      </c>
      <c r="AG100" s="11">
        <f>-'OddsRatio_working_3-way'!U100/(3*'OddsRatio_working_3-way'!X100^(1/3))*COS(('OddsRatio_working_3-way'!Y100+2*PI())/3)</f>
        <v>-0.31457042280107123</v>
      </c>
      <c r="AH100" s="11">
        <f>-'OddsRatio_working_3-way'!U100/(3*'OddsRatio_working_3-way'!X100^(1/3))*COS(('OddsRatio_working_3-way'!Y100+4*PI())/3)</f>
        <v>-0.22021770293575912</v>
      </c>
      <c r="AI100" s="11">
        <f>'OddsRatio_working_3-way'!U100/(3*'OddsRatio_working_3-way'!X100^(1/3))*SIN(('OddsRatio_working_3-way'!Y100)/3)</f>
        <v>-5.4474568213011297E-2</v>
      </c>
      <c r="AJ100" s="11">
        <f>'OddsRatio_working_3-way'!U100/(3*'OddsRatio_working_3-way'!X100^(1/3))*SIN(('OddsRatio_working_3-way'!Y100+2*PI())/3)</f>
        <v>-0.43590281842385609</v>
      </c>
      <c r="AK100" s="11">
        <f>'OddsRatio_working_3-way'!U100/(3*'OddsRatio_working_3-way'!X100^(1/3))*SIN(('OddsRatio_working_3-way'!Y100+4*PI())/3)</f>
        <v>0.49037738663686742</v>
      </c>
      <c r="AL100" s="11">
        <f>'OddsRatio_working_3-way'!Z100+'OddsRatio_working_3-way'!AF100</f>
        <v>1.0695762514736611</v>
      </c>
      <c r="AM100" s="11">
        <f>'OddsRatio_working_3-way'!AA100+'OddsRatio_working_3-way'!AG100</f>
        <v>-0.62914084560214256</v>
      </c>
      <c r="AN100" s="11">
        <f>'OddsRatio_working_3-way'!AB100+'OddsRatio_working_3-way'!AH100</f>
        <v>-0.4404354058715183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1.0695762514736611</v>
      </c>
      <c r="AS100" s="11">
        <f>IF(('OddsRatio_working_3-way'!X100=0),IF(Q100&gt;0,-Q100^(1/3),(-Q100)^(1/3)),'OddsRatio_working_3-way'!AM100-'OddsRatio_working_3-way'!R100/3)</f>
        <v>-0.62914084560214256</v>
      </c>
      <c r="AT100" s="11">
        <f>IF(('OddsRatio_working_3-way'!X100=0),IF(Q100&gt;0,-Q100^(1/3),(-Q100)^(1/3)),'OddsRatio_working_3-way'!AN100-'OddsRatio_working_3-way'!R100/3)</f>
        <v>-0.4404354058715183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9">
        <f t="shared" si="26"/>
        <v>0.46322538624735893</v>
      </c>
      <c r="E101" s="9">
        <f t="shared" si="27"/>
        <v>0.28837022410871477</v>
      </c>
      <c r="F101" s="9">
        <f t="shared" si="28"/>
        <v>0.24840438964392617</v>
      </c>
      <c r="G101" s="9">
        <f t="shared" si="29"/>
        <v>1.0729410477236749</v>
      </c>
      <c r="H101" s="9">
        <f t="shared" si="30"/>
        <v>2.1587763315415693</v>
      </c>
      <c r="I101" s="9">
        <f t="shared" si="31"/>
        <v>3.467764409764452</v>
      </c>
      <c r="J101" s="9">
        <f t="shared" si="32"/>
        <v>4.0256937545807636</v>
      </c>
      <c r="K101" s="11">
        <f t="shared" si="33"/>
        <v>0.48076923076923073</v>
      </c>
      <c r="L101" s="11">
        <f t="shared" si="34"/>
        <v>0.30303030303030304</v>
      </c>
      <c r="M101" s="11">
        <f t="shared" si="35"/>
        <v>0.26178010471204188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-0.26715300406399878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0.23645638828884899</v>
      </c>
      <c r="Q101" s="11">
        <f>2*'OddsRatio_working_3-way'!K101*'OddsRatio_working_3-way'!L101*'OddsRatio_working_3-way'!M101</f>
        <v>7.6276254286725478E-2</v>
      </c>
      <c r="R101" s="11">
        <f t="shared" si="36"/>
        <v>0</v>
      </c>
      <c r="S101" s="11">
        <f t="shared" si="37"/>
        <v>-0.88509724649101773</v>
      </c>
      <c r="T101" s="11">
        <f t="shared" si="38"/>
        <v>-0.28551524080355412</v>
      </c>
      <c r="U101" s="11">
        <f>'OddsRatio_working_3-way'!S101-'OddsRatio_working_3-way'!R101^2/3</f>
        <v>-0.88509724649101773</v>
      </c>
      <c r="V101" s="11">
        <f>'OddsRatio_working_3-way'!S101*'OddsRatio_working_3-way'!R101/3-2*'OddsRatio_working_3-way'!R101^3/27-'OddsRatio_working_3-way'!T101</f>
        <v>0.28551524080355412</v>
      </c>
      <c r="W101" s="11">
        <f>'OddsRatio_working_3-way'!V101^2+4*'OddsRatio_working_3-way'!U101^3/27</f>
        <v>-2.1204402492254165E-2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0.16025242215280683</v>
      </c>
      <c r="Y101" s="11">
        <f>IF('OddsRatio_working_3-way'!W101&gt;=0,IF('OddsRatio_working_3-way'!V101+SQRT('OddsRatio_working_3-way'!W101)&gt;0,0,PI()),ACOS('OddsRatio_working_3-way'!V101/(2*'OddsRatio_working_3-way'!X101)))</f>
        <v>0.47162819338505102</v>
      </c>
      <c r="Z101" s="11">
        <f>'OddsRatio_working_3-way'!X101^(1/3)*COS('OddsRatio_working_3-way'!Y101/3)</f>
        <v>0.53647052386183747</v>
      </c>
      <c r="AA101" s="11">
        <f>'OddsRatio_working_3-way'!X101^(1/3)*COS(('OddsRatio_working_3-way'!Y101+2*PI())/3)</f>
        <v>-0.34188201605700869</v>
      </c>
      <c r="AB101" s="11">
        <f>'OddsRatio_working_3-way'!X101^(1/3)*COS(('OddsRatio_working_3-way'!Y101+4*PI())/3)</f>
        <v>-0.19458850780482889</v>
      </c>
      <c r="AC101" s="11">
        <f>'OddsRatio_working_3-way'!X101^(1/3)*SIN('OddsRatio_working_3-way'!Y101/3)</f>
        <v>8.5039946639280412E-2</v>
      </c>
      <c r="AD101" s="11">
        <f>'OddsRatio_working_3-way'!X101^(1/3)*SIN(('OddsRatio_working_3-way'!Y101+2*PI())/3)</f>
        <v>0.42207712872625686</v>
      </c>
      <c r="AE101" s="11">
        <f>'OddsRatio_working_3-way'!X101^(1/3)*SIN(('OddsRatio_working_3-way'!Y101+4*PI())/3)</f>
        <v>-0.5071170753655373</v>
      </c>
      <c r="AF101" s="11">
        <f>-'OddsRatio_working_3-way'!U101/(3*'OddsRatio_working_3-way'!X101^(1/3))*COS(('OddsRatio_working_3-way'!Y101)/3)</f>
        <v>0.53647052386183736</v>
      </c>
      <c r="AG101" s="11">
        <f>-'OddsRatio_working_3-way'!U101/(3*'OddsRatio_working_3-way'!X101^(1/3))*COS(('OddsRatio_working_3-way'!Y101+2*PI())/3)</f>
        <v>-0.34188201605700863</v>
      </c>
      <c r="AH101" s="11">
        <f>-'OddsRatio_working_3-way'!U101/(3*'OddsRatio_working_3-way'!X101^(1/3))*COS(('OddsRatio_working_3-way'!Y101+4*PI())/3)</f>
        <v>-0.19458850780482884</v>
      </c>
      <c r="AI101" s="11">
        <f>'OddsRatio_working_3-way'!U101/(3*'OddsRatio_working_3-way'!X101^(1/3))*SIN(('OddsRatio_working_3-way'!Y101)/3)</f>
        <v>-8.5039946639280398E-2</v>
      </c>
      <c r="AJ101" s="11">
        <f>'OddsRatio_working_3-way'!U101/(3*'OddsRatio_working_3-way'!X101^(1/3))*SIN(('OddsRatio_working_3-way'!Y101+2*PI())/3)</f>
        <v>-0.42207712872625675</v>
      </c>
      <c r="AK101" s="11">
        <f>'OddsRatio_working_3-way'!U101/(3*'OddsRatio_working_3-way'!X101^(1/3))*SIN(('OddsRatio_working_3-way'!Y101+4*PI())/3)</f>
        <v>0.50711707536553718</v>
      </c>
      <c r="AL101" s="11">
        <f>'OddsRatio_working_3-way'!Z101+'OddsRatio_working_3-way'!AF101</f>
        <v>1.0729410477236749</v>
      </c>
      <c r="AM101" s="11">
        <f>'OddsRatio_working_3-way'!AA101+'OddsRatio_working_3-way'!AG101</f>
        <v>-0.68376403211401726</v>
      </c>
      <c r="AN101" s="11">
        <f>'OddsRatio_working_3-way'!AB101+'OddsRatio_working_3-way'!AH101</f>
        <v>-0.38917701560965773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1.0729410477236749</v>
      </c>
      <c r="AS101" s="11">
        <f>IF(('OddsRatio_working_3-way'!X101=0),IF(Q101&gt;0,-Q101^(1/3),(-Q101)^(1/3)),'OddsRatio_working_3-way'!AM101-'OddsRatio_working_3-way'!R101/3)</f>
        <v>-0.68376403211401726</v>
      </c>
      <c r="AT101" s="11">
        <f>IF(('OddsRatio_working_3-way'!X101=0),IF(Q101&gt;0,-Q101^(1/3),(-Q101)^(1/3)),'OddsRatio_working_3-way'!AN101-'OddsRatio_working_3-way'!R101/3)</f>
        <v>-0.38917701560965773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1.53</v>
      </c>
      <c r="B102" s="4">
        <f>IF('True_Odds_Calculator_3-way'!B101="","",'True_Odds_Calculator_3-way'!B101)</f>
        <v>4.22</v>
      </c>
      <c r="C102" s="4">
        <f>IF('True_Odds_Calculator_3-way'!C101="","",'True_Odds_Calculator_3-way'!C101)</f>
        <v>7</v>
      </c>
      <c r="D102" s="9">
        <f t="shared" si="26"/>
        <v>0.63907442343980714</v>
      </c>
      <c r="E102" s="9">
        <f t="shared" si="27"/>
        <v>0.22567242725575476</v>
      </c>
      <c r="F102" s="9">
        <f t="shared" si="28"/>
        <v>0.13525314930443821</v>
      </c>
      <c r="G102" s="9">
        <f t="shared" si="29"/>
        <v>1.0655905304764512</v>
      </c>
      <c r="H102" s="9">
        <f t="shared" si="30"/>
        <v>1.5647629811525192</v>
      </c>
      <c r="I102" s="9">
        <f t="shared" si="31"/>
        <v>4.4312015081341736</v>
      </c>
      <c r="J102" s="9">
        <f t="shared" si="32"/>
        <v>7.393543182858707</v>
      </c>
      <c r="K102" s="11">
        <f t="shared" si="33"/>
        <v>0.65359477124183007</v>
      </c>
      <c r="L102" s="11">
        <f t="shared" si="34"/>
        <v>0.23696682464454977</v>
      </c>
      <c r="M102" s="11">
        <f t="shared" si="35"/>
        <v>0.14285714285714285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-0.22655886999349506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0.21572610086688701</v>
      </c>
      <c r="Q102" s="11">
        <f>2*'OddsRatio_working_3-way'!K102*'OddsRatio_working_3-way'!L102*'OddsRatio_working_3-way'!M102</f>
        <v>4.4251507870130671E-2</v>
      </c>
      <c r="R102" s="11">
        <f t="shared" si="36"/>
        <v>0</v>
      </c>
      <c r="S102" s="11">
        <f t="shared" si="37"/>
        <v>-0.95218563225125952</v>
      </c>
      <c r="T102" s="11">
        <f t="shared" si="38"/>
        <v>-0.19532012969256607</v>
      </c>
      <c r="U102" s="11">
        <f>'OddsRatio_working_3-way'!S102-'OddsRatio_working_3-way'!R102^2/3</f>
        <v>-0.95218563225125952</v>
      </c>
      <c r="V102" s="11">
        <f>'OddsRatio_working_3-way'!S102*'OddsRatio_working_3-way'!R102/3-2*'OddsRatio_working_3-way'!R102^3/27-'OddsRatio_working_3-way'!T102</f>
        <v>0.19532012969256607</v>
      </c>
      <c r="W102" s="11">
        <f>'OddsRatio_working_3-way'!V102^2+4*'OddsRatio_working_3-way'!U102^3/27</f>
        <v>-8.9747265333588427E-2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0.17881360294781076</v>
      </c>
      <c r="Y102" s="11">
        <f>IF('OddsRatio_working_3-way'!W102&gt;=0,IF('OddsRatio_working_3-way'!V102+SQRT('OddsRatio_working_3-way'!W102)&gt;0,0,PI()),ACOS('OddsRatio_working_3-way'!V102/(2*'OddsRatio_working_3-way'!X102)))</f>
        <v>0.99302821815210429</v>
      </c>
      <c r="Z102" s="11">
        <f>'OddsRatio_working_3-way'!X102^(1/3)*COS('OddsRatio_working_3-way'!Y102/3)</f>
        <v>0.53279526523822573</v>
      </c>
      <c r="AA102" s="11">
        <f>'OddsRatio_working_3-way'!X102^(1/3)*COS(('OddsRatio_working_3-way'!Y102+2*PI())/3)</f>
        <v>-0.42496406055268093</v>
      </c>
      <c r="AB102" s="11">
        <f>'OddsRatio_working_3-way'!X102^(1/3)*COS(('OddsRatio_working_3-way'!Y102+4*PI())/3)</f>
        <v>-0.10783120468554454</v>
      </c>
      <c r="AC102" s="11">
        <f>'OddsRatio_working_3-way'!X102^(1/3)*SIN('OddsRatio_working_3-way'!Y102/3)</f>
        <v>0.18309673970376589</v>
      </c>
      <c r="AD102" s="11">
        <f>'OddsRatio_working_3-way'!X102^(1/3)*SIN(('OddsRatio_working_3-way'!Y102+2*PI())/3)</f>
        <v>0.36986586486048872</v>
      </c>
      <c r="AE102" s="11">
        <f>'OddsRatio_working_3-way'!X102^(1/3)*SIN(('OddsRatio_working_3-way'!Y102+4*PI())/3)</f>
        <v>-0.5529626045642545</v>
      </c>
      <c r="AF102" s="11">
        <f>-'OddsRatio_working_3-way'!U102/(3*'OddsRatio_working_3-way'!X102^(1/3))*COS(('OddsRatio_working_3-way'!Y102)/3)</f>
        <v>0.53279526523822551</v>
      </c>
      <c r="AG102" s="11">
        <f>-'OddsRatio_working_3-way'!U102/(3*'OddsRatio_working_3-way'!X102^(1/3))*COS(('OddsRatio_working_3-way'!Y102+2*PI())/3)</f>
        <v>-0.42496406055268077</v>
      </c>
      <c r="AH102" s="11">
        <f>-'OddsRatio_working_3-way'!U102/(3*'OddsRatio_working_3-way'!X102^(1/3))*COS(('OddsRatio_working_3-way'!Y102+4*PI())/3)</f>
        <v>-0.1078312046855445</v>
      </c>
      <c r="AI102" s="11">
        <f>'OddsRatio_working_3-way'!U102/(3*'OddsRatio_working_3-way'!X102^(1/3))*SIN(('OddsRatio_working_3-way'!Y102)/3)</f>
        <v>-0.18309673970376583</v>
      </c>
      <c r="AJ102" s="11">
        <f>'OddsRatio_working_3-way'!U102/(3*'OddsRatio_working_3-way'!X102^(1/3))*SIN(('OddsRatio_working_3-way'!Y102+2*PI())/3)</f>
        <v>-0.36986586486048856</v>
      </c>
      <c r="AK102" s="11">
        <f>'OddsRatio_working_3-way'!U102/(3*'OddsRatio_working_3-way'!X102^(1/3))*SIN(('OddsRatio_working_3-way'!Y102+4*PI())/3)</f>
        <v>0.55296260456425428</v>
      </c>
      <c r="AL102" s="11">
        <f>'OddsRatio_working_3-way'!Z102+'OddsRatio_working_3-way'!AF102</f>
        <v>1.0655905304764512</v>
      </c>
      <c r="AM102" s="11">
        <f>'OddsRatio_working_3-way'!AA102+'OddsRatio_working_3-way'!AG102</f>
        <v>-0.84992812110536176</v>
      </c>
      <c r="AN102" s="11">
        <f>'OddsRatio_working_3-way'!AB102+'OddsRatio_working_3-way'!AH102</f>
        <v>-0.21566240937108905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1.0655905304764512</v>
      </c>
      <c r="AS102" s="11">
        <f>IF(('OddsRatio_working_3-way'!X102=0),IF(Q102&gt;0,-Q102^(1/3),(-Q102)^(1/3)),'OddsRatio_working_3-way'!AM102-'OddsRatio_working_3-way'!R102/3)</f>
        <v>-0.84992812110536176</v>
      </c>
      <c r="AT102" s="11">
        <f>IF(('OddsRatio_working_3-way'!X102=0),IF(Q102&gt;0,-Q102^(1/3),(-Q102)^(1/3)),'OddsRatio_working_3-way'!AN102-'OddsRatio_working_3-way'!R102/3)</f>
        <v>-0.21566240937108905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4.37</v>
      </c>
      <c r="C103" s="4">
        <f>IF('True_Odds_Calculator_3-way'!C102="","",'True_Odds_Calculator_3-way'!C102)</f>
        <v>8.52</v>
      </c>
      <c r="D103" s="9">
        <f t="shared" si="26"/>
        <v>0.67114156229574751</v>
      </c>
      <c r="E103" s="9">
        <f t="shared" si="27"/>
        <v>0.2178757235129242</v>
      </c>
      <c r="F103" s="9">
        <f t="shared" si="28"/>
        <v>0.11098271419132834</v>
      </c>
      <c r="G103" s="9">
        <f t="shared" si="29"/>
        <v>1.0652143859749859</v>
      </c>
      <c r="H103" s="9">
        <f t="shared" si="30"/>
        <v>1.4899986175484936</v>
      </c>
      <c r="I103" s="9">
        <f t="shared" si="31"/>
        <v>4.5897724807357019</v>
      </c>
      <c r="J103" s="9">
        <f t="shared" si="32"/>
        <v>9.0104121825318924</v>
      </c>
      <c r="K103" s="11">
        <f t="shared" si="33"/>
        <v>0.68493150684931503</v>
      </c>
      <c r="L103" s="11">
        <f t="shared" si="34"/>
        <v>0.22883295194508008</v>
      </c>
      <c r="M103" s="11">
        <f t="shared" si="35"/>
        <v>0.11737089201877934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-0.21445278254482436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0.20879590364144468</v>
      </c>
      <c r="Q103" s="11">
        <f>2*'OddsRatio_working_3-way'!K103*'OddsRatio_working_3-way'!L103*'OddsRatio_working_3-way'!M103</f>
        <v>3.6792229716554131E-2</v>
      </c>
      <c r="R103" s="11">
        <f t="shared" si="36"/>
        <v>0</v>
      </c>
      <c r="S103" s="11">
        <f t="shared" si="37"/>
        <v>-0.97362179759921141</v>
      </c>
      <c r="T103" s="11">
        <f t="shared" si="38"/>
        <v>-0.17156331235228395</v>
      </c>
      <c r="U103" s="11">
        <f>'OddsRatio_working_3-way'!S103-'OddsRatio_working_3-way'!R103^2/3</f>
        <v>-0.97362179759921141</v>
      </c>
      <c r="V103" s="11">
        <f>'OddsRatio_working_3-way'!S103*'OddsRatio_working_3-way'!R103/3-2*'OddsRatio_working_3-way'!R103^3/27-'OddsRatio_working_3-way'!T103</f>
        <v>0.17156331235228395</v>
      </c>
      <c r="W103" s="11">
        <f>'OddsRatio_working_3-way'!V103^2+4*'OddsRatio_working_3-way'!U103^3/27</f>
        <v>-0.10729706204402659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0.18488579731101165</v>
      </c>
      <c r="Y103" s="11">
        <f>IF('OddsRatio_working_3-way'!W103&gt;=0,IF('OddsRatio_working_3-way'!V103+SQRT('OddsRatio_working_3-way'!W103)&gt;0,0,PI()),ACOS('OddsRatio_working_3-way'!V103/(2*'OddsRatio_working_3-way'!X103)))</f>
        <v>1.0883236167970582</v>
      </c>
      <c r="Z103" s="11">
        <f>'OddsRatio_working_3-way'!X103^(1/3)*COS('OddsRatio_working_3-way'!Y103/3)</f>
        <v>0.53260719298749304</v>
      </c>
      <c r="AA103" s="11">
        <f>'OddsRatio_working_3-way'!X103^(1/3)*COS(('OddsRatio_working_3-way'!Y103+2*PI())/3)</f>
        <v>-0.44138252978753378</v>
      </c>
      <c r="AB103" s="11">
        <f>'OddsRatio_working_3-way'!X103^(1/3)*COS(('OddsRatio_working_3-way'!Y103+4*PI())/3)</f>
        <v>-9.1224663199959338E-2</v>
      </c>
      <c r="AC103" s="11">
        <f>'OddsRatio_working_3-way'!X103^(1/3)*SIN('OddsRatio_working_3-way'!Y103/3)</f>
        <v>0.20216373853320127</v>
      </c>
      <c r="AD103" s="11">
        <f>'OddsRatio_working_3-way'!X103^(1/3)*SIN(('OddsRatio_working_3-way'!Y103+2*PI())/3)</f>
        <v>0.36016949009888943</v>
      </c>
      <c r="AE103" s="11">
        <f>'OddsRatio_working_3-way'!X103^(1/3)*SIN(('OddsRatio_working_3-way'!Y103+4*PI())/3)</f>
        <v>-0.56233322863209068</v>
      </c>
      <c r="AF103" s="11">
        <f>-'OddsRatio_working_3-way'!U103/(3*'OddsRatio_working_3-way'!X103^(1/3))*COS(('OddsRatio_working_3-way'!Y103)/3)</f>
        <v>0.53260719298749293</v>
      </c>
      <c r="AG103" s="11">
        <f>-'OddsRatio_working_3-way'!U103/(3*'OddsRatio_working_3-way'!X103^(1/3))*COS(('OddsRatio_working_3-way'!Y103+2*PI())/3)</f>
        <v>-0.44138252978753367</v>
      </c>
      <c r="AH103" s="11">
        <f>-'OddsRatio_working_3-way'!U103/(3*'OddsRatio_working_3-way'!X103^(1/3))*COS(('OddsRatio_working_3-way'!Y103+4*PI())/3)</f>
        <v>-9.1224663199959324E-2</v>
      </c>
      <c r="AI103" s="11">
        <f>'OddsRatio_working_3-way'!U103/(3*'OddsRatio_working_3-way'!X103^(1/3))*SIN(('OddsRatio_working_3-way'!Y103)/3)</f>
        <v>-0.20216373853320124</v>
      </c>
      <c r="AJ103" s="11">
        <f>'OddsRatio_working_3-way'!U103/(3*'OddsRatio_working_3-way'!X103^(1/3))*SIN(('OddsRatio_working_3-way'!Y103+2*PI())/3)</f>
        <v>-0.36016949009888938</v>
      </c>
      <c r="AK103" s="11">
        <f>'OddsRatio_working_3-way'!U103/(3*'OddsRatio_working_3-way'!X103^(1/3))*SIN(('OddsRatio_working_3-way'!Y103+4*PI())/3)</f>
        <v>0.56233322863209056</v>
      </c>
      <c r="AL103" s="11">
        <f>'OddsRatio_working_3-way'!Z103+'OddsRatio_working_3-way'!AF103</f>
        <v>1.0652143859749859</v>
      </c>
      <c r="AM103" s="11">
        <f>'OddsRatio_working_3-way'!AA103+'OddsRatio_working_3-way'!AG103</f>
        <v>-0.88276505957506746</v>
      </c>
      <c r="AN103" s="11">
        <f>'OddsRatio_working_3-way'!AB103+'OddsRatio_working_3-way'!AH103</f>
        <v>-0.18244932639991868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1.0652143859749859</v>
      </c>
      <c r="AS103" s="11">
        <f>IF(('OddsRatio_working_3-way'!X103=0),IF(Q103&gt;0,-Q103^(1/3),(-Q103)^(1/3)),'OddsRatio_working_3-way'!AM103-'OddsRatio_working_3-way'!R103/3)</f>
        <v>-0.88276505957506746</v>
      </c>
      <c r="AT103" s="11">
        <f>IF(('OddsRatio_working_3-way'!X103=0),IF(Q103&gt;0,-Q103^(1/3),(-Q103)^(1/3)),'OddsRatio_working_3-way'!AN103-'OddsRatio_working_3-way'!R103/3)</f>
        <v>-0.18244932639991868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1.65</v>
      </c>
      <c r="B104" s="4">
        <f>IF('True_Odds_Calculator_3-way'!B103="","",'True_Odds_Calculator_3-way'!B103)</f>
        <v>4.37</v>
      </c>
      <c r="C104" s="4">
        <f>IF('True_Odds_Calculator_3-way'!C103="","",'True_Odds_Calculator_3-way'!C103)</f>
        <v>5</v>
      </c>
      <c r="D104" s="9">
        <f t="shared" si="26"/>
        <v>0.59137597293351096</v>
      </c>
      <c r="E104" s="9">
        <f t="shared" si="27"/>
        <v>0.21822519950120922</v>
      </c>
      <c r="F104" s="9">
        <f t="shared" si="28"/>
        <v>0.19039882756527993</v>
      </c>
      <c r="G104" s="9">
        <f t="shared" si="29"/>
        <v>1.0630332954087405</v>
      </c>
      <c r="H104" s="9">
        <f t="shared" si="30"/>
        <v>1.6909716420156811</v>
      </c>
      <c r="I104" s="9">
        <f t="shared" si="31"/>
        <v>4.5824222055274548</v>
      </c>
      <c r="J104" s="9">
        <f t="shared" si="32"/>
        <v>5.252133181634961</v>
      </c>
      <c r="K104" s="11">
        <f t="shared" si="33"/>
        <v>0.60606060606060608</v>
      </c>
      <c r="L104" s="11">
        <f t="shared" si="34"/>
        <v>0.22883295194508008</v>
      </c>
      <c r="M104" s="11">
        <f t="shared" si="35"/>
        <v>0.2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-0.24303446362942926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0.22245336661812637</v>
      </c>
      <c r="Q104" s="11">
        <f>2*'OddsRatio_working_3-way'!K104*'OddsRatio_working_3-way'!L104*'OddsRatio_working_3-way'!M104</f>
        <v>5.5474655016989116E-2</v>
      </c>
      <c r="R104" s="11">
        <f t="shared" si="36"/>
        <v>0</v>
      </c>
      <c r="S104" s="11">
        <f t="shared" si="37"/>
        <v>-0.91531613786806687</v>
      </c>
      <c r="T104" s="11">
        <f t="shared" si="38"/>
        <v>-0.22825838849577726</v>
      </c>
      <c r="U104" s="11">
        <f>'OddsRatio_working_3-way'!S104-'OddsRatio_working_3-way'!R104^2/3</f>
        <v>-0.91531613786806687</v>
      </c>
      <c r="V104" s="11">
        <f>'OddsRatio_working_3-way'!S104*'OddsRatio_working_3-way'!R104/3-2*'OddsRatio_working_3-way'!R104^3/27-'OddsRatio_working_3-way'!T104</f>
        <v>0.22825838849577726</v>
      </c>
      <c r="W104" s="11">
        <f>'OddsRatio_working_3-way'!V104^2+4*'OddsRatio_working_3-way'!U104^3/27</f>
        <v>-6.1506283630247682E-2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0.16852905947412813</v>
      </c>
      <c r="Y104" s="11">
        <f>IF('OddsRatio_working_3-way'!W104&gt;=0,IF('OddsRatio_working_3-way'!V104+SQRT('OddsRatio_working_3-way'!W104)&gt;0,0,PI()),ACOS('OddsRatio_working_3-way'!V104/(2*'OddsRatio_working_3-way'!X104)))</f>
        <v>0.82683516980879568</v>
      </c>
      <c r="Z104" s="11">
        <f>'OddsRatio_working_3-way'!X104^(1/3)*COS('OddsRatio_working_3-way'!Y104/3)</f>
        <v>0.53151664770437024</v>
      </c>
      <c r="AA104" s="11">
        <f>'OddsRatio_working_3-way'!X104^(1/3)*COS(('OddsRatio_working_3-way'!Y104+2*PI())/3)</f>
        <v>-0.39593733282386206</v>
      </c>
      <c r="AB104" s="11">
        <f>'OddsRatio_working_3-way'!X104^(1/3)*COS(('OddsRatio_working_3-way'!Y104+4*PI())/3)</f>
        <v>-0.13557931488050839</v>
      </c>
      <c r="AC104" s="11">
        <f>'OddsRatio_working_3-way'!X104^(1/3)*SIN('OddsRatio_working_3-way'!Y104/3)</f>
        <v>0.15031777174527289</v>
      </c>
      <c r="AD104" s="11">
        <f>'OddsRatio_working_3-way'!X104^(1/3)*SIN(('OddsRatio_working_3-way'!Y104+2*PI())/3)</f>
        <v>0.38514803357369221</v>
      </c>
      <c r="AE104" s="11">
        <f>'OddsRatio_working_3-way'!X104^(1/3)*SIN(('OddsRatio_working_3-way'!Y104+4*PI())/3)</f>
        <v>-0.53546580531896493</v>
      </c>
      <c r="AF104" s="11">
        <f>-'OddsRatio_working_3-way'!U104/(3*'OddsRatio_working_3-way'!X104^(1/3))*COS(('OddsRatio_working_3-way'!Y104)/3)</f>
        <v>0.53151664770437024</v>
      </c>
      <c r="AG104" s="11">
        <f>-'OddsRatio_working_3-way'!U104/(3*'OddsRatio_working_3-way'!X104^(1/3))*COS(('OddsRatio_working_3-way'!Y104+2*PI())/3)</f>
        <v>-0.39593733282386195</v>
      </c>
      <c r="AH104" s="11">
        <f>-'OddsRatio_working_3-way'!U104/(3*'OddsRatio_working_3-way'!X104^(1/3))*COS(('OddsRatio_working_3-way'!Y104+4*PI())/3)</f>
        <v>-0.13557931488050837</v>
      </c>
      <c r="AI104" s="11">
        <f>'OddsRatio_working_3-way'!U104/(3*'OddsRatio_working_3-way'!X104^(1/3))*SIN(('OddsRatio_working_3-way'!Y104)/3)</f>
        <v>-0.15031777174527286</v>
      </c>
      <c r="AJ104" s="11">
        <f>'OddsRatio_working_3-way'!U104/(3*'OddsRatio_working_3-way'!X104^(1/3))*SIN(('OddsRatio_working_3-way'!Y104+2*PI())/3)</f>
        <v>-0.38514803357369215</v>
      </c>
      <c r="AK104" s="11">
        <f>'OddsRatio_working_3-way'!U104/(3*'OddsRatio_working_3-way'!X104^(1/3))*SIN(('OddsRatio_working_3-way'!Y104+4*PI())/3)</f>
        <v>0.53546580531896482</v>
      </c>
      <c r="AL104" s="11">
        <f>'OddsRatio_working_3-way'!Z104+'OddsRatio_working_3-way'!AF104</f>
        <v>1.0630332954087405</v>
      </c>
      <c r="AM104" s="11">
        <f>'OddsRatio_working_3-way'!AA104+'OddsRatio_working_3-way'!AG104</f>
        <v>-0.79187466564772402</v>
      </c>
      <c r="AN104" s="11">
        <f>'OddsRatio_working_3-way'!AB104+'OddsRatio_working_3-way'!AH104</f>
        <v>-0.27115862976101679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1.0630332954087405</v>
      </c>
      <c r="AS104" s="11">
        <f>IF(('OddsRatio_working_3-way'!X104=0),IF(Q104&gt;0,-Q104^(1/3),(-Q104)^(1/3)),'OddsRatio_working_3-way'!AM104-'OddsRatio_working_3-way'!R104/3)</f>
        <v>-0.79187466564772402</v>
      </c>
      <c r="AT104" s="11">
        <f>IF(('OddsRatio_working_3-way'!X104=0),IF(Q104&gt;0,-Q104^(1/3),(-Q104)^(1/3)),'OddsRatio_working_3-way'!AN104-'OddsRatio_working_3-way'!R104/3)</f>
        <v>-0.27115862976101679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2.36</v>
      </c>
      <c r="B105" s="4">
        <f>IF('True_Odds_Calculator_3-way'!B104="","",'True_Odds_Calculator_3-way'!B104)</f>
        <v>3.25</v>
      </c>
      <c r="C105" s="4">
        <f>IF('True_Odds_Calculator_3-way'!C104="","",'True_Odds_Calculator_3-way'!C104)</f>
        <v>3.37</v>
      </c>
      <c r="D105" s="9">
        <f t="shared" si="26"/>
        <v>0.4133698769721636</v>
      </c>
      <c r="E105" s="9">
        <f t="shared" si="27"/>
        <v>0.29869974543661831</v>
      </c>
      <c r="F105" s="9">
        <f t="shared" si="28"/>
        <v>0.28793037759121815</v>
      </c>
      <c r="G105" s="9">
        <f t="shared" si="29"/>
        <v>1.043485998197168</v>
      </c>
      <c r="H105" s="9">
        <f t="shared" si="30"/>
        <v>2.419140957548148</v>
      </c>
      <c r="I105" s="9">
        <f t="shared" si="31"/>
        <v>3.3478434959436281</v>
      </c>
      <c r="J105" s="9">
        <f t="shared" si="32"/>
        <v>3.4730618157272888</v>
      </c>
      <c r="K105" s="11">
        <f t="shared" si="33"/>
        <v>0.42372881355932207</v>
      </c>
      <c r="L105" s="11">
        <f t="shared" si="34"/>
        <v>0.30769230769230771</v>
      </c>
      <c r="M105" s="11">
        <f t="shared" si="35"/>
        <v>0.29673590504451036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-0.28057211611001276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0.23135341749233018</v>
      </c>
      <c r="Q105" s="11">
        <f>2*'OddsRatio_working_3-way'!K105*'OddsRatio_working_3-way'!L105*'OddsRatio_working_3-way'!M105</f>
        <v>7.7375724913822788E-2</v>
      </c>
      <c r="R105" s="11">
        <f t="shared" si="36"/>
        <v>0</v>
      </c>
      <c r="S105" s="11">
        <f t="shared" si="37"/>
        <v>-0.824577369625769</v>
      </c>
      <c r="T105" s="11">
        <f t="shared" si="38"/>
        <v>-0.27577838449022368</v>
      </c>
      <c r="U105" s="11">
        <f>'OddsRatio_working_3-way'!S105-'OddsRatio_working_3-way'!R105^2/3</f>
        <v>-0.824577369625769</v>
      </c>
      <c r="V105" s="11">
        <f>'OddsRatio_working_3-way'!S105*'OddsRatio_working_3-way'!R105/3-2*'OddsRatio_working_3-way'!R105^3/27-'OddsRatio_working_3-way'!T105</f>
        <v>0.27577838449022368</v>
      </c>
      <c r="W105" s="11">
        <f>'OddsRatio_working_3-way'!V105^2+4*'OddsRatio_working_3-way'!U105^3/27</f>
        <v>-7.0060024412661459E-3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0.14410041619761529</v>
      </c>
      <c r="Y105" s="11">
        <f>IF('OddsRatio_working_3-way'!W105&gt;=0,IF('OddsRatio_working_3-way'!V105+SQRT('OddsRatio_working_3-way'!W105)&gt;0,0,PI()),ACOS('OddsRatio_working_3-way'!V105/(2*'OddsRatio_working_3-way'!X105)))</f>
        <v>0.29467508395703446</v>
      </c>
      <c r="Z105" s="11">
        <f>'OddsRatio_working_3-way'!X105^(1/3)*COS('OddsRatio_working_3-way'!Y105/3)</f>
        <v>0.52174299909858413</v>
      </c>
      <c r="AA105" s="11">
        <f>'OddsRatio_working_3-way'!X105^(1/3)*COS(('OddsRatio_working_3-way'!Y105+2*PI())/3)</f>
        <v>-0.3053970492388064</v>
      </c>
      <c r="AB105" s="11">
        <f>'OddsRatio_working_3-way'!X105^(1/3)*COS(('OddsRatio_working_3-way'!Y105+4*PI())/3)</f>
        <v>-0.21634594985977765</v>
      </c>
      <c r="AC105" s="11">
        <f>'OddsRatio_working_3-way'!X105^(1/3)*SIN('OddsRatio_working_3-way'!Y105/3)</f>
        <v>5.1413676198114266E-2</v>
      </c>
      <c r="AD105" s="11">
        <f>'OddsRatio_working_3-way'!X105^(1/3)*SIN(('OddsRatio_working_3-way'!Y105+2*PI())/3)</f>
        <v>0.42613585336699816</v>
      </c>
      <c r="AE105" s="11">
        <f>'OddsRatio_working_3-way'!X105^(1/3)*SIN(('OddsRatio_working_3-way'!Y105+4*PI())/3)</f>
        <v>-0.47754952956511254</v>
      </c>
      <c r="AF105" s="11">
        <f>-'OddsRatio_working_3-way'!U105/(3*'OddsRatio_working_3-way'!X105^(1/3))*COS(('OddsRatio_working_3-way'!Y105)/3)</f>
        <v>0.52174299909858401</v>
      </c>
      <c r="AG105" s="11">
        <f>-'OddsRatio_working_3-way'!U105/(3*'OddsRatio_working_3-way'!X105^(1/3))*COS(('OddsRatio_working_3-way'!Y105+2*PI())/3)</f>
        <v>-0.30539704923880634</v>
      </c>
      <c r="AH105" s="11">
        <f>-'OddsRatio_working_3-way'!U105/(3*'OddsRatio_working_3-way'!X105^(1/3))*COS(('OddsRatio_working_3-way'!Y105+4*PI())/3)</f>
        <v>-0.21634594985977762</v>
      </c>
      <c r="AI105" s="11">
        <f>'OddsRatio_working_3-way'!U105/(3*'OddsRatio_working_3-way'!X105^(1/3))*SIN(('OddsRatio_working_3-way'!Y105)/3)</f>
        <v>-5.1413676198114253E-2</v>
      </c>
      <c r="AJ105" s="11">
        <f>'OddsRatio_working_3-way'!U105/(3*'OddsRatio_working_3-way'!X105^(1/3))*SIN(('OddsRatio_working_3-way'!Y105+2*PI())/3)</f>
        <v>-0.42613585336699811</v>
      </c>
      <c r="AK105" s="11">
        <f>'OddsRatio_working_3-way'!U105/(3*'OddsRatio_working_3-way'!X105^(1/3))*SIN(('OddsRatio_working_3-way'!Y105+4*PI())/3)</f>
        <v>0.47754952956511248</v>
      </c>
      <c r="AL105" s="11">
        <f>'OddsRatio_working_3-way'!Z105+'OddsRatio_working_3-way'!AF105</f>
        <v>1.043485998197168</v>
      </c>
      <c r="AM105" s="11">
        <f>'OddsRatio_working_3-way'!AA105+'OddsRatio_working_3-way'!AG105</f>
        <v>-0.61079409847761279</v>
      </c>
      <c r="AN105" s="11">
        <f>'OddsRatio_working_3-way'!AB105+'OddsRatio_working_3-way'!AH105</f>
        <v>-0.43269189971955524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1.043485998197168</v>
      </c>
      <c r="AS105" s="11">
        <f>IF(('OddsRatio_working_3-way'!X105=0),IF(Q105&gt;0,-Q105^(1/3),(-Q105)^(1/3)),'OddsRatio_working_3-way'!AM105-'OddsRatio_working_3-way'!R105/3)</f>
        <v>-0.61079409847761279</v>
      </c>
      <c r="AT105" s="11">
        <f>IF(('OddsRatio_working_3-way'!X105=0),IF(Q105&gt;0,-Q105^(1/3),(-Q105)^(1/3)),'OddsRatio_working_3-way'!AN105-'OddsRatio_working_3-way'!R105/3)</f>
        <v>-0.43269189971955524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3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2.61</v>
      </c>
      <c r="D106" s="9">
        <f t="shared" si="26"/>
        <v>0.32249634254468773</v>
      </c>
      <c r="E106" s="9">
        <f t="shared" si="27"/>
        <v>0.30591562610023632</v>
      </c>
      <c r="F106" s="9">
        <f t="shared" si="28"/>
        <v>0.37158803135507595</v>
      </c>
      <c r="G106" s="9">
        <f t="shared" si="29"/>
        <v>1.0504051799617415</v>
      </c>
      <c r="H106" s="9">
        <f t="shared" si="30"/>
        <v>3.1008103599234831</v>
      </c>
      <c r="I106" s="9">
        <f t="shared" si="31"/>
        <v>3.2688751887173622</v>
      </c>
      <c r="J106" s="9">
        <f t="shared" si="32"/>
        <v>2.6911523397384038</v>
      </c>
      <c r="K106" s="11">
        <f t="shared" si="33"/>
        <v>0.33333333333333331</v>
      </c>
      <c r="L106" s="11">
        <f t="shared" si="34"/>
        <v>0.31645569620253161</v>
      </c>
      <c r="M106" s="11">
        <f t="shared" si="35"/>
        <v>0.38314176245210729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-0.28109995635093854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0.23319915288487963</v>
      </c>
      <c r="Q106" s="11">
        <f>2*'OddsRatio_working_3-way'!K106*'OddsRatio_working_3-way'!L106*'OddsRatio_working_3-way'!M106</f>
        <v>8.0831595454031069E-2</v>
      </c>
      <c r="R106" s="11">
        <f t="shared" si="36"/>
        <v>0</v>
      </c>
      <c r="S106" s="11">
        <f t="shared" si="37"/>
        <v>-0.82959512307338368</v>
      </c>
      <c r="T106" s="11">
        <f t="shared" si="38"/>
        <v>-0.28755463538072223</v>
      </c>
      <c r="U106" s="11">
        <f>'OddsRatio_working_3-way'!S106-'OddsRatio_working_3-way'!R106^2/3</f>
        <v>-0.82959512307338368</v>
      </c>
      <c r="V106" s="11">
        <f>'OddsRatio_working_3-way'!S106*'OddsRatio_working_3-way'!R106/3-2*'OddsRatio_working_3-way'!R106^3/27-'OddsRatio_working_3-way'!T106</f>
        <v>0.28755463538072223</v>
      </c>
      <c r="W106" s="11">
        <f>'OddsRatio_working_3-way'!V106^2+4*'OddsRatio_working_3-way'!U106^3/27</f>
        <v>-1.8976129989789203E-3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0.14541774421293902</v>
      </c>
      <c r="Y106" s="11">
        <f>IF('OddsRatio_working_3-way'!W106&gt;=0,IF('OddsRatio_working_3-way'!V106+SQRT('OddsRatio_working_3-way'!W106)&gt;0,0,PI()),ACOS('OddsRatio_working_3-way'!V106/(2*'OddsRatio_working_3-way'!X106)))</f>
        <v>0.15034666520895601</v>
      </c>
      <c r="Z106" s="11">
        <f>'OddsRatio_working_3-way'!X106^(1/3)*COS('OddsRatio_working_3-way'!Y106/3)</f>
        <v>0.52520258998087077</v>
      </c>
      <c r="AA106" s="11">
        <f>'OddsRatio_working_3-way'!X106^(1/3)*COS(('OddsRatio_working_3-way'!Y106+2*PI())/3)</f>
        <v>-0.28541489567916878</v>
      </c>
      <c r="AB106" s="11">
        <f>'OddsRatio_working_3-way'!X106^(1/3)*COS(('OddsRatio_working_3-way'!Y106+4*PI())/3)</f>
        <v>-0.23978769430170205</v>
      </c>
      <c r="AC106" s="11">
        <f>'OddsRatio_working_3-way'!X106^(1/3)*SIN('OddsRatio_working_3-way'!Y106/3)</f>
        <v>2.6342876997649683E-2</v>
      </c>
      <c r="AD106" s="11">
        <f>'OddsRatio_working_3-way'!X106^(1/3)*SIN(('OddsRatio_working_3-way'!Y106+2*PI())/3)</f>
        <v>0.44166734655799167</v>
      </c>
      <c r="AE106" s="11">
        <f>'OddsRatio_working_3-way'!X106^(1/3)*SIN(('OddsRatio_working_3-way'!Y106+4*PI())/3)</f>
        <v>-0.46801022355564137</v>
      </c>
      <c r="AF106" s="11">
        <f>-'OddsRatio_working_3-way'!U106/(3*'OddsRatio_working_3-way'!X106^(1/3))*COS(('OddsRatio_working_3-way'!Y106)/3)</f>
        <v>0.52520258998087077</v>
      </c>
      <c r="AG106" s="11">
        <f>-'OddsRatio_working_3-way'!U106/(3*'OddsRatio_working_3-way'!X106^(1/3))*COS(('OddsRatio_working_3-way'!Y106+2*PI())/3)</f>
        <v>-0.28541489567916878</v>
      </c>
      <c r="AH106" s="11">
        <f>-'OddsRatio_working_3-way'!U106/(3*'OddsRatio_working_3-way'!X106^(1/3))*COS(('OddsRatio_working_3-way'!Y106+4*PI())/3)</f>
        <v>-0.23978769430170205</v>
      </c>
      <c r="AI106" s="11">
        <f>'OddsRatio_working_3-way'!U106/(3*'OddsRatio_working_3-way'!X106^(1/3))*SIN(('OddsRatio_working_3-way'!Y106)/3)</f>
        <v>-2.6342876997649683E-2</v>
      </c>
      <c r="AJ106" s="11">
        <f>'OddsRatio_working_3-way'!U106/(3*'OddsRatio_working_3-way'!X106^(1/3))*SIN(('OddsRatio_working_3-way'!Y106+2*PI())/3)</f>
        <v>-0.44166734655799167</v>
      </c>
      <c r="AK106" s="11">
        <f>'OddsRatio_working_3-way'!U106/(3*'OddsRatio_working_3-way'!X106^(1/3))*SIN(('OddsRatio_working_3-way'!Y106+4*PI())/3)</f>
        <v>0.46801022355564137</v>
      </c>
      <c r="AL106" s="11">
        <f>'OddsRatio_working_3-way'!Z106+'OddsRatio_working_3-way'!AF106</f>
        <v>1.0504051799617415</v>
      </c>
      <c r="AM106" s="11">
        <f>'OddsRatio_working_3-way'!AA106+'OddsRatio_working_3-way'!AG106</f>
        <v>-0.57082979135833756</v>
      </c>
      <c r="AN106" s="11">
        <f>'OddsRatio_working_3-way'!AB106+'OddsRatio_working_3-way'!AH106</f>
        <v>-0.4795753886034041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1.0504051799617415</v>
      </c>
      <c r="AS106" s="11">
        <f>IF(('OddsRatio_working_3-way'!X106=0),IF(Q106&gt;0,-Q106^(1/3),(-Q106)^(1/3)),'OddsRatio_working_3-way'!AM106-'OddsRatio_working_3-way'!R106/3)</f>
        <v>-0.57082979135833756</v>
      </c>
      <c r="AT106" s="11">
        <f>IF(('OddsRatio_working_3-way'!X106=0),IF(Q106&gt;0,-Q106^(1/3),(-Q106)^(1/3)),'OddsRatio_working_3-way'!AN106-'OddsRatio_working_3-way'!R106/3)</f>
        <v>-0.4795753886034041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1.78</v>
      </c>
      <c r="B107" s="4">
        <f>IF('True_Odds_Calculator_3-way'!B106="","",'True_Odds_Calculator_3-way'!B106)</f>
        <v>3.47</v>
      </c>
      <c r="C107" s="4">
        <f>IF('True_Odds_Calculator_3-way'!C106="","",'True_Odds_Calculator_3-way'!C106)</f>
        <v>5.34</v>
      </c>
      <c r="D107" s="9">
        <f t="shared" si="26"/>
        <v>0.54642742161584057</v>
      </c>
      <c r="E107" s="9">
        <f t="shared" si="27"/>
        <v>0.27559198885452008</v>
      </c>
      <c r="F107" s="9">
        <f t="shared" si="28"/>
        <v>0.17798058952963933</v>
      </c>
      <c r="G107" s="9">
        <f t="shared" si="29"/>
        <v>1.0641912953437695</v>
      </c>
      <c r="H107" s="9">
        <f t="shared" si="30"/>
        <v>1.83006921036814</v>
      </c>
      <c r="I107" s="9">
        <f t="shared" si="31"/>
        <v>3.628552499499111</v>
      </c>
      <c r="J107" s="9">
        <f t="shared" si="32"/>
        <v>5.6185902217919601</v>
      </c>
      <c r="K107" s="11">
        <f t="shared" si="33"/>
        <v>0.5617977528089888</v>
      </c>
      <c r="L107" s="11">
        <f t="shared" si="34"/>
        <v>0.28818443804034583</v>
      </c>
      <c r="M107" s="11">
        <f t="shared" si="35"/>
        <v>0.18726591760299627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-0.2535073475935089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0.23011823893513289</v>
      </c>
      <c r="Q107" s="11">
        <f>2*'OddsRatio_working_3-way'!K107*'OddsRatio_working_3-way'!L107*'OddsRatio_working_3-way'!M107</f>
        <v>6.0637217110706951E-2</v>
      </c>
      <c r="R107" s="11">
        <f t="shared" si="36"/>
        <v>0</v>
      </c>
      <c r="S107" s="11">
        <f t="shared" si="37"/>
        <v>-0.90773794574238642</v>
      </c>
      <c r="T107" s="11">
        <f t="shared" si="38"/>
        <v>-0.23919313458297403</v>
      </c>
      <c r="U107" s="11">
        <f>'OddsRatio_working_3-way'!S107-'OddsRatio_working_3-way'!R107^2/3</f>
        <v>-0.90773794574238642</v>
      </c>
      <c r="V107" s="11">
        <f>'OddsRatio_working_3-way'!S107*'OddsRatio_working_3-way'!R107/3-2*'OddsRatio_working_3-way'!R107^3/27-'OddsRatio_working_3-way'!T107</f>
        <v>0.23919313458297403</v>
      </c>
      <c r="W107" s="11">
        <f>'OddsRatio_working_3-way'!V107^2+4*'OddsRatio_working_3-way'!U107^3/27</f>
        <v>-5.3596323796721898E-2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0.16644043936822461</v>
      </c>
      <c r="Y107" s="11">
        <f>IF('OddsRatio_working_3-way'!W107&gt;=0,IF('OddsRatio_working_3-way'!V107+SQRT('OddsRatio_working_3-way'!W107)&gt;0,0,PI()),ACOS('OddsRatio_working_3-way'!V107/(2*'OddsRatio_working_3-way'!X107)))</f>
        <v>0.76907434367288552</v>
      </c>
      <c r="Z107" s="11">
        <f>'OddsRatio_working_3-way'!X107^(1/3)*COS('OddsRatio_working_3-way'!Y107/3)</f>
        <v>0.53209564767188466</v>
      </c>
      <c r="AA107" s="11">
        <f>'OddsRatio_working_3-way'!X107^(1/3)*COS(('OddsRatio_working_3-way'!Y107+2*PI())/3)</f>
        <v>-0.38683752841408392</v>
      </c>
      <c r="AB107" s="11">
        <f>'OddsRatio_working_3-way'!X107^(1/3)*COS(('OddsRatio_working_3-way'!Y107+4*PI())/3)</f>
        <v>-0.14525811925780088</v>
      </c>
      <c r="AC107" s="11">
        <f>'OddsRatio_working_3-way'!X107^(1/3)*SIN('OddsRatio_working_3-way'!Y107/3)</f>
        <v>0.13947593690705079</v>
      </c>
      <c r="AD107" s="11">
        <f>'OddsRatio_working_3-way'!X107^(1/3)*SIN(('OddsRatio_working_3-way'!Y107+2*PI())/3)</f>
        <v>0.39107037967346092</v>
      </c>
      <c r="AE107" s="11">
        <f>'OddsRatio_working_3-way'!X107^(1/3)*SIN(('OddsRatio_working_3-way'!Y107+4*PI())/3)</f>
        <v>-0.53054631658051177</v>
      </c>
      <c r="AF107" s="11">
        <f>-'OddsRatio_working_3-way'!U107/(3*'OddsRatio_working_3-way'!X107^(1/3))*COS(('OddsRatio_working_3-way'!Y107)/3)</f>
        <v>0.53209564767188477</v>
      </c>
      <c r="AG107" s="11">
        <f>-'OddsRatio_working_3-way'!U107/(3*'OddsRatio_working_3-way'!X107^(1/3))*COS(('OddsRatio_working_3-way'!Y107+2*PI())/3)</f>
        <v>-0.38683752841408403</v>
      </c>
      <c r="AH107" s="11">
        <f>-'OddsRatio_working_3-way'!U107/(3*'OddsRatio_working_3-way'!X107^(1/3))*COS(('OddsRatio_working_3-way'!Y107+4*PI())/3)</f>
        <v>-0.14525811925780091</v>
      </c>
      <c r="AI107" s="11">
        <f>'OddsRatio_working_3-way'!U107/(3*'OddsRatio_working_3-way'!X107^(1/3))*SIN(('OddsRatio_working_3-way'!Y107)/3)</f>
        <v>-0.13947593690705082</v>
      </c>
      <c r="AJ107" s="11">
        <f>'OddsRatio_working_3-way'!U107/(3*'OddsRatio_working_3-way'!X107^(1/3))*SIN(('OddsRatio_working_3-way'!Y107+2*PI())/3)</f>
        <v>-0.39107037967346103</v>
      </c>
      <c r="AK107" s="11">
        <f>'OddsRatio_working_3-way'!U107/(3*'OddsRatio_working_3-way'!X107^(1/3))*SIN(('OddsRatio_working_3-way'!Y107+4*PI())/3)</f>
        <v>0.53054631658051188</v>
      </c>
      <c r="AL107" s="11">
        <f>'OddsRatio_working_3-way'!Z107+'OddsRatio_working_3-way'!AF107</f>
        <v>1.0641912953437695</v>
      </c>
      <c r="AM107" s="11">
        <f>'OddsRatio_working_3-way'!AA107+'OddsRatio_working_3-way'!AG107</f>
        <v>-0.77367505682816795</v>
      </c>
      <c r="AN107" s="11">
        <f>'OddsRatio_working_3-way'!AB107+'OddsRatio_working_3-way'!AH107</f>
        <v>-0.29051623851560182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1.0641912953437695</v>
      </c>
      <c r="AS107" s="11">
        <f>IF(('OddsRatio_working_3-way'!X107=0),IF(Q107&gt;0,-Q107^(1/3),(-Q107)^(1/3)),'OddsRatio_working_3-way'!AM107-'OddsRatio_working_3-way'!R107/3)</f>
        <v>-0.77367505682816795</v>
      </c>
      <c r="AT107" s="11">
        <f>IF(('OddsRatio_working_3-way'!X107=0),IF(Q107&gt;0,-Q107^(1/3),(-Q107)^(1/3)),'OddsRatio_working_3-way'!AN107-'OddsRatio_working_3-way'!R107/3)</f>
        <v>-0.29051623851560182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6.53</v>
      </c>
      <c r="B108" s="4">
        <f>IF('True_Odds_Calculator_3-way'!B107="","",'True_Odds_Calculator_3-way'!B107)</f>
        <v>4.32</v>
      </c>
      <c r="C108" s="4">
        <f>IF('True_Odds_Calculator_3-way'!C107="","",'True_Odds_Calculator_3-way'!C107)</f>
        <v>1.55</v>
      </c>
      <c r="D108" s="9">
        <f t="shared" si="26"/>
        <v>0.14603446838594106</v>
      </c>
      <c r="E108" s="9">
        <f t="shared" si="27"/>
        <v>0.22169341158635636</v>
      </c>
      <c r="F108" s="9">
        <f t="shared" si="28"/>
        <v>0.63227212002770283</v>
      </c>
      <c r="G108" s="9">
        <f t="shared" si="29"/>
        <v>1.0574499874751435</v>
      </c>
      <c r="H108" s="9">
        <f t="shared" si="30"/>
        <v>6.8476984307375437</v>
      </c>
      <c r="I108" s="9">
        <f t="shared" si="31"/>
        <v>4.5107339584174762</v>
      </c>
      <c r="J108" s="9">
        <f t="shared" si="32"/>
        <v>1.5815974931113288</v>
      </c>
      <c r="K108" s="11">
        <f t="shared" si="33"/>
        <v>0.15313935681470137</v>
      </c>
      <c r="L108" s="11">
        <f t="shared" si="34"/>
        <v>0.23148148148148145</v>
      </c>
      <c r="M108" s="11">
        <f t="shared" si="35"/>
        <v>0.64516129032258063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-0.23093899857472455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0.21498057856305147</v>
      </c>
      <c r="Q108" s="11">
        <f>2*'OddsRatio_working_3-way'!K108*'OddsRatio_working_3-way'!L108*'OddsRatio_working_3-way'!M108</f>
        <v>4.5740548630436487E-2</v>
      </c>
      <c r="R108" s="11">
        <f t="shared" si="36"/>
        <v>0</v>
      </c>
      <c r="S108" s="11">
        <f t="shared" si="37"/>
        <v>-0.93089768246089699</v>
      </c>
      <c r="T108" s="11">
        <f t="shared" si="38"/>
        <v>-0.19806333669380788</v>
      </c>
      <c r="U108" s="11">
        <f>'OddsRatio_working_3-way'!S108-'OddsRatio_working_3-way'!R108^2/3</f>
        <v>-0.93089768246089699</v>
      </c>
      <c r="V108" s="11">
        <f>'OddsRatio_working_3-way'!S108*'OddsRatio_working_3-way'!R108/3-2*'OddsRatio_working_3-way'!R108^3/27-'OddsRatio_working_3-way'!T108</f>
        <v>0.19806333669380788</v>
      </c>
      <c r="W108" s="11">
        <f>'OddsRatio_working_3-way'!V108^2+4*'OddsRatio_working_3-way'!U108^3/27</f>
        <v>-8.0280316980822858E-2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0.17285065976378824</v>
      </c>
      <c r="Y108" s="11">
        <f>IF('OddsRatio_working_3-way'!W108&gt;=0,IF('OddsRatio_working_3-way'!V108+SQRT('OddsRatio_working_3-way'!W108)&gt;0,0,PI()),ACOS('OddsRatio_working_3-way'!V108/(2*'OddsRatio_working_3-way'!X108)))</f>
        <v>0.96071762494797763</v>
      </c>
      <c r="Z108" s="11">
        <f>'OddsRatio_working_3-way'!X108^(1/3)*COS('OddsRatio_working_3-way'!Y108/3)</f>
        <v>0.52872499373757187</v>
      </c>
      <c r="AA108" s="11">
        <f>'OddsRatio_working_3-way'!X108^(1/3)*COS(('OddsRatio_working_3-way'!Y108+2*PI())/3)</f>
        <v>-0.41622372089627663</v>
      </c>
      <c r="AB108" s="11">
        <f>'OddsRatio_working_3-way'!X108^(1/3)*COS(('OddsRatio_working_3-way'!Y108+4*PI())/3)</f>
        <v>-0.11250127284129541</v>
      </c>
      <c r="AC108" s="11">
        <f>'OddsRatio_working_3-way'!X108^(1/3)*SIN('OddsRatio_working_3-way'!Y108/3)</f>
        <v>0.17535423714347556</v>
      </c>
      <c r="AD108" s="11">
        <f>'OddsRatio_working_3-way'!X108^(1/3)*SIN(('OddsRatio_working_3-way'!Y108+2*PI())/3)</f>
        <v>0.3702121576207677</v>
      </c>
      <c r="AE108" s="11">
        <f>'OddsRatio_working_3-way'!X108^(1/3)*SIN(('OddsRatio_working_3-way'!Y108+4*PI())/3)</f>
        <v>-0.54556639476424329</v>
      </c>
      <c r="AF108" s="11">
        <f>-'OddsRatio_working_3-way'!U108/(3*'OddsRatio_working_3-way'!X108^(1/3))*COS(('OddsRatio_working_3-way'!Y108)/3)</f>
        <v>0.52872499373757176</v>
      </c>
      <c r="AG108" s="11">
        <f>-'OddsRatio_working_3-way'!U108/(3*'OddsRatio_working_3-way'!X108^(1/3))*COS(('OddsRatio_working_3-way'!Y108+2*PI())/3)</f>
        <v>-0.41622372089627657</v>
      </c>
      <c r="AH108" s="11">
        <f>-'OddsRatio_working_3-way'!U108/(3*'OddsRatio_working_3-way'!X108^(1/3))*COS(('OddsRatio_working_3-way'!Y108+4*PI())/3)</f>
        <v>-0.11250127284129538</v>
      </c>
      <c r="AI108" s="11">
        <f>'OddsRatio_working_3-way'!U108/(3*'OddsRatio_working_3-way'!X108^(1/3))*SIN(('OddsRatio_working_3-way'!Y108)/3)</f>
        <v>-0.17535423714347553</v>
      </c>
      <c r="AJ108" s="11">
        <f>'OddsRatio_working_3-way'!U108/(3*'OddsRatio_working_3-way'!X108^(1/3))*SIN(('OddsRatio_working_3-way'!Y108+2*PI())/3)</f>
        <v>-0.37021215762076759</v>
      </c>
      <c r="AK108" s="11">
        <f>'OddsRatio_working_3-way'!U108/(3*'OddsRatio_working_3-way'!X108^(1/3))*SIN(('OddsRatio_working_3-way'!Y108+4*PI())/3)</f>
        <v>0.54556639476424318</v>
      </c>
      <c r="AL108" s="11">
        <f>'OddsRatio_working_3-way'!Z108+'OddsRatio_working_3-way'!AF108</f>
        <v>1.0574499874751435</v>
      </c>
      <c r="AM108" s="11">
        <f>'OddsRatio_working_3-way'!AA108+'OddsRatio_working_3-way'!AG108</f>
        <v>-0.83244744179255314</v>
      </c>
      <c r="AN108" s="11">
        <f>'OddsRatio_working_3-way'!AB108+'OddsRatio_working_3-way'!AH108</f>
        <v>-0.22500254568259079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1.0574499874751435</v>
      </c>
      <c r="AS108" s="11">
        <f>IF(('OddsRatio_working_3-way'!X108=0),IF(Q108&gt;0,-Q108^(1/3),(-Q108)^(1/3)),'OddsRatio_working_3-way'!AM108-'OddsRatio_working_3-way'!R108/3)</f>
        <v>-0.83244744179255314</v>
      </c>
      <c r="AT108" s="11">
        <f>IF(('OddsRatio_working_3-way'!X108=0),IF(Q108&gt;0,-Q108^(1/3),(-Q108)^(1/3)),'OddsRatio_working_3-way'!AN108-'OddsRatio_working_3-way'!R108/3)</f>
        <v>-0.22500254568259079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2.15</v>
      </c>
      <c r="B109" s="4">
        <f>IF('True_Odds_Calculator_3-way'!B108="","",'True_Odds_Calculator_3-way'!B108)</f>
        <v>3.39</v>
      </c>
      <c r="C109" s="4">
        <f>IF('True_Odds_Calculator_3-way'!C108="","",'True_Odds_Calculator_3-way'!C108)</f>
        <v>3.74</v>
      </c>
      <c r="D109" s="9">
        <f t="shared" si="26"/>
        <v>0.45459039342922508</v>
      </c>
      <c r="E109" s="9">
        <f t="shared" si="27"/>
        <v>0.28624907605465849</v>
      </c>
      <c r="F109" s="9">
        <f t="shared" si="28"/>
        <v>0.25916053051611648</v>
      </c>
      <c r="G109" s="9">
        <f t="shared" si="29"/>
        <v>1.0432891454818223</v>
      </c>
      <c r="H109" s="9">
        <f t="shared" si="30"/>
        <v>2.1997825173040959</v>
      </c>
      <c r="I109" s="9">
        <f t="shared" si="31"/>
        <v>3.4934610577015546</v>
      </c>
      <c r="J109" s="9">
        <f t="shared" si="32"/>
        <v>3.8586122586201941</v>
      </c>
      <c r="K109" s="11">
        <f t="shared" si="33"/>
        <v>0.46511627906976744</v>
      </c>
      <c r="L109" s="11">
        <f t="shared" si="34"/>
        <v>0.29498525073746312</v>
      </c>
      <c r="M109" s="11">
        <f t="shared" si="35"/>
        <v>0.26737967914438499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-0.27627179143467906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0.23038271043791425</v>
      </c>
      <c r="Q109" s="11">
        <f>2*'OddsRatio_working_3-way'!K109*'OddsRatio_working_3-way'!L109*'OddsRatio_working_3-way'!M109</f>
        <v>7.3370289948380324E-2</v>
      </c>
      <c r="R109" s="11">
        <f t="shared" si="36"/>
        <v>0</v>
      </c>
      <c r="S109" s="11">
        <f t="shared" si="37"/>
        <v>-0.83389878221564762</v>
      </c>
      <c r="T109" s="11">
        <f t="shared" si="38"/>
        <v>-0.26557286057823171</v>
      </c>
      <c r="U109" s="11">
        <f>'OddsRatio_working_3-way'!S109-'OddsRatio_working_3-way'!R109^2/3</f>
        <v>-0.83389878221564762</v>
      </c>
      <c r="V109" s="11">
        <f>'OddsRatio_working_3-way'!S109*'OddsRatio_working_3-way'!R109/3-2*'OddsRatio_working_3-way'!R109^3/27-'OddsRatio_working_3-way'!T109</f>
        <v>0.26557286057823171</v>
      </c>
      <c r="W109" s="11">
        <f>'OddsRatio_working_3-way'!V109^2+4*'OddsRatio_working_3-way'!U109^3/27</f>
        <v>-1.5379577460652702E-2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0.14655077766456717</v>
      </c>
      <c r="Y109" s="11">
        <f>IF('OddsRatio_working_3-way'!W109&gt;=0,IF('OddsRatio_working_3-way'!V109+SQRT('OddsRatio_working_3-way'!W109)&gt;0,0,PI()),ACOS('OddsRatio_working_3-way'!V109/(2*'OddsRatio_working_3-way'!X109)))</f>
        <v>0.43687580328559505</v>
      </c>
      <c r="Z109" s="11">
        <f>'OddsRatio_working_3-way'!X109^(1/3)*COS('OddsRatio_working_3-way'!Y109/3)</f>
        <v>0.52164457274091114</v>
      </c>
      <c r="AA109" s="11">
        <f>'OddsRatio_working_3-way'!X109^(1/3)*COS(('OddsRatio_working_3-way'!Y109+2*PI())/3)</f>
        <v>-0.32707860947531914</v>
      </c>
      <c r="AB109" s="11">
        <f>'OddsRatio_working_3-way'!X109^(1/3)*COS(('OddsRatio_working_3-way'!Y109+4*PI())/3)</f>
        <v>-0.19456596326559214</v>
      </c>
      <c r="AC109" s="11">
        <f>'OddsRatio_working_3-way'!X109^(1/3)*SIN('OddsRatio_working_3-way'!Y109/3)</f>
        <v>7.6506211960215703E-2</v>
      </c>
      <c r="AD109" s="11">
        <f>'OddsRatio_working_3-way'!X109^(1/3)*SIN(('OddsRatio_working_3-way'!Y109+2*PI())/3)</f>
        <v>0.41350434575980077</v>
      </c>
      <c r="AE109" s="11">
        <f>'OddsRatio_working_3-way'!X109^(1/3)*SIN(('OddsRatio_working_3-way'!Y109+4*PI())/3)</f>
        <v>-0.49001055772001628</v>
      </c>
      <c r="AF109" s="11">
        <f>-'OddsRatio_working_3-way'!U109/(3*'OddsRatio_working_3-way'!X109^(1/3))*COS(('OddsRatio_working_3-way'!Y109)/3)</f>
        <v>0.52164457274091114</v>
      </c>
      <c r="AG109" s="11">
        <f>-'OddsRatio_working_3-way'!U109/(3*'OddsRatio_working_3-way'!X109^(1/3))*COS(('OddsRatio_working_3-way'!Y109+2*PI())/3)</f>
        <v>-0.32707860947531914</v>
      </c>
      <c r="AH109" s="11">
        <f>-'OddsRatio_working_3-way'!U109/(3*'OddsRatio_working_3-way'!X109^(1/3))*COS(('OddsRatio_working_3-way'!Y109+4*PI())/3)</f>
        <v>-0.19456596326559214</v>
      </c>
      <c r="AI109" s="11">
        <f>'OddsRatio_working_3-way'!U109/(3*'OddsRatio_working_3-way'!X109^(1/3))*SIN(('OddsRatio_working_3-way'!Y109)/3)</f>
        <v>-7.6506211960215703E-2</v>
      </c>
      <c r="AJ109" s="11">
        <f>'OddsRatio_working_3-way'!U109/(3*'OddsRatio_working_3-way'!X109^(1/3))*SIN(('OddsRatio_working_3-way'!Y109+2*PI())/3)</f>
        <v>-0.41350434575980077</v>
      </c>
      <c r="AK109" s="11">
        <f>'OddsRatio_working_3-way'!U109/(3*'OddsRatio_working_3-way'!X109^(1/3))*SIN(('OddsRatio_working_3-way'!Y109+4*PI())/3)</f>
        <v>0.49001055772001628</v>
      </c>
      <c r="AL109" s="11">
        <f>'OddsRatio_working_3-way'!Z109+'OddsRatio_working_3-way'!AF109</f>
        <v>1.0432891454818223</v>
      </c>
      <c r="AM109" s="11">
        <f>'OddsRatio_working_3-way'!AA109+'OddsRatio_working_3-way'!AG109</f>
        <v>-0.65415721895063828</v>
      </c>
      <c r="AN109" s="11">
        <f>'OddsRatio_working_3-way'!AB109+'OddsRatio_working_3-way'!AH109</f>
        <v>-0.38913192653118428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1.0432891454818223</v>
      </c>
      <c r="AS109" s="11">
        <f>IF(('OddsRatio_working_3-way'!X109=0),IF(Q109&gt;0,-Q109^(1/3),(-Q109)^(1/3)),'OddsRatio_working_3-way'!AM109-'OddsRatio_working_3-way'!R109/3)</f>
        <v>-0.65415721895063828</v>
      </c>
      <c r="AT109" s="11">
        <f>IF(('OddsRatio_working_3-way'!X109=0),IF(Q109&gt;0,-Q109^(1/3),(-Q109)^(1/3)),'OddsRatio_working_3-way'!AN109-'OddsRatio_working_3-way'!R109/3)</f>
        <v>-0.38913192653118428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4.7</v>
      </c>
      <c r="B110" s="4">
        <f>IF('True_Odds_Calculator_3-way'!B109="","",'True_Odds_Calculator_3-way'!B109)</f>
        <v>3.99</v>
      </c>
      <c r="C110" s="4">
        <f>IF('True_Odds_Calculator_3-way'!C109="","",'True_Odds_Calculator_3-way'!C109)</f>
        <v>1.76</v>
      </c>
      <c r="D110" s="9">
        <f t="shared" si="26"/>
        <v>0.2040340608682617</v>
      </c>
      <c r="E110" s="9">
        <f t="shared" si="27"/>
        <v>0.24081618248545344</v>
      </c>
      <c r="F110" s="9">
        <f t="shared" si="28"/>
        <v>0.55514975664628452</v>
      </c>
      <c r="G110" s="9">
        <f t="shared" si="29"/>
        <v>1.0543628283415107</v>
      </c>
      <c r="H110" s="9">
        <f t="shared" si="30"/>
        <v>4.9011424648635904</v>
      </c>
      <c r="I110" s="9">
        <f t="shared" si="31"/>
        <v>4.152544856741117</v>
      </c>
      <c r="J110" s="9">
        <f t="shared" si="32"/>
        <v>1.8013157495395486</v>
      </c>
      <c r="K110" s="11">
        <f t="shared" si="33"/>
        <v>0.21276595744680851</v>
      </c>
      <c r="L110" s="11">
        <f t="shared" si="34"/>
        <v>0.25062656641604009</v>
      </c>
      <c r="M110" s="11">
        <f t="shared" si="35"/>
        <v>0.56818181818181823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-0.25474348346688758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0.22572146032392393</v>
      </c>
      <c r="Q110" s="11">
        <f>2*'OddsRatio_working_3-way'!K110*'OddsRatio_working_3-way'!L110*'OddsRatio_working_3-way'!M110</f>
        <v>6.0596365187630591E-2</v>
      </c>
      <c r="R110" s="11">
        <f t="shared" si="36"/>
        <v>0</v>
      </c>
      <c r="S110" s="11">
        <f t="shared" si="37"/>
        <v>-0.88607354053578358</v>
      </c>
      <c r="T110" s="11">
        <f t="shared" si="38"/>
        <v>-0.23787209141900234</v>
      </c>
      <c r="U110" s="11">
        <f>'OddsRatio_working_3-way'!S110-'OddsRatio_working_3-way'!R110^2/3</f>
        <v>-0.88607354053578358</v>
      </c>
      <c r="V110" s="11">
        <f>'OddsRatio_working_3-way'!S110*'OddsRatio_working_3-way'!R110/3-2*'OddsRatio_working_3-way'!R110^3/27-'OddsRatio_working_3-way'!T110</f>
        <v>0.23787209141900234</v>
      </c>
      <c r="W110" s="11">
        <f>'OddsRatio_working_3-way'!V110^2+4*'OddsRatio_working_3-way'!U110^3/27</f>
        <v>-4.6480521080202362E-2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0.16051764151975054</v>
      </c>
      <c r="Y110" s="11">
        <f>IF('OddsRatio_working_3-way'!W110&gt;=0,IF('OddsRatio_working_3-way'!V110+SQRT('OddsRatio_working_3-way'!W110)&gt;0,0,PI()),ACOS('OddsRatio_working_3-way'!V110/(2*'OddsRatio_working_3-way'!X110)))</f>
        <v>0.73630782275535123</v>
      </c>
      <c r="Z110" s="11">
        <f>'OddsRatio_working_3-way'!X110^(1/3)*COS('OddsRatio_working_3-way'!Y110/3)</f>
        <v>0.52718141417075537</v>
      </c>
      <c r="AA110" s="11">
        <f>'OddsRatio_working_3-way'!X110^(1/3)*COS(('OddsRatio_working_3-way'!Y110+2*PI())/3)</f>
        <v>-0.377950676255703</v>
      </c>
      <c r="AB110" s="11">
        <f>'OddsRatio_working_3-way'!X110^(1/3)*COS(('OddsRatio_working_3-way'!Y110+4*PI())/3)</f>
        <v>-0.14923073791505212</v>
      </c>
      <c r="AC110" s="11">
        <f>'OddsRatio_working_3-way'!X110^(1/3)*SIN('OddsRatio_working_3-way'!Y110/3)</f>
        <v>0.13205151797000933</v>
      </c>
      <c r="AD110" s="11">
        <f>'OddsRatio_working_3-way'!X110^(1/3)*SIN(('OddsRatio_working_3-way'!Y110+2*PI())/3)</f>
        <v>0.39052673808987526</v>
      </c>
      <c r="AE110" s="11">
        <f>'OddsRatio_working_3-way'!X110^(1/3)*SIN(('OddsRatio_working_3-way'!Y110+4*PI())/3)</f>
        <v>-0.52257825605988451</v>
      </c>
      <c r="AF110" s="11">
        <f>-'OddsRatio_working_3-way'!U110/(3*'OddsRatio_working_3-way'!X110^(1/3))*COS(('OddsRatio_working_3-way'!Y110)/3)</f>
        <v>0.52718141417075526</v>
      </c>
      <c r="AG110" s="11">
        <f>-'OddsRatio_working_3-way'!U110/(3*'OddsRatio_working_3-way'!X110^(1/3))*COS(('OddsRatio_working_3-way'!Y110+2*PI())/3)</f>
        <v>-0.37795067625570289</v>
      </c>
      <c r="AH110" s="11">
        <f>-'OddsRatio_working_3-way'!U110/(3*'OddsRatio_working_3-way'!X110^(1/3))*COS(('OddsRatio_working_3-way'!Y110+4*PI())/3)</f>
        <v>-0.14923073791505209</v>
      </c>
      <c r="AI110" s="11">
        <f>'OddsRatio_working_3-way'!U110/(3*'OddsRatio_working_3-way'!X110^(1/3))*SIN(('OddsRatio_working_3-way'!Y110)/3)</f>
        <v>-0.1320515179700093</v>
      </c>
      <c r="AJ110" s="11">
        <f>'OddsRatio_working_3-way'!U110/(3*'OddsRatio_working_3-way'!X110^(1/3))*SIN(('OddsRatio_working_3-way'!Y110+2*PI())/3)</f>
        <v>-0.3905267380898752</v>
      </c>
      <c r="AK110" s="11">
        <f>'OddsRatio_working_3-way'!U110/(3*'OddsRatio_working_3-way'!X110^(1/3))*SIN(('OddsRatio_working_3-way'!Y110+4*PI())/3)</f>
        <v>0.52257825605988439</v>
      </c>
      <c r="AL110" s="11">
        <f>'OddsRatio_working_3-way'!Z110+'OddsRatio_working_3-way'!AF110</f>
        <v>1.0543628283415107</v>
      </c>
      <c r="AM110" s="11">
        <f>'OddsRatio_working_3-way'!AA110+'OddsRatio_working_3-way'!AG110</f>
        <v>-0.75590135251140589</v>
      </c>
      <c r="AN110" s="11">
        <f>'OddsRatio_working_3-way'!AB110+'OddsRatio_working_3-way'!AH110</f>
        <v>-0.29846147583010418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1.0543628283415107</v>
      </c>
      <c r="AS110" s="11">
        <f>IF(('OddsRatio_working_3-way'!X110=0),IF(Q110&gt;0,-Q110^(1/3),(-Q110)^(1/3)),'OddsRatio_working_3-way'!AM110-'OddsRatio_working_3-way'!R110/3)</f>
        <v>-0.75590135251140589</v>
      </c>
      <c r="AT110" s="11">
        <f>IF(('OddsRatio_working_3-way'!X110=0),IF(Q110&gt;0,-Q110^(1/3),(-Q110)^(1/3)),'OddsRatio_working_3-way'!AN110-'OddsRatio_working_3-way'!R110/3)</f>
        <v>-0.29846147583010418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2.31</v>
      </c>
      <c r="B111" s="4">
        <f>IF('True_Odds_Calculator_3-way'!B110="","",'True_Odds_Calculator_3-way'!B110)</f>
        <v>3.18</v>
      </c>
      <c r="C111" s="4">
        <f>IF('True_Odds_Calculator_3-way'!C110="","",'True_Odds_Calculator_3-way'!C110)</f>
        <v>3.55</v>
      </c>
      <c r="D111" s="9">
        <f t="shared" si="26"/>
        <v>0.42210833279468402</v>
      </c>
      <c r="E111" s="9">
        <f t="shared" si="27"/>
        <v>0.3050377114738006</v>
      </c>
      <c r="F111" s="9">
        <f t="shared" si="28"/>
        <v>0.27285395573151527</v>
      </c>
      <c r="G111" s="9">
        <f t="shared" si="29"/>
        <v>1.0450840293421519</v>
      </c>
      <c r="H111" s="9">
        <f t="shared" si="30"/>
        <v>2.3690600784382192</v>
      </c>
      <c r="I111" s="9">
        <f t="shared" si="31"/>
        <v>3.2782831839658915</v>
      </c>
      <c r="J111" s="9">
        <f t="shared" si="32"/>
        <v>3.6649642748224878</v>
      </c>
      <c r="K111" s="11">
        <f t="shared" si="33"/>
        <v>0.4329004329004329</v>
      </c>
      <c r="L111" s="11">
        <f t="shared" si="34"/>
        <v>0.31446540880503143</v>
      </c>
      <c r="M111" s="11">
        <f t="shared" si="35"/>
        <v>0.28169014084507044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-0.27925471640592547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0.23161649523594779</v>
      </c>
      <c r="Q111" s="11">
        <f>2*'OddsRatio_working_3-way'!K111*'OddsRatio_working_3-way'!L111*'OddsRatio_working_3-way'!M111</f>
        <v>7.6694203720512513E-2</v>
      </c>
      <c r="R111" s="11">
        <f t="shared" si="36"/>
        <v>0</v>
      </c>
      <c r="S111" s="11">
        <f t="shared" si="37"/>
        <v>-0.82940943027536684</v>
      </c>
      <c r="T111" s="11">
        <f t="shared" si="38"/>
        <v>-0.27463888419714133</v>
      </c>
      <c r="U111" s="11">
        <f>'OddsRatio_working_3-way'!S111-'OddsRatio_working_3-way'!R111^2/3</f>
        <v>-0.82940943027536684</v>
      </c>
      <c r="V111" s="11">
        <f>'OddsRatio_working_3-way'!S111*'OddsRatio_working_3-way'!R111/3-2*'OddsRatio_working_3-way'!R111^3/27-'OddsRatio_working_3-way'!T111</f>
        <v>0.27463888419714133</v>
      </c>
      <c r="W111" s="11">
        <f>'OddsRatio_working_3-way'!V111^2+4*'OddsRatio_working_3-way'!U111^3/27</f>
        <v>-9.1019777740453806E-3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0.14536892247579622</v>
      </c>
      <c r="Y111" s="11">
        <f>IF('OddsRatio_working_3-way'!W111&gt;=0,IF('OddsRatio_working_3-way'!V111+SQRT('OddsRatio_working_3-way'!W111)&gt;0,0,PI()),ACOS('OddsRatio_working_3-way'!V111/(2*'OddsRatio_working_3-way'!X111)))</f>
        <v>0.33433958797143704</v>
      </c>
      <c r="Z111" s="11">
        <f>'OddsRatio_working_3-way'!X111^(1/3)*COS('OddsRatio_working_3-way'!Y111/3)</f>
        <v>0.52254201467107597</v>
      </c>
      <c r="AA111" s="11">
        <f>'OddsRatio_working_3-way'!X111^(1/3)*COS(('OddsRatio_working_3-way'!Y111+2*PI())/3)</f>
        <v>-0.31191426697057206</v>
      </c>
      <c r="AB111" s="11">
        <f>'OddsRatio_working_3-way'!X111^(1/3)*COS(('OddsRatio_working_3-way'!Y111+4*PI())/3)</f>
        <v>-0.21062774770050402</v>
      </c>
      <c r="AC111" s="11">
        <f>'OddsRatio_working_3-way'!X111^(1/3)*SIN('OddsRatio_working_3-way'!Y111/3)</f>
        <v>5.8477799165854244E-2</v>
      </c>
      <c r="AD111" s="11">
        <f>'OddsRatio_working_3-way'!X111^(1/3)*SIN(('OddsRatio_working_3-way'!Y111+2*PI())/3)</f>
        <v>0.42329575966692562</v>
      </c>
      <c r="AE111" s="11">
        <f>'OddsRatio_working_3-way'!X111^(1/3)*SIN(('OddsRatio_working_3-way'!Y111+4*PI())/3)</f>
        <v>-0.48177355883277961</v>
      </c>
      <c r="AF111" s="11">
        <f>-'OddsRatio_working_3-way'!U111/(3*'OddsRatio_working_3-way'!X111^(1/3))*COS(('OddsRatio_working_3-way'!Y111)/3)</f>
        <v>0.52254201467107597</v>
      </c>
      <c r="AG111" s="11">
        <f>-'OddsRatio_working_3-way'!U111/(3*'OddsRatio_working_3-way'!X111^(1/3))*COS(('OddsRatio_working_3-way'!Y111+2*PI())/3)</f>
        <v>-0.31191426697057206</v>
      </c>
      <c r="AH111" s="11">
        <f>-'OddsRatio_working_3-way'!U111/(3*'OddsRatio_working_3-way'!X111^(1/3))*COS(('OddsRatio_working_3-way'!Y111+4*PI())/3)</f>
        <v>-0.21062774770050402</v>
      </c>
      <c r="AI111" s="11">
        <f>'OddsRatio_working_3-way'!U111/(3*'OddsRatio_working_3-way'!X111^(1/3))*SIN(('OddsRatio_working_3-way'!Y111)/3)</f>
        <v>-5.8477799165854244E-2</v>
      </c>
      <c r="AJ111" s="11">
        <f>'OddsRatio_working_3-way'!U111/(3*'OddsRatio_working_3-way'!X111^(1/3))*SIN(('OddsRatio_working_3-way'!Y111+2*PI())/3)</f>
        <v>-0.42329575966692562</v>
      </c>
      <c r="AK111" s="11">
        <f>'OddsRatio_working_3-way'!U111/(3*'OddsRatio_working_3-way'!X111^(1/3))*SIN(('OddsRatio_working_3-way'!Y111+4*PI())/3)</f>
        <v>0.48177355883277961</v>
      </c>
      <c r="AL111" s="11">
        <f>'OddsRatio_working_3-way'!Z111+'OddsRatio_working_3-way'!AF111</f>
        <v>1.0450840293421519</v>
      </c>
      <c r="AM111" s="11">
        <f>'OddsRatio_working_3-way'!AA111+'OddsRatio_working_3-way'!AG111</f>
        <v>-0.62382853394114413</v>
      </c>
      <c r="AN111" s="11">
        <f>'OddsRatio_working_3-way'!AB111+'OddsRatio_working_3-way'!AH111</f>
        <v>-0.42125549540100804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1.0450840293421519</v>
      </c>
      <c r="AS111" s="11">
        <f>IF(('OddsRatio_working_3-way'!X111=0),IF(Q111&gt;0,-Q111^(1/3),(-Q111)^(1/3)),'OddsRatio_working_3-way'!AM111-'OddsRatio_working_3-way'!R111/3)</f>
        <v>-0.62382853394114413</v>
      </c>
      <c r="AT111" s="11">
        <f>IF(('OddsRatio_working_3-way'!X111=0),IF(Q111&gt;0,-Q111^(1/3),(-Q111)^(1/3)),'OddsRatio_working_3-way'!AN111-'OddsRatio_working_3-way'!R111/3)</f>
        <v>-0.42125549540100804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1.57</v>
      </c>
      <c r="B112" s="4">
        <f>IF('True_Odds_Calculator_3-way'!B111="","",'True_Odds_Calculator_3-way'!B111)</f>
        <v>4.13</v>
      </c>
      <c r="C112" s="4">
        <f>IF('True_Odds_Calculator_3-way'!C111="","",'True_Odds_Calculator_3-way'!C111)</f>
        <v>6.58</v>
      </c>
      <c r="D112" s="9">
        <f t="shared" si="26"/>
        <v>0.62354726158057272</v>
      </c>
      <c r="E112" s="9">
        <f t="shared" si="27"/>
        <v>0.23173862793742944</v>
      </c>
      <c r="F112" s="9">
        <f t="shared" si="28"/>
        <v>0.14471411048199811</v>
      </c>
      <c r="G112" s="9">
        <f t="shared" si="29"/>
        <v>1.0591713594599712</v>
      </c>
      <c r="H112" s="9">
        <f t="shared" si="30"/>
        <v>1.6037276748921834</v>
      </c>
      <c r="I112" s="9">
        <f t="shared" si="31"/>
        <v>4.3152063551097095</v>
      </c>
      <c r="J112" s="9">
        <f t="shared" si="32"/>
        <v>6.9101761857866393</v>
      </c>
      <c r="K112" s="11">
        <f t="shared" si="33"/>
        <v>0.63694267515923564</v>
      </c>
      <c r="L112" s="11">
        <f t="shared" si="34"/>
        <v>0.24213075060532688</v>
      </c>
      <c r="M112" s="11">
        <f t="shared" si="35"/>
        <v>0.1519756838905775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-0.23333387553720963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0.2175065693781032</v>
      </c>
      <c r="Q112" s="11">
        <f>2*'OddsRatio_working_3-way'!K112*'OddsRatio_working_3-way'!L112*'OddsRatio_working_3-way'!M112</f>
        <v>4.6876415814246383E-2</v>
      </c>
      <c r="R112" s="11">
        <f t="shared" si="36"/>
        <v>0</v>
      </c>
      <c r="S112" s="11">
        <f t="shared" si="37"/>
        <v>-0.93216884551089341</v>
      </c>
      <c r="T112" s="11">
        <f t="shared" si="38"/>
        <v>-0.20089845808424428</v>
      </c>
      <c r="U112" s="11">
        <f>'OddsRatio_working_3-way'!S112-'OddsRatio_working_3-way'!R112^2/3</f>
        <v>-0.93216884551089341</v>
      </c>
      <c r="V112" s="11">
        <f>'OddsRatio_working_3-way'!S112*'OddsRatio_working_3-way'!R112/3-2*'OddsRatio_working_3-way'!R112^3/27-'OddsRatio_working_3-way'!T112</f>
        <v>0.20089845808424428</v>
      </c>
      <c r="W112" s="11">
        <f>'OddsRatio_working_3-way'!V112^2+4*'OddsRatio_working_3-way'!U112^3/27</f>
        <v>-7.9639459540054552E-2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0.17320482816645255</v>
      </c>
      <c r="Y112" s="11">
        <f>IF('OddsRatio_working_3-way'!W112&gt;=0,IF('OddsRatio_working_3-way'!V112+SQRT('OddsRatio_working_3-way'!W112)&gt;0,0,PI()),ACOS('OddsRatio_working_3-way'!V112/(2*'OddsRatio_working_3-way'!X112)))</f>
        <v>0.95213547005685129</v>
      </c>
      <c r="Z112" s="11">
        <f>'OddsRatio_working_3-way'!X112^(1/3)*COS('OddsRatio_working_3-way'!Y112/3)</f>
        <v>0.5295856797299856</v>
      </c>
      <c r="AA112" s="11">
        <f>'OddsRatio_working_3-way'!X112^(1/3)*COS(('OddsRatio_working_3-way'!Y112+2*PI())/3)</f>
        <v>-0.41544630728748561</v>
      </c>
      <c r="AB112" s="11">
        <f>'OddsRatio_working_3-way'!X112^(1/3)*COS(('OddsRatio_working_3-way'!Y112+4*PI())/3)</f>
        <v>-0.11413937244250019</v>
      </c>
      <c r="AC112" s="11">
        <f>'OddsRatio_working_3-way'!X112^(1/3)*SIN('OddsRatio_working_3-way'!Y112/3)</f>
        <v>0.17395963994145355</v>
      </c>
      <c r="AD112" s="11">
        <f>'OddsRatio_working_3-way'!X112^(1/3)*SIN(('OddsRatio_working_3-way'!Y112+2*PI())/3)</f>
        <v>0.37165483215589051</v>
      </c>
      <c r="AE112" s="11">
        <f>'OddsRatio_working_3-way'!X112^(1/3)*SIN(('OddsRatio_working_3-way'!Y112+4*PI())/3)</f>
        <v>-0.54561447209734393</v>
      </c>
      <c r="AF112" s="11">
        <f>-'OddsRatio_working_3-way'!U112/(3*'OddsRatio_working_3-way'!X112^(1/3))*COS(('OddsRatio_working_3-way'!Y112)/3)</f>
        <v>0.5295856797299856</v>
      </c>
      <c r="AG112" s="11">
        <f>-'OddsRatio_working_3-way'!U112/(3*'OddsRatio_working_3-way'!X112^(1/3))*COS(('OddsRatio_working_3-way'!Y112+2*PI())/3)</f>
        <v>-0.41544630728748561</v>
      </c>
      <c r="AH112" s="11">
        <f>-'OddsRatio_working_3-way'!U112/(3*'OddsRatio_working_3-way'!X112^(1/3))*COS(('OddsRatio_working_3-way'!Y112+4*PI())/3)</f>
        <v>-0.11413937244250019</v>
      </c>
      <c r="AI112" s="11">
        <f>'OddsRatio_working_3-way'!U112/(3*'OddsRatio_working_3-way'!X112^(1/3))*SIN(('OddsRatio_working_3-way'!Y112)/3)</f>
        <v>-0.17395963994145355</v>
      </c>
      <c r="AJ112" s="11">
        <f>'OddsRatio_working_3-way'!U112/(3*'OddsRatio_working_3-way'!X112^(1/3))*SIN(('OddsRatio_working_3-way'!Y112+2*PI())/3)</f>
        <v>-0.37165483215589051</v>
      </c>
      <c r="AK112" s="11">
        <f>'OddsRatio_working_3-way'!U112/(3*'OddsRatio_working_3-way'!X112^(1/3))*SIN(('OddsRatio_working_3-way'!Y112+4*PI())/3)</f>
        <v>0.54561447209734393</v>
      </c>
      <c r="AL112" s="11">
        <f>'OddsRatio_working_3-way'!Z112+'OddsRatio_working_3-way'!AF112</f>
        <v>1.0591713594599712</v>
      </c>
      <c r="AM112" s="11">
        <f>'OddsRatio_working_3-way'!AA112+'OddsRatio_working_3-way'!AG112</f>
        <v>-0.83089261457497121</v>
      </c>
      <c r="AN112" s="11">
        <f>'OddsRatio_working_3-way'!AB112+'OddsRatio_working_3-way'!AH112</f>
        <v>-0.22827874488500038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1.0591713594599712</v>
      </c>
      <c r="AS112" s="11">
        <f>IF(('OddsRatio_working_3-way'!X112=0),IF(Q112&gt;0,-Q112^(1/3),(-Q112)^(1/3)),'OddsRatio_working_3-way'!AM112-'OddsRatio_working_3-way'!R112/3)</f>
        <v>-0.83089261457497121</v>
      </c>
      <c r="AT112" s="11">
        <f>IF(('OddsRatio_working_3-way'!X112=0),IF(Q112&gt;0,-Q112^(1/3),(-Q112)^(1/3)),'OddsRatio_working_3-way'!AN112-'OddsRatio_working_3-way'!R112/3)</f>
        <v>-0.22827874488500038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1.67</v>
      </c>
      <c r="B113" s="4">
        <f>IF('True_Odds_Calculator_3-way'!B112="","",'True_Odds_Calculator_3-way'!B112)</f>
        <v>4.0599999999999996</v>
      </c>
      <c r="C113" s="4">
        <f>IF('True_Odds_Calculator_3-way'!C112="","",'True_Odds_Calculator_3-way'!C112)</f>
        <v>5.36</v>
      </c>
      <c r="D113" s="9">
        <f t="shared" si="26"/>
        <v>0.58546823884857413</v>
      </c>
      <c r="E113" s="9">
        <f t="shared" si="27"/>
        <v>0.23619944559763961</v>
      </c>
      <c r="F113" s="9">
        <f t="shared" si="28"/>
        <v>0.17833231555378645</v>
      </c>
      <c r="G113" s="9">
        <f t="shared" si="29"/>
        <v>1.0567680363640588</v>
      </c>
      <c r="H113" s="9">
        <f t="shared" si="30"/>
        <v>1.7080345843639191</v>
      </c>
      <c r="I113" s="9">
        <f t="shared" si="31"/>
        <v>4.2337101912740192</v>
      </c>
      <c r="J113" s="9">
        <f t="shared" si="32"/>
        <v>5.607508638547297</v>
      </c>
      <c r="K113" s="11">
        <f t="shared" si="33"/>
        <v>0.5988023952095809</v>
      </c>
      <c r="L113" s="11">
        <f t="shared" si="34"/>
        <v>0.24630541871921185</v>
      </c>
      <c r="M113" s="11">
        <f t="shared" si="35"/>
        <v>0.18656716417910446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-0.24596619568744293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0.22260823548110018</v>
      </c>
      <c r="Q113" s="11">
        <f>2*'OddsRatio_working_3-way'!K113*'OddsRatio_working_3-way'!L113*'OddsRatio_working_3-way'!M113</f>
        <v>5.5032938314239846E-2</v>
      </c>
      <c r="R113" s="11">
        <f t="shared" si="36"/>
        <v>0</v>
      </c>
      <c r="S113" s="11">
        <f t="shared" si="37"/>
        <v>-0.90503589267191631</v>
      </c>
      <c r="T113" s="11">
        <f t="shared" si="38"/>
        <v>-0.22374187705115361</v>
      </c>
      <c r="U113" s="11">
        <f>'OddsRatio_working_3-way'!S113-'OddsRatio_working_3-way'!R113^2/3</f>
        <v>-0.90503589267191631</v>
      </c>
      <c r="V113" s="11">
        <f>'OddsRatio_working_3-way'!S113*'OddsRatio_working_3-way'!R113/3-2*'OddsRatio_working_3-way'!R113^3/27-'OddsRatio_working_3-way'!T113</f>
        <v>0.22374187705115361</v>
      </c>
      <c r="W113" s="11">
        <f>'OddsRatio_working_3-way'!V113^2+4*'OddsRatio_working_3-way'!U113^3/27</f>
        <v>-5.9762656821713257E-2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0.16569783067989061</v>
      </c>
      <c r="Y113" s="11">
        <f>IF('OddsRatio_working_3-way'!W113&gt;=0,IF('OddsRatio_working_3-way'!V113+SQRT('OddsRatio_working_3-way'!W113)&gt;0,0,PI()),ACOS('OddsRatio_working_3-way'!V113/(2*'OddsRatio_working_3-way'!X113)))</f>
        <v>0.82962790957840027</v>
      </c>
      <c r="Z113" s="11">
        <f>'OddsRatio_working_3-way'!X113^(1/3)*COS('OddsRatio_working_3-way'!Y113/3)</f>
        <v>0.5283840181820294</v>
      </c>
      <c r="AA113" s="11">
        <f>'OddsRatio_working_3-way'!X113^(1/3)*COS(('OddsRatio_working_3-way'!Y113+2*PI())/3)</f>
        <v>-0.39406394665005295</v>
      </c>
      <c r="AB113" s="11">
        <f>'OddsRatio_working_3-way'!X113^(1/3)*COS(('OddsRatio_working_3-way'!Y113+4*PI())/3)</f>
        <v>-0.13432007153197634</v>
      </c>
      <c r="AC113" s="11">
        <f>'OddsRatio_working_3-way'!X113^(1/3)*SIN('OddsRatio_working_3-way'!Y113/3)</f>
        <v>0.14996319621977799</v>
      </c>
      <c r="AD113" s="11">
        <f>'OddsRatio_working_3-way'!X113^(1/3)*SIN(('OddsRatio_working_3-way'!Y113+2*PI())/3)</f>
        <v>0.38261238458944719</v>
      </c>
      <c r="AE113" s="11">
        <f>'OddsRatio_working_3-way'!X113^(1/3)*SIN(('OddsRatio_working_3-way'!Y113+4*PI())/3)</f>
        <v>-0.53257558080922518</v>
      </c>
      <c r="AF113" s="11">
        <f>-'OddsRatio_working_3-way'!U113/(3*'OddsRatio_working_3-way'!X113^(1/3))*COS(('OddsRatio_working_3-way'!Y113)/3)</f>
        <v>0.5283840181820294</v>
      </c>
      <c r="AG113" s="11">
        <f>-'OddsRatio_working_3-way'!U113/(3*'OddsRatio_working_3-way'!X113^(1/3))*COS(('OddsRatio_working_3-way'!Y113+2*PI())/3)</f>
        <v>-0.39406394665005295</v>
      </c>
      <c r="AH113" s="11">
        <f>-'OddsRatio_working_3-way'!U113/(3*'OddsRatio_working_3-way'!X113^(1/3))*COS(('OddsRatio_working_3-way'!Y113+4*PI())/3)</f>
        <v>-0.13432007153197634</v>
      </c>
      <c r="AI113" s="11">
        <f>'OddsRatio_working_3-way'!U113/(3*'OddsRatio_working_3-way'!X113^(1/3))*SIN(('OddsRatio_working_3-way'!Y113)/3)</f>
        <v>-0.14996319621977799</v>
      </c>
      <c r="AJ113" s="11">
        <f>'OddsRatio_working_3-way'!U113/(3*'OddsRatio_working_3-way'!X113^(1/3))*SIN(('OddsRatio_working_3-way'!Y113+2*PI())/3)</f>
        <v>-0.38261238458944719</v>
      </c>
      <c r="AK113" s="11">
        <f>'OddsRatio_working_3-way'!U113/(3*'OddsRatio_working_3-way'!X113^(1/3))*SIN(('OddsRatio_working_3-way'!Y113+4*PI())/3)</f>
        <v>0.53257558080922518</v>
      </c>
      <c r="AL113" s="11">
        <f>'OddsRatio_working_3-way'!Z113+'OddsRatio_working_3-way'!AF113</f>
        <v>1.0567680363640588</v>
      </c>
      <c r="AM113" s="11">
        <f>'OddsRatio_working_3-way'!AA113+'OddsRatio_working_3-way'!AG113</f>
        <v>-0.78812789330010591</v>
      </c>
      <c r="AN113" s="11">
        <f>'OddsRatio_working_3-way'!AB113+'OddsRatio_working_3-way'!AH113</f>
        <v>-0.26864014306395267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1.0567680363640588</v>
      </c>
      <c r="AS113" s="11">
        <f>IF(('OddsRatio_working_3-way'!X113=0),IF(Q113&gt;0,-Q113^(1/3),(-Q113)^(1/3)),'OddsRatio_working_3-way'!AM113-'OddsRatio_working_3-way'!R113/3)</f>
        <v>-0.78812789330010591</v>
      </c>
      <c r="AT113" s="11">
        <f>IF(('OddsRatio_working_3-way'!X113=0),IF(Q113&gt;0,-Q113^(1/3),(-Q113)^(1/3)),'OddsRatio_working_3-way'!AN113-'OddsRatio_working_3-way'!R113/3)</f>
        <v>-0.26864014306395267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2.64</v>
      </c>
      <c r="B114" s="4">
        <f>IF('True_Odds_Calculator_3-way'!B113="","",'True_Odds_Calculator_3-way'!B113)</f>
        <v>3.21</v>
      </c>
      <c r="C114" s="4">
        <f>IF('True_Odds_Calculator_3-way'!C113="","",'True_Odds_Calculator_3-way'!C113)</f>
        <v>2.97</v>
      </c>
      <c r="D114" s="9">
        <f t="shared" si="26"/>
        <v>0.36933070585745609</v>
      </c>
      <c r="E114" s="9">
        <f t="shared" si="27"/>
        <v>0.30292971368562543</v>
      </c>
      <c r="F114" s="9">
        <f t="shared" si="28"/>
        <v>0.32773958045691853</v>
      </c>
      <c r="G114" s="9">
        <f t="shared" si="29"/>
        <v>1.0412198107251665</v>
      </c>
      <c r="H114" s="9">
        <f t="shared" si="30"/>
        <v>2.7076004895892734</v>
      </c>
      <c r="I114" s="9">
        <f t="shared" si="31"/>
        <v>3.3010957817026183</v>
      </c>
      <c r="J114" s="9">
        <f t="shared" si="32"/>
        <v>3.0512030271285782</v>
      </c>
      <c r="K114" s="11">
        <f t="shared" si="33"/>
        <v>0.37878787878787878</v>
      </c>
      <c r="L114" s="11">
        <f t="shared" si="34"/>
        <v>0.3115264797507788</v>
      </c>
      <c r="M114" s="11">
        <f t="shared" si="35"/>
        <v>0.33670033670033667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-0.28368537001596572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0.2312371329646889</v>
      </c>
      <c r="Q114" s="11">
        <f>2*'OddsRatio_working_3-way'!K114*'OddsRatio_working_3-way'!L114*'OddsRatio_working_3-way'!M114</f>
        <v>7.9462932290271085E-2</v>
      </c>
      <c r="R114" s="11">
        <f t="shared" si="36"/>
        <v>0</v>
      </c>
      <c r="S114" s="11">
        <f t="shared" si="37"/>
        <v>-0.8151182873888595</v>
      </c>
      <c r="T114" s="11">
        <f t="shared" si="38"/>
        <v>-0.28010937710957368</v>
      </c>
      <c r="U114" s="11">
        <f>'OddsRatio_working_3-way'!S114-'OddsRatio_working_3-way'!R114^2/3</f>
        <v>-0.8151182873888595</v>
      </c>
      <c r="V114" s="11">
        <f>'OddsRatio_working_3-way'!S114*'OddsRatio_working_3-way'!R114/3-2*'OddsRatio_working_3-way'!R114^3/27-'OddsRatio_working_3-way'!T114</f>
        <v>0.28010937710957368</v>
      </c>
      <c r="W114" s="11">
        <f>'OddsRatio_working_3-way'!V114^2+4*'OddsRatio_working_3-way'!U114^3/27</f>
        <v>-1.7726801937254233E-3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0.14162798393894371</v>
      </c>
      <c r="Y114" s="11">
        <f>IF('OddsRatio_working_3-way'!W114&gt;=0,IF('OddsRatio_working_3-way'!V114+SQRT('OddsRatio_working_3-way'!W114)&gt;0,0,PI()),ACOS('OddsRatio_working_3-way'!V114/(2*'OddsRatio_working_3-way'!X114)))</f>
        <v>0.14919300182309558</v>
      </c>
      <c r="Z114" s="11">
        <f>'OddsRatio_working_3-way'!X114^(1/3)*COS('OddsRatio_working_3-way'!Y114/3)</f>
        <v>0.52060990536258334</v>
      </c>
      <c r="AA114" s="11">
        <f>'OddsRatio_working_3-way'!X114^(1/3)*COS(('OddsRatio_working_3-way'!Y114+2*PI())/3)</f>
        <v>-0.28274524403382134</v>
      </c>
      <c r="AB114" s="11">
        <f>'OddsRatio_working_3-way'!X114^(1/3)*COS(('OddsRatio_working_3-way'!Y114+4*PI())/3)</f>
        <v>-0.23786466132876233</v>
      </c>
      <c r="AC114" s="11">
        <f>'OddsRatio_working_3-way'!X114^(1/3)*SIN('OddsRatio_working_3-way'!Y114/3)</f>
        <v>2.5911816506153262E-2</v>
      </c>
      <c r="AD114" s="11">
        <f>'OddsRatio_working_3-way'!X114^(1/3)*SIN(('OddsRatio_working_3-way'!Y114+2*PI())/3)</f>
        <v>0.43790549525273303</v>
      </c>
      <c r="AE114" s="11">
        <f>'OddsRatio_working_3-way'!X114^(1/3)*SIN(('OddsRatio_working_3-way'!Y114+4*PI())/3)</f>
        <v>-0.46381731175888607</v>
      </c>
      <c r="AF114" s="11">
        <f>-'OddsRatio_working_3-way'!U114/(3*'OddsRatio_working_3-way'!X114^(1/3))*COS(('OddsRatio_working_3-way'!Y114)/3)</f>
        <v>0.52060990536258323</v>
      </c>
      <c r="AG114" s="11">
        <f>-'OddsRatio_working_3-way'!U114/(3*'OddsRatio_working_3-way'!X114^(1/3))*COS(('OddsRatio_working_3-way'!Y114+2*PI())/3)</f>
        <v>-0.28274524403382129</v>
      </c>
      <c r="AH114" s="11">
        <f>-'OddsRatio_working_3-way'!U114/(3*'OddsRatio_working_3-way'!X114^(1/3))*COS(('OddsRatio_working_3-way'!Y114+4*PI())/3)</f>
        <v>-0.23786466132876227</v>
      </c>
      <c r="AI114" s="11">
        <f>'OddsRatio_working_3-way'!U114/(3*'OddsRatio_working_3-way'!X114^(1/3))*SIN(('OddsRatio_working_3-way'!Y114)/3)</f>
        <v>-2.5911816506153255E-2</v>
      </c>
      <c r="AJ114" s="11">
        <f>'OddsRatio_working_3-way'!U114/(3*'OddsRatio_working_3-way'!X114^(1/3))*SIN(('OddsRatio_working_3-way'!Y114+2*PI())/3)</f>
        <v>-0.43790549525273292</v>
      </c>
      <c r="AK114" s="11">
        <f>'OddsRatio_working_3-way'!U114/(3*'OddsRatio_working_3-way'!X114^(1/3))*SIN(('OddsRatio_working_3-way'!Y114+4*PI())/3)</f>
        <v>0.46381731175888602</v>
      </c>
      <c r="AL114" s="11">
        <f>'OddsRatio_working_3-way'!Z114+'OddsRatio_working_3-way'!AF114</f>
        <v>1.0412198107251665</v>
      </c>
      <c r="AM114" s="11">
        <f>'OddsRatio_working_3-way'!AA114+'OddsRatio_working_3-way'!AG114</f>
        <v>-0.56549048806764257</v>
      </c>
      <c r="AN114" s="11">
        <f>'OddsRatio_working_3-way'!AB114+'OddsRatio_working_3-way'!AH114</f>
        <v>-0.4757293226575246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1.0412198107251665</v>
      </c>
      <c r="AS114" s="11">
        <f>IF(('OddsRatio_working_3-way'!X114=0),IF(Q114&gt;0,-Q114^(1/3),(-Q114)^(1/3)),'OddsRatio_working_3-way'!AM114-'OddsRatio_working_3-way'!R114/3)</f>
        <v>-0.56549048806764257</v>
      </c>
      <c r="AT114" s="11">
        <f>IF(('OddsRatio_working_3-way'!X114=0),IF(Q114&gt;0,-Q114^(1/3),(-Q114)^(1/3)),'OddsRatio_working_3-way'!AN114-'OddsRatio_working_3-way'!R114/3)</f>
        <v>-0.4757293226575246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1.46</v>
      </c>
      <c r="B115" s="4">
        <f>IF('True_Odds_Calculator_3-way'!B114="","",'True_Odds_Calculator_3-way'!B114)</f>
        <v>4.54</v>
      </c>
      <c r="C115" s="4">
        <f>IF('True_Odds_Calculator_3-way'!C114="","",'True_Odds_Calculator_3-way'!C114)</f>
        <v>7.78</v>
      </c>
      <c r="D115" s="9">
        <f t="shared" si="26"/>
        <v>0.6700795718066066</v>
      </c>
      <c r="E115" s="9">
        <f t="shared" si="27"/>
        <v>0.20881047043095399</v>
      </c>
      <c r="F115" s="9">
        <f t="shared" si="28"/>
        <v>0.1211099577624396</v>
      </c>
      <c r="G115" s="9">
        <f t="shared" si="29"/>
        <v>1.0703479890095036</v>
      </c>
      <c r="H115" s="9">
        <f t="shared" si="30"/>
        <v>1.4923600749443717</v>
      </c>
      <c r="I115" s="9">
        <f t="shared" si="31"/>
        <v>4.7890318810936421</v>
      </c>
      <c r="J115" s="9">
        <f t="shared" si="32"/>
        <v>8.256959365484434</v>
      </c>
      <c r="K115" s="11">
        <f t="shared" si="33"/>
        <v>0.68493150684931503</v>
      </c>
      <c r="L115" s="11">
        <f t="shared" si="34"/>
        <v>0.22026431718061673</v>
      </c>
      <c r="M115" s="11">
        <f t="shared" si="35"/>
        <v>0.12853470437017994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-0.21409300697055089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0.2090405094910596</v>
      </c>
      <c r="Q115" s="11">
        <f>2*'OddsRatio_working_3-way'!K115*'OddsRatio_working_3-way'!L115*'OddsRatio_working_3-way'!M115</f>
        <v>3.8783025879602896E-2</v>
      </c>
      <c r="R115" s="11">
        <f t="shared" si="36"/>
        <v>0</v>
      </c>
      <c r="S115" s="11">
        <f t="shared" si="37"/>
        <v>-0.97640045533955122</v>
      </c>
      <c r="T115" s="11">
        <f t="shared" si="38"/>
        <v>-0.18115036277171637</v>
      </c>
      <c r="U115" s="11">
        <f>'OddsRatio_working_3-way'!S115-'OddsRatio_working_3-way'!R115^2/3</f>
        <v>-0.97640045533955122</v>
      </c>
      <c r="V115" s="11">
        <f>'OddsRatio_working_3-way'!S115*'OddsRatio_working_3-way'!R115/3-2*'OddsRatio_working_3-way'!R115^3/27-'OddsRatio_working_3-way'!T115</f>
        <v>0.18115036277171637</v>
      </c>
      <c r="W115" s="11">
        <f>'OddsRatio_working_3-way'!V115^2+4*'OddsRatio_working_3-way'!U115^3/27</f>
        <v>-0.1050895887414531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0.18567784108084731</v>
      </c>
      <c r="Y115" s="11">
        <f>IF('OddsRatio_working_3-way'!W115&gt;=0,IF('OddsRatio_working_3-way'!V115+SQRT('OddsRatio_working_3-way'!W115)&gt;0,0,PI()),ACOS('OddsRatio_working_3-way'!V115/(2*'OddsRatio_working_3-way'!X115)))</f>
        <v>1.0612190856422434</v>
      </c>
      <c r="Z115" s="11">
        <f>'OddsRatio_working_3-way'!X115^(1/3)*COS('OddsRatio_working_3-way'!Y115/3)</f>
        <v>0.53517399450475189</v>
      </c>
      <c r="AA115" s="11">
        <f>'OddsRatio_working_3-way'!X115^(1/3)*COS(('OddsRatio_working_3-way'!Y115+2*PI())/3)</f>
        <v>-0.43873520945238287</v>
      </c>
      <c r="AB115" s="11">
        <f>'OddsRatio_working_3-way'!X115^(1/3)*COS(('OddsRatio_working_3-way'!Y115+4*PI())/3)</f>
        <v>-9.6438785052369302E-2</v>
      </c>
      <c r="AC115" s="11">
        <f>'OddsRatio_working_3-way'!X115^(1/3)*SIN('OddsRatio_working_3-way'!Y115/3)</f>
        <v>0.19762493276999452</v>
      </c>
      <c r="AD115" s="11">
        <f>'OddsRatio_working_3-way'!X115^(1/3)*SIN(('OddsRatio_working_3-way'!Y115+2*PI())/3)</f>
        <v>0.36466180830091166</v>
      </c>
      <c r="AE115" s="11">
        <f>'OddsRatio_working_3-way'!X115^(1/3)*SIN(('OddsRatio_working_3-way'!Y115+4*PI())/3)</f>
        <v>-0.56228674107090593</v>
      </c>
      <c r="AF115" s="11">
        <f>-'OddsRatio_working_3-way'!U115/(3*'OddsRatio_working_3-way'!X115^(1/3))*COS(('OddsRatio_working_3-way'!Y115)/3)</f>
        <v>0.53517399450475178</v>
      </c>
      <c r="AG115" s="11">
        <f>-'OddsRatio_working_3-way'!U115/(3*'OddsRatio_working_3-way'!X115^(1/3))*COS(('OddsRatio_working_3-way'!Y115+2*PI())/3)</f>
        <v>-0.43873520945238276</v>
      </c>
      <c r="AH115" s="11">
        <f>-'OddsRatio_working_3-way'!U115/(3*'OddsRatio_working_3-way'!X115^(1/3))*COS(('OddsRatio_working_3-way'!Y115+4*PI())/3)</f>
        <v>-9.6438785052369289E-2</v>
      </c>
      <c r="AI115" s="11">
        <f>'OddsRatio_working_3-way'!U115/(3*'OddsRatio_working_3-way'!X115^(1/3))*SIN(('OddsRatio_working_3-way'!Y115)/3)</f>
        <v>-0.19762493276999446</v>
      </c>
      <c r="AJ115" s="11">
        <f>'OddsRatio_working_3-way'!U115/(3*'OddsRatio_working_3-way'!X115^(1/3))*SIN(('OddsRatio_working_3-way'!Y115+2*PI())/3)</f>
        <v>-0.36466180830091161</v>
      </c>
      <c r="AK115" s="11">
        <f>'OddsRatio_working_3-way'!U115/(3*'OddsRatio_working_3-way'!X115^(1/3))*SIN(('OddsRatio_working_3-way'!Y115+4*PI())/3)</f>
        <v>0.56228674107090582</v>
      </c>
      <c r="AL115" s="11">
        <f>'OddsRatio_working_3-way'!Z115+'OddsRatio_working_3-way'!AF115</f>
        <v>1.0703479890095036</v>
      </c>
      <c r="AM115" s="11">
        <f>'OddsRatio_working_3-way'!AA115+'OddsRatio_working_3-way'!AG115</f>
        <v>-0.87747041890476563</v>
      </c>
      <c r="AN115" s="11">
        <f>'OddsRatio_working_3-way'!AB115+'OddsRatio_working_3-way'!AH115</f>
        <v>-0.1928775701047386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1.0703479890095036</v>
      </c>
      <c r="AS115" s="11">
        <f>IF(('OddsRatio_working_3-way'!X115=0),IF(Q115&gt;0,-Q115^(1/3),(-Q115)^(1/3)),'OddsRatio_working_3-way'!AM115-'OddsRatio_working_3-way'!R115/3)</f>
        <v>-0.87747041890476563</v>
      </c>
      <c r="AT115" s="11">
        <f>IF(('OddsRatio_working_3-way'!X115=0),IF(Q115&gt;0,-Q115^(1/3),(-Q115)^(1/3)),'OddsRatio_working_3-way'!AN115-'OddsRatio_working_3-way'!R115/3)</f>
        <v>-0.1928775701047386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2.66</v>
      </c>
      <c r="B116" s="4">
        <f>IF('True_Odds_Calculator_3-way'!B115="","",'True_Odds_Calculator_3-way'!B115)</f>
        <v>2.88</v>
      </c>
      <c r="C116" s="4">
        <f>IF('True_Odds_Calculator_3-way'!C115="","",'True_Odds_Calculator_3-way'!C115)</f>
        <v>3.12</v>
      </c>
      <c r="D116" s="9">
        <f t="shared" si="26"/>
        <v>0.36082383065678941</v>
      </c>
      <c r="E116" s="9">
        <f t="shared" si="27"/>
        <v>0.332645406739633</v>
      </c>
      <c r="F116" s="9">
        <f t="shared" si="28"/>
        <v>0.30653076260357753</v>
      </c>
      <c r="G116" s="9">
        <f t="shared" si="29"/>
        <v>1.0671298634728001</v>
      </c>
      <c r="H116" s="9">
        <f t="shared" si="30"/>
        <v>2.7714355733648479</v>
      </c>
      <c r="I116" s="9">
        <f t="shared" si="31"/>
        <v>3.0062041433288642</v>
      </c>
      <c r="J116" s="9">
        <f t="shared" si="32"/>
        <v>3.2623153105623368</v>
      </c>
      <c r="K116" s="11">
        <f t="shared" si="33"/>
        <v>0.37593984962406013</v>
      </c>
      <c r="L116" s="11">
        <f t="shared" si="34"/>
        <v>0.34722222222222221</v>
      </c>
      <c r="M116" s="11">
        <f t="shared" si="35"/>
        <v>0.32051282051282048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-0.27680445772551032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0.23680327956643743</v>
      </c>
      <c r="Q116" s="11">
        <f>2*'OddsRatio_working_3-way'!K116*'OddsRatio_working_3-way'!L116*'OddsRatio_working_3-way'!M116</f>
        <v>8.3676070518175757E-2</v>
      </c>
      <c r="R116" s="11">
        <f t="shared" si="36"/>
        <v>0</v>
      </c>
      <c r="S116" s="11">
        <f t="shared" si="37"/>
        <v>-0.85548940039564114</v>
      </c>
      <c r="T116" s="11">
        <f t="shared" si="38"/>
        <v>-0.3022930743447495</v>
      </c>
      <c r="U116" s="11">
        <f>'OddsRatio_working_3-way'!S116-'OddsRatio_working_3-way'!R116^2/3</f>
        <v>-0.85548940039564114</v>
      </c>
      <c r="V116" s="11">
        <f>'OddsRatio_working_3-way'!S116*'OddsRatio_working_3-way'!R116/3-2*'OddsRatio_working_3-way'!R116^3/27-'OddsRatio_working_3-way'!T116</f>
        <v>0.3022930743447495</v>
      </c>
      <c r="W116" s="11">
        <f>'OddsRatio_working_3-way'!V116^2+4*'OddsRatio_working_3-way'!U116^3/27</f>
        <v>-1.3744944239530849E-3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0.1522790179413708</v>
      </c>
      <c r="Y116" s="11">
        <f>IF('OddsRatio_working_3-way'!W116&gt;=0,IF('OddsRatio_working_3-way'!V116+SQRT('OddsRatio_working_3-way'!W116)&gt;0,0,PI()),ACOS('OddsRatio_working_3-way'!V116/(2*'OddsRatio_working_3-way'!X116)))</f>
        <v>0.12203373383259275</v>
      </c>
      <c r="Z116" s="11">
        <f>'OddsRatio_working_3-way'!X116^(1/3)*COS('OddsRatio_working_3-way'!Y116/3)</f>
        <v>0.53356493173640007</v>
      </c>
      <c r="AA116" s="11">
        <f>'OddsRatio_working_3-way'!X116^(1/3)*COS(('OddsRatio_working_3-way'!Y116+2*PI())/3)</f>
        <v>-0.28558932139373561</v>
      </c>
      <c r="AB116" s="11">
        <f>'OddsRatio_working_3-way'!X116^(1/3)*COS(('OddsRatio_working_3-way'!Y116+4*PI())/3)</f>
        <v>-0.24797561034266452</v>
      </c>
      <c r="AC116" s="11">
        <f>'OddsRatio_working_3-way'!X116^(1/3)*SIN('OddsRatio_working_3-way'!Y116/3)</f>
        <v>2.1716286200556687E-2</v>
      </c>
      <c r="AD116" s="11">
        <f>'OddsRatio_working_3-way'!X116^(1/3)*SIN(('OddsRatio_working_3-way'!Y116+2*PI())/3)</f>
        <v>0.45122264235195392</v>
      </c>
      <c r="AE116" s="11">
        <f>'OddsRatio_working_3-way'!X116^(1/3)*SIN(('OddsRatio_working_3-way'!Y116+4*PI())/3)</f>
        <v>-0.47293892855251057</v>
      </c>
      <c r="AF116" s="11">
        <f>-'OddsRatio_working_3-way'!U116/(3*'OddsRatio_working_3-way'!X116^(1/3))*COS(('OddsRatio_working_3-way'!Y116)/3)</f>
        <v>0.53356493173640007</v>
      </c>
      <c r="AG116" s="11">
        <f>-'OddsRatio_working_3-way'!U116/(3*'OddsRatio_working_3-way'!X116^(1/3))*COS(('OddsRatio_working_3-way'!Y116+2*PI())/3)</f>
        <v>-0.28558932139373561</v>
      </c>
      <c r="AH116" s="11">
        <f>-'OddsRatio_working_3-way'!U116/(3*'OddsRatio_working_3-way'!X116^(1/3))*COS(('OddsRatio_working_3-way'!Y116+4*PI())/3)</f>
        <v>-0.24797561034266452</v>
      </c>
      <c r="AI116" s="11">
        <f>'OddsRatio_working_3-way'!U116/(3*'OddsRatio_working_3-way'!X116^(1/3))*SIN(('OddsRatio_working_3-way'!Y116)/3)</f>
        <v>-2.1716286200556687E-2</v>
      </c>
      <c r="AJ116" s="11">
        <f>'OddsRatio_working_3-way'!U116/(3*'OddsRatio_working_3-way'!X116^(1/3))*SIN(('OddsRatio_working_3-way'!Y116+2*PI())/3)</f>
        <v>-0.45122264235195392</v>
      </c>
      <c r="AK116" s="11">
        <f>'OddsRatio_working_3-way'!U116/(3*'OddsRatio_working_3-way'!X116^(1/3))*SIN(('OddsRatio_working_3-way'!Y116+4*PI())/3)</f>
        <v>0.47293892855251057</v>
      </c>
      <c r="AL116" s="11">
        <f>'OddsRatio_working_3-way'!Z116+'OddsRatio_working_3-way'!AF116</f>
        <v>1.0671298634728001</v>
      </c>
      <c r="AM116" s="11">
        <f>'OddsRatio_working_3-way'!AA116+'OddsRatio_working_3-way'!AG116</f>
        <v>-0.57117864278747121</v>
      </c>
      <c r="AN116" s="11">
        <f>'OddsRatio_working_3-way'!AB116+'OddsRatio_working_3-way'!AH116</f>
        <v>-0.49595122068532904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1.0671298634728001</v>
      </c>
      <c r="AS116" s="11">
        <f>IF(('OddsRatio_working_3-way'!X116=0),IF(Q116&gt;0,-Q116^(1/3),(-Q116)^(1/3)),'OddsRatio_working_3-way'!AM116-'OddsRatio_working_3-way'!R116/3)</f>
        <v>-0.57117864278747121</v>
      </c>
      <c r="AT116" s="11">
        <f>IF(('OddsRatio_working_3-way'!X116=0),IF(Q116&gt;0,-Q116^(1/3),(-Q116)^(1/3)),'OddsRatio_working_3-way'!AN116-'OddsRatio_working_3-way'!R116/3)</f>
        <v>-0.49595122068532904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5.15</v>
      </c>
      <c r="B117" s="4">
        <f>IF('True_Odds_Calculator_3-way'!B116="","",'True_Odds_Calculator_3-way'!B116)</f>
        <v>3.38</v>
      </c>
      <c r="C117" s="4">
        <f>IF('True_Odds_Calculator_3-way'!C116="","",'True_Odds_Calculator_3-way'!C116)</f>
        <v>1.79</v>
      </c>
      <c r="D117" s="9">
        <f t="shared" si="26"/>
        <v>0.18189208038445523</v>
      </c>
      <c r="E117" s="9">
        <f t="shared" si="27"/>
        <v>0.27937320006626576</v>
      </c>
      <c r="F117" s="9">
        <f t="shared" si="28"/>
        <v>0.53873471954927887</v>
      </c>
      <c r="G117" s="9">
        <f t="shared" si="29"/>
        <v>1.0837989100179892</v>
      </c>
      <c r="H117" s="9">
        <f t="shared" si="30"/>
        <v>5.4977654765746555</v>
      </c>
      <c r="I117" s="9">
        <f t="shared" si="31"/>
        <v>3.5794414058428137</v>
      </c>
      <c r="J117" s="9">
        <f t="shared" si="32"/>
        <v>1.8562011389142119</v>
      </c>
      <c r="K117" s="11">
        <f t="shared" si="33"/>
        <v>0.1941747572815534</v>
      </c>
      <c r="L117" s="11">
        <f t="shared" si="34"/>
        <v>0.29585798816568049</v>
      </c>
      <c r="M117" s="11">
        <f t="shared" si="35"/>
        <v>0.55865921787709494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-0.25042355977640784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0.23492764260701643</v>
      </c>
      <c r="Q117" s="11">
        <f>2*'OddsRatio_working_3-way'!K117*'OddsRatio_working_3-way'!L117*'OddsRatio_working_3-way'!M117</f>
        <v>6.4187880493720331E-2</v>
      </c>
      <c r="R117" s="11">
        <f t="shared" si="36"/>
        <v>0</v>
      </c>
      <c r="S117" s="11">
        <f t="shared" si="37"/>
        <v>-0.93812116885796593</v>
      </c>
      <c r="T117" s="11">
        <f t="shared" si="38"/>
        <v>-0.25631725925081034</v>
      </c>
      <c r="U117" s="11">
        <f>'OddsRatio_working_3-way'!S117-'OddsRatio_working_3-way'!R117^2/3</f>
        <v>-0.93812116885796593</v>
      </c>
      <c r="V117" s="11">
        <f>'OddsRatio_working_3-way'!S117*'OddsRatio_working_3-way'!R117/3-2*'OddsRatio_working_3-way'!R117^3/27-'OddsRatio_working_3-way'!T117</f>
        <v>0.25631725925081034</v>
      </c>
      <c r="W117" s="11">
        <f>'OddsRatio_working_3-way'!V117^2+4*'OddsRatio_working_3-way'!U117^3/27</f>
        <v>-5.6614580001949619E-2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0.17486646147260251</v>
      </c>
      <c r="Y117" s="11">
        <f>IF('OddsRatio_working_3-way'!W117&gt;=0,IF('OddsRatio_working_3-way'!V117+SQRT('OddsRatio_working_3-way'!W117)&gt;0,0,PI()),ACOS('OddsRatio_working_3-way'!V117/(2*'OddsRatio_working_3-way'!X117)))</f>
        <v>0.74822991368385205</v>
      </c>
      <c r="Z117" s="11">
        <f>'OddsRatio_working_3-way'!X117^(1/3)*COS('OddsRatio_working_3-way'!Y117/3)</f>
        <v>0.54189945500899461</v>
      </c>
      <c r="AA117" s="11">
        <f>'OddsRatio_working_3-way'!X117^(1/3)*COS(('OddsRatio_working_3-way'!Y117+2*PI())/3)</f>
        <v>-0.3904864486834197</v>
      </c>
      <c r="AB117" s="11">
        <f>'OddsRatio_working_3-way'!X117^(1/3)*COS(('OddsRatio_working_3-way'!Y117+4*PI())/3)</f>
        <v>-0.15141300632557486</v>
      </c>
      <c r="AC117" s="11">
        <f>'OddsRatio_working_3-way'!X117^(1/3)*SIN('OddsRatio_working_3-way'!Y117/3)</f>
        <v>0.13802911630139217</v>
      </c>
      <c r="AD117" s="11">
        <f>'OddsRatio_working_3-way'!X117^(1/3)*SIN(('OddsRatio_working_3-way'!Y117+2*PI())/3)</f>
        <v>0.4002841361840358</v>
      </c>
      <c r="AE117" s="11">
        <f>'OddsRatio_working_3-way'!X117^(1/3)*SIN(('OddsRatio_working_3-way'!Y117+4*PI())/3)</f>
        <v>-0.53831325248542794</v>
      </c>
      <c r="AF117" s="11">
        <f>-'OddsRatio_working_3-way'!U117/(3*'OddsRatio_working_3-way'!X117^(1/3))*COS(('OddsRatio_working_3-way'!Y117)/3)</f>
        <v>0.5418994550089945</v>
      </c>
      <c r="AG117" s="11">
        <f>-'OddsRatio_working_3-way'!U117/(3*'OddsRatio_working_3-way'!X117^(1/3))*COS(('OddsRatio_working_3-way'!Y117+2*PI())/3)</f>
        <v>-0.39048644868341964</v>
      </c>
      <c r="AH117" s="11">
        <f>-'OddsRatio_working_3-way'!U117/(3*'OddsRatio_working_3-way'!X117^(1/3))*COS(('OddsRatio_working_3-way'!Y117+4*PI())/3)</f>
        <v>-0.15141300632557481</v>
      </c>
      <c r="AI117" s="11">
        <f>'OddsRatio_working_3-way'!U117/(3*'OddsRatio_working_3-way'!X117^(1/3))*SIN(('OddsRatio_working_3-way'!Y117)/3)</f>
        <v>-0.13802911630139214</v>
      </c>
      <c r="AJ117" s="11">
        <f>'OddsRatio_working_3-way'!U117/(3*'OddsRatio_working_3-way'!X117^(1/3))*SIN(('OddsRatio_working_3-way'!Y117+2*PI())/3)</f>
        <v>-0.40028413618403574</v>
      </c>
      <c r="AK117" s="11">
        <f>'OddsRatio_working_3-way'!U117/(3*'OddsRatio_working_3-way'!X117^(1/3))*SIN(('OddsRatio_working_3-way'!Y117+4*PI())/3)</f>
        <v>0.53831325248542783</v>
      </c>
      <c r="AL117" s="11">
        <f>'OddsRatio_working_3-way'!Z117+'OddsRatio_working_3-way'!AF117</f>
        <v>1.0837989100179892</v>
      </c>
      <c r="AM117" s="11">
        <f>'OddsRatio_working_3-way'!AA117+'OddsRatio_working_3-way'!AG117</f>
        <v>-0.78097289736683928</v>
      </c>
      <c r="AN117" s="11">
        <f>'OddsRatio_working_3-way'!AB117+'OddsRatio_working_3-way'!AH117</f>
        <v>-0.30282601265114967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1.0837989100179892</v>
      </c>
      <c r="AS117" s="11">
        <f>IF(('OddsRatio_working_3-way'!X117=0),IF(Q117&gt;0,-Q117^(1/3),(-Q117)^(1/3)),'OddsRatio_working_3-way'!AM117-'OddsRatio_working_3-way'!R117/3)</f>
        <v>-0.78097289736683928</v>
      </c>
      <c r="AT117" s="11">
        <f>IF(('OddsRatio_working_3-way'!X117=0),IF(Q117&gt;0,-Q117^(1/3),(-Q117)^(1/3)),'OddsRatio_working_3-way'!AN117-'OddsRatio_working_3-way'!R117/3)</f>
        <v>-0.30282601265114967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3.39</v>
      </c>
      <c r="B118" s="4">
        <f>IF('True_Odds_Calculator_3-way'!B117="","",'True_Odds_Calculator_3-way'!B117)</f>
        <v>3.07</v>
      </c>
      <c r="C118" s="4">
        <f>IF('True_Odds_Calculator_3-way'!C117="","",'True_Odds_Calculator_3-way'!C117)</f>
        <v>2.4300000000000002</v>
      </c>
      <c r="D118" s="9">
        <f t="shared" si="26"/>
        <v>0.28499941335851725</v>
      </c>
      <c r="E118" s="9">
        <f t="shared" si="27"/>
        <v>0.31517150522511261</v>
      </c>
      <c r="F118" s="9">
        <f t="shared" si="28"/>
        <v>0.39982908141637025</v>
      </c>
      <c r="G118" s="9">
        <f t="shared" si="29"/>
        <v>1.049698390068861</v>
      </c>
      <c r="H118" s="9">
        <f t="shared" si="30"/>
        <v>3.5087791522645775</v>
      </c>
      <c r="I118" s="9">
        <f t="shared" si="31"/>
        <v>3.1728756674425425</v>
      </c>
      <c r="J118" s="9">
        <f t="shared" si="32"/>
        <v>2.5010686977984711</v>
      </c>
      <c r="K118" s="11">
        <f t="shared" si="33"/>
        <v>0.29498525073746312</v>
      </c>
      <c r="L118" s="11">
        <f t="shared" si="34"/>
        <v>0.32573289902280134</v>
      </c>
      <c r="M118" s="11">
        <f t="shared" si="35"/>
        <v>0.41152263374485593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-0.2797434564271305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0.23290078240823286</v>
      </c>
      <c r="Q118" s="11">
        <f>2*'OddsRatio_working_3-way'!K118*'OddsRatio_working_3-way'!L118*'OddsRatio_working_3-way'!M118</f>
        <v>7.908345752401795E-2</v>
      </c>
      <c r="R118" s="11">
        <f t="shared" si="36"/>
        <v>0</v>
      </c>
      <c r="S118" s="11">
        <f t="shared" si="37"/>
        <v>-0.83255131463244958</v>
      </c>
      <c r="T118" s="11">
        <f t="shared" si="38"/>
        <v>-0.28269993705685892</v>
      </c>
      <c r="U118" s="11">
        <f>'OddsRatio_working_3-way'!S118-'OddsRatio_working_3-way'!R118^2/3</f>
        <v>-0.83255131463244958</v>
      </c>
      <c r="V118" s="11">
        <f>'OddsRatio_working_3-way'!S118*'OddsRatio_working_3-way'!R118/3-2*'OddsRatio_working_3-way'!R118^3/27-'OddsRatio_working_3-way'!T118</f>
        <v>0.28269993705685892</v>
      </c>
      <c r="W118" s="11">
        <f>'OddsRatio_working_3-way'!V118^2+4*'OddsRatio_working_3-way'!U118^3/27</f>
        <v>-5.5734902520091639E-3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0.14619571185910443</v>
      </c>
      <c r="Y118" s="11">
        <f>IF('OddsRatio_working_3-way'!W118&gt;=0,IF('OddsRatio_working_3-way'!V118+SQRT('OddsRatio_working_3-way'!W118)&gt;0,0,PI()),ACOS('OddsRatio_working_3-way'!V118/(2*'OddsRatio_working_3-way'!X118)))</f>
        <v>0.25818726663650082</v>
      </c>
      <c r="Z118" s="11">
        <f>'OddsRatio_working_3-way'!X118^(1/3)*COS('OddsRatio_working_3-way'!Y118/3)</f>
        <v>0.5248491950344305</v>
      </c>
      <c r="AA118" s="11">
        <f>'OddsRatio_working_3-way'!X118^(1/3)*COS(('OddsRatio_working_3-way'!Y118+2*PI())/3)</f>
        <v>-0.30163965217604671</v>
      </c>
      <c r="AB118" s="11">
        <f>'OddsRatio_working_3-way'!X118^(1/3)*COS(('OddsRatio_working_3-way'!Y118+4*PI())/3)</f>
        <v>-0.22320954285838365</v>
      </c>
      <c r="AC118" s="11">
        <f>'OddsRatio_working_3-way'!X118^(1/3)*SIN('OddsRatio_working_3-way'!Y118/3)</f>
        <v>4.5281644727124558E-2</v>
      </c>
      <c r="AD118" s="11">
        <f>'OddsRatio_working_3-way'!X118^(1/3)*SIN(('OddsRatio_working_3-way'!Y118+2*PI())/3)</f>
        <v>0.43189191369206803</v>
      </c>
      <c r="AE118" s="11">
        <f>'OddsRatio_working_3-way'!X118^(1/3)*SIN(('OddsRatio_working_3-way'!Y118+4*PI())/3)</f>
        <v>-0.47717355841919257</v>
      </c>
      <c r="AF118" s="11">
        <f>-'OddsRatio_working_3-way'!U118/(3*'OddsRatio_working_3-way'!X118^(1/3))*COS(('OddsRatio_working_3-way'!Y118)/3)</f>
        <v>0.52484919503443039</v>
      </c>
      <c r="AG118" s="11">
        <f>-'OddsRatio_working_3-way'!U118/(3*'OddsRatio_working_3-way'!X118^(1/3))*COS(('OddsRatio_working_3-way'!Y118+2*PI())/3)</f>
        <v>-0.30163965217604666</v>
      </c>
      <c r="AH118" s="11">
        <f>-'OddsRatio_working_3-way'!U118/(3*'OddsRatio_working_3-way'!X118^(1/3))*COS(('OddsRatio_working_3-way'!Y118+4*PI())/3)</f>
        <v>-0.2232095428583836</v>
      </c>
      <c r="AI118" s="11">
        <f>'OddsRatio_working_3-way'!U118/(3*'OddsRatio_working_3-way'!X118^(1/3))*SIN(('OddsRatio_working_3-way'!Y118)/3)</f>
        <v>-4.5281644727124551E-2</v>
      </c>
      <c r="AJ118" s="11">
        <f>'OddsRatio_working_3-way'!U118/(3*'OddsRatio_working_3-way'!X118^(1/3))*SIN(('OddsRatio_working_3-way'!Y118+2*PI())/3)</f>
        <v>-0.43189191369206792</v>
      </c>
      <c r="AK118" s="11">
        <f>'OddsRatio_working_3-way'!U118/(3*'OddsRatio_working_3-way'!X118^(1/3))*SIN(('OddsRatio_working_3-way'!Y118+4*PI())/3)</f>
        <v>0.47717355841919246</v>
      </c>
      <c r="AL118" s="11">
        <f>'OddsRatio_working_3-way'!Z118+'OddsRatio_working_3-way'!AF118</f>
        <v>1.049698390068861</v>
      </c>
      <c r="AM118" s="11">
        <f>'OddsRatio_working_3-way'!AA118+'OddsRatio_working_3-way'!AG118</f>
        <v>-0.60327930435209343</v>
      </c>
      <c r="AN118" s="11">
        <f>'OddsRatio_working_3-way'!AB118+'OddsRatio_working_3-way'!AH118</f>
        <v>-0.44641908571676725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1.049698390068861</v>
      </c>
      <c r="AS118" s="11">
        <f>IF(('OddsRatio_working_3-way'!X118=0),IF(Q118&gt;0,-Q118^(1/3),(-Q118)^(1/3)),'OddsRatio_working_3-way'!AM118-'OddsRatio_working_3-way'!R118/3)</f>
        <v>-0.60327930435209343</v>
      </c>
      <c r="AT118" s="11">
        <f>IF(('OddsRatio_working_3-way'!X118=0),IF(Q118&gt;0,-Q118^(1/3),(-Q118)^(1/3)),'OddsRatio_working_3-way'!AN118-'OddsRatio_working_3-way'!R118/3)</f>
        <v>-0.44641908571676725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2.54</v>
      </c>
      <c r="B119" s="4">
        <f>IF('True_Odds_Calculator_3-way'!B118="","",'True_Odds_Calculator_3-way'!B118)</f>
        <v>3.32</v>
      </c>
      <c r="C119" s="4">
        <f>IF('True_Odds_Calculator_3-way'!C118="","",'True_Odds_Calculator_3-way'!C118)</f>
        <v>2.86</v>
      </c>
      <c r="D119" s="9">
        <f t="shared" si="26"/>
        <v>0.37793600241526903</v>
      </c>
      <c r="E119" s="9">
        <f t="shared" si="27"/>
        <v>0.28738820529820824</v>
      </c>
      <c r="F119" s="9">
        <f t="shared" si="28"/>
        <v>0.33467579228652289</v>
      </c>
      <c r="G119" s="9">
        <f t="shared" si="29"/>
        <v>1.0687991040490146</v>
      </c>
      <c r="H119" s="9">
        <f t="shared" si="30"/>
        <v>2.6459506202354826</v>
      </c>
      <c r="I119" s="9">
        <f t="shared" si="31"/>
        <v>3.4796139213937134</v>
      </c>
      <c r="J119" s="9">
        <f t="shared" si="32"/>
        <v>2.9879663335311664</v>
      </c>
      <c r="K119" s="11">
        <f t="shared" si="33"/>
        <v>0.39370078740157477</v>
      </c>
      <c r="L119" s="11">
        <f t="shared" si="34"/>
        <v>0.30120481927710846</v>
      </c>
      <c r="M119" s="11">
        <f t="shared" si="35"/>
        <v>0.34965034965034969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-0.27553946859515599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0.23716914903709324</v>
      </c>
      <c r="Q119" s="11">
        <f>2*'OddsRatio_working_3-way'!K119*'OddsRatio_working_3-way'!L119*'OddsRatio_working_3-way'!M119</f>
        <v>8.2926275887095557E-2</v>
      </c>
      <c r="R119" s="11">
        <f t="shared" si="36"/>
        <v>0</v>
      </c>
      <c r="S119" s="11">
        <f t="shared" si="37"/>
        <v>-0.86074474283595503</v>
      </c>
      <c r="T119" s="11">
        <f t="shared" si="38"/>
        <v>-0.30095970029229202</v>
      </c>
      <c r="U119" s="11">
        <f>'OddsRatio_working_3-way'!S119-'OddsRatio_working_3-way'!R119^2/3</f>
        <v>-0.86074474283595503</v>
      </c>
      <c r="V119" s="11">
        <f>'OddsRatio_working_3-way'!S119*'OddsRatio_working_3-way'!R119/3-2*'OddsRatio_working_3-way'!R119^3/27-'OddsRatio_working_3-way'!T119</f>
        <v>0.30095970029229202</v>
      </c>
      <c r="W119" s="11">
        <f>'OddsRatio_working_3-way'!V119^2+4*'OddsRatio_working_3-way'!U119^3/27</f>
        <v>-3.8987946212423741E-3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0.15368436470674937</v>
      </c>
      <c r="Y119" s="11">
        <f>IF('OddsRatio_working_3-way'!W119&gt;=0,IF('OddsRatio_working_3-way'!V119+SQRT('OddsRatio_working_3-way'!W119)&gt;0,0,PI()),ACOS('OddsRatio_working_3-way'!V119/(2*'OddsRatio_working_3-way'!X119)))</f>
        <v>0.20456852488219956</v>
      </c>
      <c r="Z119" s="11">
        <f>'OddsRatio_working_3-way'!X119^(1/3)*COS('OddsRatio_working_3-way'!Y119/3)</f>
        <v>0.53439955202450728</v>
      </c>
      <c r="AA119" s="11">
        <f>'OddsRatio_working_3-way'!X119^(1/3)*COS(('OddsRatio_working_3-way'!Y119+2*PI())/3)</f>
        <v>-0.2988071296818221</v>
      </c>
      <c r="AB119" s="11">
        <f>'OddsRatio_working_3-way'!X119^(1/3)*COS(('OddsRatio_working_3-way'!Y119+4*PI())/3)</f>
        <v>-0.23559242234268532</v>
      </c>
      <c r="AC119" s="11">
        <f>'OddsRatio_working_3-way'!X119^(1/3)*SIN('OddsRatio_working_3-way'!Y119/3)</f>
        <v>3.6497028298994108E-2</v>
      </c>
      <c r="AD119" s="11">
        <f>'OddsRatio_working_3-way'!X119^(1/3)*SIN(('OddsRatio_working_3-way'!Y119+2*PI())/3)</f>
        <v>0.44455507367475</v>
      </c>
      <c r="AE119" s="11">
        <f>'OddsRatio_working_3-way'!X119^(1/3)*SIN(('OddsRatio_working_3-way'!Y119+4*PI())/3)</f>
        <v>-0.48105210197374404</v>
      </c>
      <c r="AF119" s="11">
        <f>-'OddsRatio_working_3-way'!U119/(3*'OddsRatio_working_3-way'!X119^(1/3))*COS(('OddsRatio_working_3-way'!Y119)/3)</f>
        <v>0.5343995520245074</v>
      </c>
      <c r="AG119" s="11">
        <f>-'OddsRatio_working_3-way'!U119/(3*'OddsRatio_working_3-way'!X119^(1/3))*COS(('OddsRatio_working_3-way'!Y119+2*PI())/3)</f>
        <v>-0.29880712968182216</v>
      </c>
      <c r="AH119" s="11">
        <f>-'OddsRatio_working_3-way'!U119/(3*'OddsRatio_working_3-way'!X119^(1/3))*COS(('OddsRatio_working_3-way'!Y119+4*PI())/3)</f>
        <v>-0.23559242234268538</v>
      </c>
      <c r="AI119" s="11">
        <f>'OddsRatio_working_3-way'!U119/(3*'OddsRatio_working_3-way'!X119^(1/3))*SIN(('OddsRatio_working_3-way'!Y119)/3)</f>
        <v>-3.6497028298994122E-2</v>
      </c>
      <c r="AJ119" s="11">
        <f>'OddsRatio_working_3-way'!U119/(3*'OddsRatio_working_3-way'!X119^(1/3))*SIN(('OddsRatio_working_3-way'!Y119+2*PI())/3)</f>
        <v>-0.44455507367475011</v>
      </c>
      <c r="AK119" s="11">
        <f>'OddsRatio_working_3-way'!U119/(3*'OddsRatio_working_3-way'!X119^(1/3))*SIN(('OddsRatio_working_3-way'!Y119+4*PI())/3)</f>
        <v>0.48105210197374415</v>
      </c>
      <c r="AL119" s="11">
        <f>'OddsRatio_working_3-way'!Z119+'OddsRatio_working_3-way'!AF119</f>
        <v>1.0687991040490146</v>
      </c>
      <c r="AM119" s="11">
        <f>'OddsRatio_working_3-way'!AA119+'OddsRatio_working_3-way'!AG119</f>
        <v>-0.59761425936364421</v>
      </c>
      <c r="AN119" s="11">
        <f>'OddsRatio_working_3-way'!AB119+'OddsRatio_working_3-way'!AH119</f>
        <v>-0.4711848446853707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1.0687991040490146</v>
      </c>
      <c r="AS119" s="11">
        <f>IF(('OddsRatio_working_3-way'!X119=0),IF(Q119&gt;0,-Q119^(1/3),(-Q119)^(1/3)),'OddsRatio_working_3-way'!AM119-'OddsRatio_working_3-way'!R119/3)</f>
        <v>-0.59761425936364421</v>
      </c>
      <c r="AT119" s="11">
        <f>IF(('OddsRatio_working_3-way'!X119=0),IF(Q119&gt;0,-Q119^(1/3),(-Q119)^(1/3)),'OddsRatio_working_3-way'!AN119-'OddsRatio_working_3-way'!R119/3)</f>
        <v>-0.4711848446853707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2.87</v>
      </c>
      <c r="B120" s="4">
        <f>IF('True_Odds_Calculator_3-way'!B119="","",'True_Odds_Calculator_3-way'!B119)</f>
        <v>3.04</v>
      </c>
      <c r="C120" s="4">
        <f>IF('True_Odds_Calculator_3-way'!C119="","",'True_Odds_Calculator_3-way'!C119)</f>
        <v>2.73</v>
      </c>
      <c r="D120" s="9">
        <f t="shared" si="26"/>
        <v>0.33384646756049458</v>
      </c>
      <c r="E120" s="9">
        <f t="shared" si="27"/>
        <v>0.31478337165322096</v>
      </c>
      <c r="F120" s="9">
        <f t="shared" si="28"/>
        <v>0.3513701607862843</v>
      </c>
      <c r="G120" s="9">
        <f t="shared" si="29"/>
        <v>1.0670528825188073</v>
      </c>
      <c r="H120" s="9">
        <f t="shared" si="30"/>
        <v>2.9953888903101697</v>
      </c>
      <c r="I120" s="9">
        <f t="shared" si="31"/>
        <v>3.1767878803383662</v>
      </c>
      <c r="J120" s="9">
        <f t="shared" si="32"/>
        <v>2.8460014867575372</v>
      </c>
      <c r="K120" s="11">
        <f t="shared" si="33"/>
        <v>0.34843205574912889</v>
      </c>
      <c r="L120" s="11">
        <f t="shared" si="34"/>
        <v>0.32894736842105265</v>
      </c>
      <c r="M120" s="11">
        <f t="shared" si="35"/>
        <v>0.36630036630036628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-0.27707653615410799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0.23678870185380366</v>
      </c>
      <c r="Q120" s="11">
        <f>2*'OddsRatio_working_3-way'!K120*'OddsRatio_working_3-way'!L120*'OddsRatio_working_3-way'!M120</f>
        <v>8.3967624770852345E-2</v>
      </c>
      <c r="R120" s="11">
        <f t="shared" si="36"/>
        <v>0</v>
      </c>
      <c r="S120" s="11">
        <f t="shared" si="37"/>
        <v>-0.85459673034927608</v>
      </c>
      <c r="T120" s="11">
        <f t="shared" si="38"/>
        <v>-0.30304848593945954</v>
      </c>
      <c r="U120" s="11">
        <f>'OddsRatio_working_3-way'!S120-'OddsRatio_working_3-way'!R120^2/3</f>
        <v>-0.85459673034927608</v>
      </c>
      <c r="V120" s="11">
        <f>'OddsRatio_working_3-way'!S120*'OddsRatio_working_3-way'!R120/3-2*'OddsRatio_working_3-way'!R120^3/27-'OddsRatio_working_3-way'!T120</f>
        <v>0.30304848593945954</v>
      </c>
      <c r="W120" s="11">
        <f>'OddsRatio_working_3-way'!V120^2+4*'OddsRatio_working_3-way'!U120^3/27</f>
        <v>-6.2715464860135794E-4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0.15204073424480705</v>
      </c>
      <c r="Y120" s="11">
        <f>IF('OddsRatio_working_3-way'!W120&gt;=0,IF('OddsRatio_working_3-way'!V120+SQRT('OddsRatio_working_3-way'!W120)&gt;0,0,PI()),ACOS('OddsRatio_working_3-way'!V120/(2*'OddsRatio_working_3-way'!X120)))</f>
        <v>8.2449786187664964E-2</v>
      </c>
      <c r="Z120" s="11">
        <f>'OddsRatio_working_3-way'!X120^(1/3)*COS('OddsRatio_working_3-way'!Y120/3)</f>
        <v>0.53352644125940363</v>
      </c>
      <c r="AA120" s="11">
        <f>'OddsRatio_working_3-way'!X120^(1/3)*COS(('OddsRatio_working_3-way'!Y120+2*PI())/3)</f>
        <v>-0.27946498999959901</v>
      </c>
      <c r="AB120" s="11">
        <f>'OddsRatio_working_3-way'!X120^(1/3)*COS(('OddsRatio_working_3-way'!Y120+4*PI())/3)</f>
        <v>-0.25406145125980478</v>
      </c>
      <c r="AC120" s="11">
        <f>'OddsRatio_working_3-way'!X120^(1/3)*SIN('OddsRatio_working_3-way'!Y120/3)</f>
        <v>1.4666739929789487E-2</v>
      </c>
      <c r="AD120" s="11">
        <f>'OddsRatio_working_3-way'!X120^(1/3)*SIN(('OddsRatio_working_3-way'!Y120+2*PI())/3)</f>
        <v>0.45471408175645495</v>
      </c>
      <c r="AE120" s="11">
        <f>'OddsRatio_working_3-way'!X120^(1/3)*SIN(('OddsRatio_working_3-way'!Y120+4*PI())/3)</f>
        <v>-0.46938082168624423</v>
      </c>
      <c r="AF120" s="11">
        <f>-'OddsRatio_working_3-way'!U120/(3*'OddsRatio_working_3-way'!X120^(1/3))*COS(('OddsRatio_working_3-way'!Y120)/3)</f>
        <v>0.53352644125940374</v>
      </c>
      <c r="AG120" s="11">
        <f>-'OddsRatio_working_3-way'!U120/(3*'OddsRatio_working_3-way'!X120^(1/3))*COS(('OddsRatio_working_3-way'!Y120+2*PI())/3)</f>
        <v>-0.27946498999959907</v>
      </c>
      <c r="AH120" s="11">
        <f>-'OddsRatio_working_3-way'!U120/(3*'OddsRatio_working_3-way'!X120^(1/3))*COS(('OddsRatio_working_3-way'!Y120+4*PI())/3)</f>
        <v>-0.25406145125980484</v>
      </c>
      <c r="AI120" s="11">
        <f>'OddsRatio_working_3-way'!U120/(3*'OddsRatio_working_3-way'!X120^(1/3))*SIN(('OddsRatio_working_3-way'!Y120)/3)</f>
        <v>-1.466673992978949E-2</v>
      </c>
      <c r="AJ120" s="11">
        <f>'OddsRatio_working_3-way'!U120/(3*'OddsRatio_working_3-way'!X120^(1/3))*SIN(('OddsRatio_working_3-way'!Y120+2*PI())/3)</f>
        <v>-0.45471408175645506</v>
      </c>
      <c r="AK120" s="11">
        <f>'OddsRatio_working_3-way'!U120/(3*'OddsRatio_working_3-way'!X120^(1/3))*SIN(('OddsRatio_working_3-way'!Y120+4*PI())/3)</f>
        <v>0.46938082168624434</v>
      </c>
      <c r="AL120" s="11">
        <f>'OddsRatio_working_3-way'!Z120+'OddsRatio_working_3-way'!AF120</f>
        <v>1.0670528825188073</v>
      </c>
      <c r="AM120" s="11">
        <f>'OddsRatio_working_3-way'!AA120+'OddsRatio_working_3-way'!AG120</f>
        <v>-0.55892997999919802</v>
      </c>
      <c r="AN120" s="11">
        <f>'OddsRatio_working_3-way'!AB120+'OddsRatio_working_3-way'!AH120</f>
        <v>-0.50812290251960968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1.0670528825188073</v>
      </c>
      <c r="AS120" s="11">
        <f>IF(('OddsRatio_working_3-way'!X120=0),IF(Q120&gt;0,-Q120^(1/3),(-Q120)^(1/3)),'OddsRatio_working_3-way'!AM120-'OddsRatio_working_3-way'!R120/3)</f>
        <v>-0.55892997999919802</v>
      </c>
      <c r="AT120" s="11">
        <f>IF(('OddsRatio_working_3-way'!X120=0),IF(Q120&gt;0,-Q120^(1/3),(-Q120)^(1/3)),'OddsRatio_working_3-way'!AN120-'OddsRatio_working_3-way'!R120/3)</f>
        <v>-0.50812290251960968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2.4300000000000002</v>
      </c>
      <c r="B121" s="4">
        <f>IF('True_Odds_Calculator_3-way'!B120="","",'True_Odds_Calculator_3-way'!B120)</f>
        <v>3.07</v>
      </c>
      <c r="C121" s="4">
        <f>IF('True_Odds_Calculator_3-way'!C120="","",'True_Odds_Calculator_3-way'!C120)</f>
        <v>3.26</v>
      </c>
      <c r="D121" s="9">
        <f t="shared" si="26"/>
        <v>0.39565950909852904</v>
      </c>
      <c r="E121" s="9">
        <f t="shared" si="27"/>
        <v>0.31142667113895367</v>
      </c>
      <c r="F121" s="9">
        <f t="shared" si="28"/>
        <v>0.29291381976251724</v>
      </c>
      <c r="G121" s="9">
        <f t="shared" si="29"/>
        <v>1.0681298393813776</v>
      </c>
      <c r="H121" s="9">
        <f t="shared" si="30"/>
        <v>2.5274256703153699</v>
      </c>
      <c r="I121" s="9">
        <f t="shared" si="31"/>
        <v>3.2110287675194518</v>
      </c>
      <c r="J121" s="9">
        <f t="shared" si="32"/>
        <v>3.4139734370019137</v>
      </c>
      <c r="K121" s="11">
        <f t="shared" si="33"/>
        <v>0.41152263374485593</v>
      </c>
      <c r="L121" s="11">
        <f t="shared" si="34"/>
        <v>0.32573289902280134</v>
      </c>
      <c r="M121" s="11">
        <f t="shared" si="35"/>
        <v>0.30674846625766872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-0.27507591922771479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0.23684282591978284</v>
      </c>
      <c r="Q121" s="11">
        <f>2*'OddsRatio_working_3-way'!K121*'OddsRatio_working_3-way'!L121*'OddsRatio_working_3-way'!M121</f>
        <v>8.2237092333257933E-2</v>
      </c>
      <c r="R121" s="11">
        <f t="shared" si="36"/>
        <v>0</v>
      </c>
      <c r="S121" s="11">
        <f t="shared" si="37"/>
        <v>-0.86100894103972203</v>
      </c>
      <c r="T121" s="11">
        <f t="shared" si="38"/>
        <v>-0.29896143786101465</v>
      </c>
      <c r="U121" s="11">
        <f>'OddsRatio_working_3-way'!S121-'OddsRatio_working_3-way'!R121^2/3</f>
        <v>-0.86100894103972203</v>
      </c>
      <c r="V121" s="11">
        <f>'OddsRatio_working_3-way'!S121*'OddsRatio_working_3-way'!R121/3-2*'OddsRatio_working_3-way'!R121^3/27-'OddsRatio_working_3-way'!T121</f>
        <v>0.29896143786101465</v>
      </c>
      <c r="W121" s="11">
        <f>'OddsRatio_working_3-way'!V121^2+4*'OddsRatio_working_3-way'!U121^3/27</f>
        <v>-5.1846165606694583E-3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0.15375512827918519</v>
      </c>
      <c r="Y121" s="11">
        <f>IF('OddsRatio_working_3-way'!W121&gt;=0,IF('OddsRatio_working_3-way'!V121+SQRT('OddsRatio_working_3-way'!W121)&gt;0,0,PI()),ACOS('OddsRatio_working_3-way'!V121/(2*'OddsRatio_working_3-way'!X121)))</f>
        <v>0.23634669595763036</v>
      </c>
      <c r="Z121" s="11">
        <f>'OddsRatio_working_3-way'!X121^(1/3)*COS('OddsRatio_working_3-way'!Y121/3)</f>
        <v>0.53406491969068881</v>
      </c>
      <c r="AA121" s="11">
        <f>'OddsRatio_working_3-way'!X121^(1/3)*COS(('OddsRatio_working_3-way'!Y121+2*PI())/3)</f>
        <v>-0.30354590157252381</v>
      </c>
      <c r="AB121" s="11">
        <f>'OddsRatio_working_3-way'!X121^(1/3)*COS(('OddsRatio_working_3-way'!Y121+4*PI())/3)</f>
        <v>-0.23051901811816508</v>
      </c>
      <c r="AC121" s="11">
        <f>'OddsRatio_working_3-way'!X121^(1/3)*SIN('OddsRatio_working_3-way'!Y121/3)</f>
        <v>4.2162090820453475E-2</v>
      </c>
      <c r="AD121" s="11">
        <f>'OddsRatio_working_3-way'!X121^(1/3)*SIN(('OddsRatio_working_3-way'!Y121+2*PI())/3)</f>
        <v>0.4414327423120058</v>
      </c>
      <c r="AE121" s="11">
        <f>'OddsRatio_working_3-way'!X121^(1/3)*SIN(('OddsRatio_working_3-way'!Y121+4*PI())/3)</f>
        <v>-0.48359483313245927</v>
      </c>
      <c r="AF121" s="11">
        <f>-'OddsRatio_working_3-way'!U121/(3*'OddsRatio_working_3-way'!X121^(1/3))*COS(('OddsRatio_working_3-way'!Y121)/3)</f>
        <v>0.53406491969068881</v>
      </c>
      <c r="AG121" s="11">
        <f>-'OddsRatio_working_3-way'!U121/(3*'OddsRatio_working_3-way'!X121^(1/3))*COS(('OddsRatio_working_3-way'!Y121+2*PI())/3)</f>
        <v>-0.30354590157252381</v>
      </c>
      <c r="AH121" s="11">
        <f>-'OddsRatio_working_3-way'!U121/(3*'OddsRatio_working_3-way'!X121^(1/3))*COS(('OddsRatio_working_3-way'!Y121+4*PI())/3)</f>
        <v>-0.23051901811816508</v>
      </c>
      <c r="AI121" s="11">
        <f>'OddsRatio_working_3-way'!U121/(3*'OddsRatio_working_3-way'!X121^(1/3))*SIN(('OddsRatio_working_3-way'!Y121)/3)</f>
        <v>-4.2162090820453475E-2</v>
      </c>
      <c r="AJ121" s="11">
        <f>'OddsRatio_working_3-way'!U121/(3*'OddsRatio_working_3-way'!X121^(1/3))*SIN(('OddsRatio_working_3-way'!Y121+2*PI())/3)</f>
        <v>-0.4414327423120058</v>
      </c>
      <c r="AK121" s="11">
        <f>'OddsRatio_working_3-way'!U121/(3*'OddsRatio_working_3-way'!X121^(1/3))*SIN(('OddsRatio_working_3-way'!Y121+4*PI())/3)</f>
        <v>0.48359483313245927</v>
      </c>
      <c r="AL121" s="11">
        <f>'OddsRatio_working_3-way'!Z121+'OddsRatio_working_3-way'!AF121</f>
        <v>1.0681298393813776</v>
      </c>
      <c r="AM121" s="11">
        <f>'OddsRatio_working_3-way'!AA121+'OddsRatio_working_3-way'!AG121</f>
        <v>-0.60709180314504763</v>
      </c>
      <c r="AN121" s="11">
        <f>'OddsRatio_working_3-way'!AB121+'OddsRatio_working_3-way'!AH121</f>
        <v>-0.46103803623633016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1.0681298393813776</v>
      </c>
      <c r="AS121" s="11">
        <f>IF(('OddsRatio_working_3-way'!X121=0),IF(Q121&gt;0,-Q121^(1/3),(-Q121)^(1/3)),'OddsRatio_working_3-way'!AM121-'OddsRatio_working_3-way'!R121/3)</f>
        <v>-0.60709180314504763</v>
      </c>
      <c r="AT121" s="11">
        <f>IF(('OddsRatio_working_3-way'!X121=0),IF(Q121&gt;0,-Q121^(1/3),(-Q121)^(1/3)),'OddsRatio_working_3-way'!AN121-'OddsRatio_working_3-way'!R121/3)</f>
        <v>-0.46103803623633016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2.71</v>
      </c>
      <c r="B122" s="4">
        <f>IF('True_Odds_Calculator_3-way'!B121="","",'True_Odds_Calculator_3-way'!B121)</f>
        <v>2.96</v>
      </c>
      <c r="C122" s="4">
        <f>IF('True_Odds_Calculator_3-way'!C121="","",'True_Odds_Calculator_3-way'!C121)</f>
        <v>2.96</v>
      </c>
      <c r="D122" s="9">
        <f t="shared" si="26"/>
        <v>0.35368989987906135</v>
      </c>
      <c r="E122" s="9">
        <f t="shared" si="27"/>
        <v>0.32315505006046935</v>
      </c>
      <c r="F122" s="9">
        <f t="shared" si="28"/>
        <v>0.32315505006046935</v>
      </c>
      <c r="G122" s="9">
        <f t="shared" si="29"/>
        <v>1.0686172350609366</v>
      </c>
      <c r="H122" s="9">
        <f t="shared" si="30"/>
        <v>2.8273354719542008</v>
      </c>
      <c r="I122" s="9">
        <f t="shared" si="31"/>
        <v>3.0944897807194356</v>
      </c>
      <c r="J122" s="9">
        <f t="shared" si="32"/>
        <v>3.0944897807194356</v>
      </c>
      <c r="K122" s="11">
        <f t="shared" si="33"/>
        <v>0.36900369003690037</v>
      </c>
      <c r="L122" s="11">
        <f t="shared" si="34"/>
        <v>0.33783783783783783</v>
      </c>
      <c r="M122" s="11">
        <f t="shared" si="35"/>
        <v>0.33783783783783783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-0.27666584006964967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0.23711317281178657</v>
      </c>
      <c r="Q122" s="11">
        <f>2*'OddsRatio_working_3-way'!K122*'OddsRatio_working_3-way'!L122*'OddsRatio_working_3-way'!M122</f>
        <v>8.4232032970439269E-2</v>
      </c>
      <c r="R122" s="11">
        <f t="shared" si="36"/>
        <v>0</v>
      </c>
      <c r="S122" s="11">
        <f t="shared" si="37"/>
        <v>-0.85703812495281007</v>
      </c>
      <c r="T122" s="11">
        <f t="shared" si="38"/>
        <v>-0.30445404083581168</v>
      </c>
      <c r="U122" s="11">
        <f>'OddsRatio_working_3-way'!S122-'OddsRatio_working_3-way'!R122^2/3</f>
        <v>-0.85703812495281007</v>
      </c>
      <c r="V122" s="11">
        <f>'OddsRatio_working_3-way'!S122*'OddsRatio_working_3-way'!R122/3-2*'OddsRatio_working_3-way'!R122^3/27-'OddsRatio_working_3-way'!T122</f>
        <v>0.30445404083581168</v>
      </c>
      <c r="W122" s="11">
        <f>'OddsRatio_working_3-way'!V122^2+4*'OddsRatio_working_3-way'!U122^3/27</f>
        <v>-5.6800357243984301E-4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0.15269271966411327</v>
      </c>
      <c r="Y122" s="11">
        <f>IF('OddsRatio_working_3-way'!W122&gt;=0,IF('OddsRatio_working_3-way'!V122+SQRT('OddsRatio_working_3-way'!W122)&gt;0,0,PI()),ACOS('OddsRatio_working_3-way'!V122/(2*'OddsRatio_working_3-way'!X122)))</f>
        <v>7.8121224469958062E-2</v>
      </c>
      <c r="Z122" s="11">
        <f>'OddsRatio_working_3-way'!X122^(1/3)*COS('OddsRatio_working_3-way'!Y122/3)</f>
        <v>0.53430861753046832</v>
      </c>
      <c r="AA122" s="11">
        <f>'OddsRatio_working_3-way'!X122^(1/3)*COS(('OddsRatio_working_3-way'!Y122+2*PI())/3)</f>
        <v>-0.27920657671414273</v>
      </c>
      <c r="AB122" s="11">
        <f>'OddsRatio_working_3-way'!X122^(1/3)*COS(('OddsRatio_working_3-way'!Y122+4*PI())/3)</f>
        <v>-0.25510204081632554</v>
      </c>
      <c r="AC122" s="11">
        <f>'OddsRatio_working_3-way'!X122^(1/3)*SIN('OddsRatio_working_3-way'!Y122/3)</f>
        <v>1.3916760289295666E-2</v>
      </c>
      <c r="AD122" s="11">
        <f>'OddsRatio_working_3-way'!X122^(1/3)*SIN(('OddsRatio_working_3-way'!Y122+2*PI())/3)</f>
        <v>0.45576645609768118</v>
      </c>
      <c r="AE122" s="11">
        <f>'OddsRatio_working_3-way'!X122^(1/3)*SIN(('OddsRatio_working_3-way'!Y122+4*PI())/3)</f>
        <v>-0.46968321638697696</v>
      </c>
      <c r="AF122" s="11">
        <f>-'OddsRatio_working_3-way'!U122/(3*'OddsRatio_working_3-way'!X122^(1/3))*COS(('OddsRatio_working_3-way'!Y122)/3)</f>
        <v>0.53430861753046821</v>
      </c>
      <c r="AG122" s="11">
        <f>-'OddsRatio_working_3-way'!U122/(3*'OddsRatio_working_3-way'!X122^(1/3))*COS(('OddsRatio_working_3-way'!Y122+2*PI())/3)</f>
        <v>-0.27920657671414267</v>
      </c>
      <c r="AH122" s="11">
        <f>-'OddsRatio_working_3-way'!U122/(3*'OddsRatio_working_3-way'!X122^(1/3))*COS(('OddsRatio_working_3-way'!Y122+4*PI())/3)</f>
        <v>-0.25510204081632548</v>
      </c>
      <c r="AI122" s="11">
        <f>'OddsRatio_working_3-way'!U122/(3*'OddsRatio_working_3-way'!X122^(1/3))*SIN(('OddsRatio_working_3-way'!Y122)/3)</f>
        <v>-1.3916760289295662E-2</v>
      </c>
      <c r="AJ122" s="11">
        <f>'OddsRatio_working_3-way'!U122/(3*'OddsRatio_working_3-way'!X122^(1/3))*SIN(('OddsRatio_working_3-way'!Y122+2*PI())/3)</f>
        <v>-0.45576645609768113</v>
      </c>
      <c r="AK122" s="11">
        <f>'OddsRatio_working_3-way'!U122/(3*'OddsRatio_working_3-way'!X122^(1/3))*SIN(('OddsRatio_working_3-way'!Y122+4*PI())/3)</f>
        <v>0.46968321638697685</v>
      </c>
      <c r="AL122" s="11">
        <f>'OddsRatio_working_3-way'!Z122+'OddsRatio_working_3-way'!AF122</f>
        <v>1.0686172350609366</v>
      </c>
      <c r="AM122" s="11">
        <f>'OddsRatio_working_3-way'!AA122+'OddsRatio_working_3-way'!AG122</f>
        <v>-0.55841315342828546</v>
      </c>
      <c r="AN122" s="11">
        <f>'OddsRatio_working_3-way'!AB122+'OddsRatio_working_3-way'!AH122</f>
        <v>-0.51020408163265096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1.0686172350609366</v>
      </c>
      <c r="AS122" s="11">
        <f>IF(('OddsRatio_working_3-way'!X122=0),IF(Q122&gt;0,-Q122^(1/3),(-Q122)^(1/3)),'OddsRatio_working_3-way'!AM122-'OddsRatio_working_3-way'!R122/3)</f>
        <v>-0.55841315342828546</v>
      </c>
      <c r="AT122" s="11">
        <f>IF(('OddsRatio_working_3-way'!X122=0),IF(Q122&gt;0,-Q122^(1/3),(-Q122)^(1/3)),'OddsRatio_working_3-way'!AN122-'OddsRatio_working_3-way'!R122/3)</f>
        <v>-0.51020408163265096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1.83</v>
      </c>
      <c r="B123" s="4">
        <f>IF('True_Odds_Calculator_3-way'!B122="","",'True_Odds_Calculator_3-way'!B122)</f>
        <v>3.78</v>
      </c>
      <c r="C123" s="4">
        <f>IF('True_Odds_Calculator_3-way'!C122="","",'True_Odds_Calculator_3-way'!C122)</f>
        <v>4.59</v>
      </c>
      <c r="D123" s="9">
        <f t="shared" si="26"/>
        <v>0.53467494764979762</v>
      </c>
      <c r="E123" s="9">
        <f t="shared" si="27"/>
        <v>0.25543014344083959</v>
      </c>
      <c r="F123" s="9">
        <f t="shared" si="28"/>
        <v>0.20989490890936285</v>
      </c>
      <c r="G123" s="9">
        <f t="shared" si="29"/>
        <v>1.0485484604380957</v>
      </c>
      <c r="H123" s="9">
        <f t="shared" si="30"/>
        <v>1.8702952221636198</v>
      </c>
      <c r="I123" s="9">
        <f t="shared" si="31"/>
        <v>3.9149647200179056</v>
      </c>
      <c r="J123" s="9">
        <f t="shared" si="32"/>
        <v>4.7642889729727633</v>
      </c>
      <c r="K123" s="11">
        <f t="shared" si="33"/>
        <v>0.54644808743169393</v>
      </c>
      <c r="L123" s="11">
        <f t="shared" si="34"/>
        <v>0.26455026455026459</v>
      </c>
      <c r="M123" s="11">
        <f t="shared" si="35"/>
        <v>0.2178649237472767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-0.26089260053568308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0.22676546838124034</v>
      </c>
      <c r="Q123" s="11">
        <f>2*'OddsRatio_working_3-way'!K123*'OddsRatio_working_3-way'!L123*'OddsRatio_working_3-way'!M123</f>
        <v>6.2990407883677893E-2</v>
      </c>
      <c r="R123" s="11">
        <f t="shared" si="36"/>
        <v>0</v>
      </c>
      <c r="S123" s="11">
        <f t="shared" si="37"/>
        <v>-0.86919087745543377</v>
      </c>
      <c r="T123" s="11">
        <f t="shared" si="38"/>
        <v>-0.24144191040428722</v>
      </c>
      <c r="U123" s="11">
        <f>'OddsRatio_working_3-way'!S123-'OddsRatio_working_3-way'!R123^2/3</f>
        <v>-0.86919087745543377</v>
      </c>
      <c r="V123" s="11">
        <f>'OddsRatio_working_3-way'!S123*'OddsRatio_working_3-way'!R123/3-2*'OddsRatio_working_3-way'!R123^3/27-'OddsRatio_working_3-way'!T123</f>
        <v>0.24144191040428722</v>
      </c>
      <c r="W123" s="11">
        <f>'OddsRatio_working_3-way'!V123^2+4*'OddsRatio_working_3-way'!U123^3/27</f>
        <v>-3.8989868140519288E-2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0.15595196715671075</v>
      </c>
      <c r="Y123" s="11">
        <f>IF('OddsRatio_working_3-way'!W123&gt;=0,IF('OddsRatio_working_3-way'!V123+SQRT('OddsRatio_working_3-way'!W123)&gt;0,0,PI()),ACOS('OddsRatio_working_3-way'!V123/(2*'OddsRatio_working_3-way'!X123)))</f>
        <v>0.68551894293831872</v>
      </c>
      <c r="Z123" s="11">
        <f>'OddsRatio_working_3-way'!X123^(1/3)*COS('OddsRatio_working_3-way'!Y123/3)</f>
        <v>0.52427423021904784</v>
      </c>
      <c r="AA123" s="11">
        <f>'OddsRatio_working_3-way'!X123^(1/3)*COS(('OddsRatio_working_3-way'!Y123+2*PI())/3)</f>
        <v>-0.36773123431143323</v>
      </c>
      <c r="AB123" s="11">
        <f>'OddsRatio_working_3-way'!X123^(1/3)*COS(('OddsRatio_working_3-way'!Y123+4*PI())/3)</f>
        <v>-0.15654299590761453</v>
      </c>
      <c r="AC123" s="11">
        <f>'OddsRatio_working_3-way'!X123^(1/3)*SIN('OddsRatio_working_3-way'!Y123/3)</f>
        <v>0.12192958629212761</v>
      </c>
      <c r="AD123" s="11">
        <f>'OddsRatio_working_3-way'!X123^(1/3)*SIN(('OddsRatio_working_3-way'!Y123+2*PI())/3)</f>
        <v>0.39307000877316289</v>
      </c>
      <c r="AE123" s="11">
        <f>'OddsRatio_working_3-way'!X123^(1/3)*SIN(('OddsRatio_working_3-way'!Y123+4*PI())/3)</f>
        <v>-0.51499959506529047</v>
      </c>
      <c r="AF123" s="11">
        <f>-'OddsRatio_working_3-way'!U123/(3*'OddsRatio_working_3-way'!X123^(1/3))*COS(('OddsRatio_working_3-way'!Y123)/3)</f>
        <v>0.52427423021904784</v>
      </c>
      <c r="AG123" s="11">
        <f>-'OddsRatio_working_3-way'!U123/(3*'OddsRatio_working_3-way'!X123^(1/3))*COS(('OddsRatio_working_3-way'!Y123+2*PI())/3)</f>
        <v>-0.36773123431143323</v>
      </c>
      <c r="AH123" s="11">
        <f>-'OddsRatio_working_3-way'!U123/(3*'OddsRatio_working_3-way'!X123^(1/3))*COS(('OddsRatio_working_3-way'!Y123+4*PI())/3)</f>
        <v>-0.15654299590761453</v>
      </c>
      <c r="AI123" s="11">
        <f>'OddsRatio_working_3-way'!U123/(3*'OddsRatio_working_3-way'!X123^(1/3))*SIN(('OddsRatio_working_3-way'!Y123)/3)</f>
        <v>-0.12192958629212761</v>
      </c>
      <c r="AJ123" s="11">
        <f>'OddsRatio_working_3-way'!U123/(3*'OddsRatio_working_3-way'!X123^(1/3))*SIN(('OddsRatio_working_3-way'!Y123+2*PI())/3)</f>
        <v>-0.39307000877316289</v>
      </c>
      <c r="AK123" s="11">
        <f>'OddsRatio_working_3-way'!U123/(3*'OddsRatio_working_3-way'!X123^(1/3))*SIN(('OddsRatio_working_3-way'!Y123+4*PI())/3)</f>
        <v>0.51499959506529047</v>
      </c>
      <c r="AL123" s="11">
        <f>'OddsRatio_working_3-way'!Z123+'OddsRatio_working_3-way'!AF123</f>
        <v>1.0485484604380957</v>
      </c>
      <c r="AM123" s="11">
        <f>'OddsRatio_working_3-way'!AA123+'OddsRatio_working_3-way'!AG123</f>
        <v>-0.73546246862286646</v>
      </c>
      <c r="AN123" s="11">
        <f>'OddsRatio_working_3-way'!AB123+'OddsRatio_working_3-way'!AH123</f>
        <v>-0.31308599181522906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1.0485484604380957</v>
      </c>
      <c r="AS123" s="11">
        <f>IF(('OddsRatio_working_3-way'!X123=0),IF(Q123&gt;0,-Q123^(1/3),(-Q123)^(1/3)),'OddsRatio_working_3-way'!AM123-'OddsRatio_working_3-way'!R123/3)</f>
        <v>-0.73546246862286646</v>
      </c>
      <c r="AT123" s="11">
        <f>IF(('OddsRatio_working_3-way'!X123=0),IF(Q123&gt;0,-Q123^(1/3),(-Q123)^(1/3)),'OddsRatio_working_3-way'!AN123-'OddsRatio_working_3-way'!R123/3)</f>
        <v>-0.31308599181522906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2.59</v>
      </c>
      <c r="B124" s="4">
        <f>IF('True_Odds_Calculator_3-way'!B123="","",'True_Odds_Calculator_3-way'!B123)</f>
        <v>3.54</v>
      </c>
      <c r="C124" s="4">
        <f>IF('True_Odds_Calculator_3-way'!C123="","",'True_Odds_Calculator_3-way'!C123)</f>
        <v>2.79</v>
      </c>
      <c r="D124" s="9">
        <f t="shared" si="26"/>
        <v>0.37652484572758815</v>
      </c>
      <c r="E124" s="9">
        <f t="shared" si="27"/>
        <v>0.27433172413805806</v>
      </c>
      <c r="F124" s="9">
        <f t="shared" si="28"/>
        <v>0.34914343013435362</v>
      </c>
      <c r="G124" s="9">
        <f t="shared" si="29"/>
        <v>1.0414259324066086</v>
      </c>
      <c r="H124" s="9">
        <f t="shared" si="30"/>
        <v>2.655867232526508</v>
      </c>
      <c r="I124" s="9">
        <f t="shared" si="31"/>
        <v>3.6452218683127868</v>
      </c>
      <c r="J124" s="9">
        <f t="shared" si="32"/>
        <v>2.8641524190078296</v>
      </c>
      <c r="K124" s="11">
        <f t="shared" si="33"/>
        <v>0.38610038610038611</v>
      </c>
      <c r="L124" s="11">
        <f t="shared" si="34"/>
        <v>0.2824858757062147</v>
      </c>
      <c r="M124" s="11">
        <f t="shared" si="35"/>
        <v>0.35842293906810035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-0.28260291846951224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0.23142724072193727</v>
      </c>
      <c r="Q124" s="11">
        <f>2*'OddsRatio_working_3-way'!K124*'OddsRatio_working_3-way'!L124*'OddsRatio_working_3-way'!M124</f>
        <v>7.8184878622276105E-2</v>
      </c>
      <c r="R124" s="11">
        <f t="shared" si="36"/>
        <v>0</v>
      </c>
      <c r="S124" s="11">
        <f t="shared" si="37"/>
        <v>-0.81891313074639771</v>
      </c>
      <c r="T124" s="11">
        <f t="shared" si="38"/>
        <v>-0.27665984146837763</v>
      </c>
      <c r="U124" s="11">
        <f>'OddsRatio_working_3-way'!S124-'OddsRatio_working_3-way'!R124^2/3</f>
        <v>-0.81891313074639771</v>
      </c>
      <c r="V124" s="11">
        <f>'OddsRatio_working_3-way'!S124*'OddsRatio_working_3-way'!R124/3-2*'OddsRatio_working_3-way'!R124^3/27-'OddsRatio_working_3-way'!T124</f>
        <v>0.27665984146837763</v>
      </c>
      <c r="W124" s="11">
        <f>'OddsRatio_working_3-way'!V124^2+4*'OddsRatio_working_3-way'!U124^3/27</f>
        <v>-4.8191057510294094E-3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0.14261817348460298</v>
      </c>
      <c r="Y124" s="11">
        <f>IF('OddsRatio_working_3-way'!W124&gt;=0,IF('OddsRatio_working_3-way'!V124+SQRT('OddsRatio_working_3-way'!W124)&gt;0,0,PI()),ACOS('OddsRatio_working_3-way'!V124/(2*'OddsRatio_working_3-way'!X124)))</f>
        <v>0.24584535021319609</v>
      </c>
      <c r="Z124" s="11">
        <f>'OddsRatio_working_3-way'!X124^(1/3)*COS('OddsRatio_working_3-way'!Y124/3)</f>
        <v>0.52071296620330432</v>
      </c>
      <c r="AA124" s="11">
        <f>'OddsRatio_working_3-way'!X124^(1/3)*COS(('OddsRatio_working_3-way'!Y124+2*PI())/3)</f>
        <v>-0.29739413701516043</v>
      </c>
      <c r="AB124" s="11">
        <f>'OddsRatio_working_3-way'!X124^(1/3)*COS(('OddsRatio_working_3-way'!Y124+4*PI())/3)</f>
        <v>-0.223318829188144</v>
      </c>
      <c r="AC124" s="11">
        <f>'OddsRatio_working_3-way'!X124^(1/3)*SIN('OddsRatio_working_3-way'!Y124/3)</f>
        <v>4.2767398914232466E-2</v>
      </c>
      <c r="AD124" s="11">
        <f>'OddsRatio_working_3-way'!X124^(1/3)*SIN(('OddsRatio_working_3-way'!Y124+2*PI())/3)</f>
        <v>0.42956695735489314</v>
      </c>
      <c r="AE124" s="11">
        <f>'OddsRatio_working_3-way'!X124^(1/3)*SIN(('OddsRatio_working_3-way'!Y124+4*PI())/3)</f>
        <v>-0.47233435626912551</v>
      </c>
      <c r="AF124" s="11">
        <f>-'OddsRatio_working_3-way'!U124/(3*'OddsRatio_working_3-way'!X124^(1/3))*COS(('OddsRatio_working_3-way'!Y124)/3)</f>
        <v>0.52071296620330421</v>
      </c>
      <c r="AG124" s="11">
        <f>-'OddsRatio_working_3-way'!U124/(3*'OddsRatio_working_3-way'!X124^(1/3))*COS(('OddsRatio_working_3-way'!Y124+2*PI())/3)</f>
        <v>-0.29739413701516038</v>
      </c>
      <c r="AH124" s="11">
        <f>-'OddsRatio_working_3-way'!U124/(3*'OddsRatio_working_3-way'!X124^(1/3))*COS(('OddsRatio_working_3-way'!Y124+4*PI())/3)</f>
        <v>-0.22331882918814394</v>
      </c>
      <c r="AI124" s="11">
        <f>'OddsRatio_working_3-way'!U124/(3*'OddsRatio_working_3-way'!X124^(1/3))*SIN(('OddsRatio_working_3-way'!Y124)/3)</f>
        <v>-4.2767398914232459E-2</v>
      </c>
      <c r="AJ124" s="11">
        <f>'OddsRatio_working_3-way'!U124/(3*'OddsRatio_working_3-way'!X124^(1/3))*SIN(('OddsRatio_working_3-way'!Y124+2*PI())/3)</f>
        <v>-0.42956695735489309</v>
      </c>
      <c r="AK124" s="11">
        <f>'OddsRatio_working_3-way'!U124/(3*'OddsRatio_working_3-way'!X124^(1/3))*SIN(('OddsRatio_working_3-way'!Y124+4*PI())/3)</f>
        <v>0.4723343562691254</v>
      </c>
      <c r="AL124" s="11">
        <f>'OddsRatio_working_3-way'!Z124+'OddsRatio_working_3-way'!AF124</f>
        <v>1.0414259324066086</v>
      </c>
      <c r="AM124" s="11">
        <f>'OddsRatio_working_3-way'!AA124+'OddsRatio_working_3-way'!AG124</f>
        <v>-0.59478827403032075</v>
      </c>
      <c r="AN124" s="11">
        <f>'OddsRatio_working_3-way'!AB124+'OddsRatio_working_3-way'!AH124</f>
        <v>-0.44663765837628794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1.0414259324066086</v>
      </c>
      <c r="AS124" s="11">
        <f>IF(('OddsRatio_working_3-way'!X124=0),IF(Q124&gt;0,-Q124^(1/3),(-Q124)^(1/3)),'OddsRatio_working_3-way'!AM124-'OddsRatio_working_3-way'!R124/3)</f>
        <v>-0.59478827403032075</v>
      </c>
      <c r="AT124" s="11">
        <f>IF(('OddsRatio_working_3-way'!X124=0),IF(Q124&gt;0,-Q124^(1/3),(-Q124)^(1/3)),'OddsRatio_working_3-way'!AN124-'OddsRatio_working_3-way'!R124/3)</f>
        <v>-0.44663765837628794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2.93</v>
      </c>
      <c r="B125" s="4">
        <f>IF('True_Odds_Calculator_3-way'!B124="","",'True_Odds_Calculator_3-way'!B124)</f>
        <v>3.37</v>
      </c>
      <c r="C125" s="4">
        <f>IF('True_Odds_Calculator_3-way'!C124="","",'True_Odds_Calculator_3-way'!C124)</f>
        <v>2.57</v>
      </c>
      <c r="D125" s="9">
        <f t="shared" si="26"/>
        <v>0.33220844071655564</v>
      </c>
      <c r="E125" s="9">
        <f t="shared" si="27"/>
        <v>0.28831465747375046</v>
      </c>
      <c r="F125" s="9">
        <f t="shared" si="28"/>
        <v>0.37947690180969379</v>
      </c>
      <c r="G125" s="9">
        <f t="shared" si="29"/>
        <v>1.0415328054871726</v>
      </c>
      <c r="H125" s="9">
        <f t="shared" si="30"/>
        <v>3.0101583145902437</v>
      </c>
      <c r="I125" s="9">
        <f t="shared" si="31"/>
        <v>3.4684327490046001</v>
      </c>
      <c r="J125" s="9">
        <f t="shared" si="32"/>
        <v>2.6352065046148612</v>
      </c>
      <c r="K125" s="11">
        <f t="shared" si="33"/>
        <v>0.34129692832764502</v>
      </c>
      <c r="L125" s="11">
        <f t="shared" si="34"/>
        <v>0.29673590504451036</v>
      </c>
      <c r="M125" s="11">
        <f t="shared" si="35"/>
        <v>0.38910505836575876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-0.28299232867088475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0.23131694965688049</v>
      </c>
      <c r="Q125" s="11">
        <f>2*'OddsRatio_working_3-way'!K125*'OddsRatio_working_3-way'!L125*'OddsRatio_working_3-way'!M125</f>
        <v>7.8813270751918393E-2</v>
      </c>
      <c r="R125" s="11">
        <f t="shared" si="36"/>
        <v>0</v>
      </c>
      <c r="S125" s="11">
        <f t="shared" si="37"/>
        <v>-0.81739653771992582</v>
      </c>
      <c r="T125" s="11">
        <f t="shared" si="38"/>
        <v>-0.27849967213626092</v>
      </c>
      <c r="U125" s="11">
        <f>'OddsRatio_working_3-way'!S125-'OddsRatio_working_3-way'!R125^2/3</f>
        <v>-0.81739653771992582</v>
      </c>
      <c r="V125" s="11">
        <f>'OddsRatio_working_3-way'!S125*'OddsRatio_working_3-way'!R125/3-2*'OddsRatio_working_3-way'!R125^3/27-'OddsRatio_working_3-way'!T125</f>
        <v>0.27849967213626092</v>
      </c>
      <c r="W125" s="11">
        <f>'OddsRatio_working_3-way'!V125^2+4*'OddsRatio_working_3-way'!U125^3/27</f>
        <v>-3.3465181253731768E-3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0.14222217259043859</v>
      </c>
      <c r="Y125" s="11">
        <f>IF('OddsRatio_working_3-way'!W125&gt;=0,IF('OddsRatio_working_3-way'!V125+SQRT('OddsRatio_working_3-way'!W125)&gt;0,0,PI()),ACOS('OddsRatio_working_3-way'!V125/(2*'OddsRatio_working_3-way'!X125)))</f>
        <v>0.20480455730671498</v>
      </c>
      <c r="Z125" s="11">
        <f>'OddsRatio_working_3-way'!X125^(1/3)*COS('OddsRatio_working_3-way'!Y125/3)</f>
        <v>0.52076640274358632</v>
      </c>
      <c r="AA125" s="11">
        <f>'OddsRatio_working_3-way'!X125^(1/3)*COS(('OddsRatio_working_3-way'!Y125+2*PI())/3)</f>
        <v>-0.29121986396861305</v>
      </c>
      <c r="AB125" s="11">
        <f>'OddsRatio_working_3-way'!X125^(1/3)*COS(('OddsRatio_working_3-way'!Y125+4*PI())/3)</f>
        <v>-0.22954653877497294</v>
      </c>
      <c r="AC125" s="11">
        <f>'OddsRatio_working_3-way'!X125^(1/3)*SIN('OddsRatio_working_3-way'!Y125/3)</f>
        <v>3.5607110902367421E-2</v>
      </c>
      <c r="AD125" s="11">
        <f>'OddsRatio_working_3-way'!X125^(1/3)*SIN(('OddsRatio_working_3-way'!Y125+2*PI())/3)</f>
        <v>0.43319337876220027</v>
      </c>
      <c r="AE125" s="11">
        <f>'OddsRatio_working_3-way'!X125^(1/3)*SIN(('OddsRatio_working_3-way'!Y125+4*PI())/3)</f>
        <v>-0.46880048966456767</v>
      </c>
      <c r="AF125" s="11">
        <f>-'OddsRatio_working_3-way'!U125/(3*'OddsRatio_working_3-way'!X125^(1/3))*COS(('OddsRatio_working_3-way'!Y125)/3)</f>
        <v>0.52076640274358632</v>
      </c>
      <c r="AG125" s="11">
        <f>-'OddsRatio_working_3-way'!U125/(3*'OddsRatio_working_3-way'!X125^(1/3))*COS(('OddsRatio_working_3-way'!Y125+2*PI())/3)</f>
        <v>-0.29121986396861305</v>
      </c>
      <c r="AH125" s="11">
        <f>-'OddsRatio_working_3-way'!U125/(3*'OddsRatio_working_3-way'!X125^(1/3))*COS(('OddsRatio_working_3-way'!Y125+4*PI())/3)</f>
        <v>-0.22954653877497294</v>
      </c>
      <c r="AI125" s="11">
        <f>'OddsRatio_working_3-way'!U125/(3*'OddsRatio_working_3-way'!X125^(1/3))*SIN(('OddsRatio_working_3-way'!Y125)/3)</f>
        <v>-3.5607110902367421E-2</v>
      </c>
      <c r="AJ125" s="11">
        <f>'OddsRatio_working_3-way'!U125/(3*'OddsRatio_working_3-way'!X125^(1/3))*SIN(('OddsRatio_working_3-way'!Y125+2*PI())/3)</f>
        <v>-0.43319337876220027</v>
      </c>
      <c r="AK125" s="11">
        <f>'OddsRatio_working_3-way'!U125/(3*'OddsRatio_working_3-way'!X125^(1/3))*SIN(('OddsRatio_working_3-way'!Y125+4*PI())/3)</f>
        <v>0.46880048966456767</v>
      </c>
      <c r="AL125" s="11">
        <f>'OddsRatio_working_3-way'!Z125+'OddsRatio_working_3-way'!AF125</f>
        <v>1.0415328054871726</v>
      </c>
      <c r="AM125" s="11">
        <f>'OddsRatio_working_3-way'!AA125+'OddsRatio_working_3-way'!AG125</f>
        <v>-0.58243972793722609</v>
      </c>
      <c r="AN125" s="11">
        <f>'OddsRatio_working_3-way'!AB125+'OddsRatio_working_3-way'!AH125</f>
        <v>-0.45909307754994588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1.0415328054871726</v>
      </c>
      <c r="AS125" s="11">
        <f>IF(('OddsRatio_working_3-way'!X125=0),IF(Q125&gt;0,-Q125^(1/3),(-Q125)^(1/3)),'OddsRatio_working_3-way'!AM125-'OddsRatio_working_3-way'!R125/3)</f>
        <v>-0.58243972793722609</v>
      </c>
      <c r="AT125" s="11">
        <f>IF(('OddsRatio_working_3-way'!X125=0),IF(Q125&gt;0,-Q125^(1/3),(-Q125)^(1/3)),'OddsRatio_working_3-way'!AN125-'OddsRatio_working_3-way'!R125/3)</f>
        <v>-0.45909307754994588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3.66</v>
      </c>
      <c r="B126" s="4">
        <f>IF('True_Odds_Calculator_3-way'!B125="","",'True_Odds_Calculator_3-way'!B125)</f>
        <v>3.37</v>
      </c>
      <c r="C126" s="4">
        <f>IF('True_Odds_Calculator_3-way'!C125="","",'True_Odds_Calculator_3-way'!C125)</f>
        <v>2.1800000000000002</v>
      </c>
      <c r="D126" s="9">
        <f t="shared" si="26"/>
        <v>0.26456751601460671</v>
      </c>
      <c r="E126" s="9">
        <f t="shared" si="27"/>
        <v>0.28762926504019581</v>
      </c>
      <c r="F126" s="9">
        <f t="shared" si="28"/>
        <v>0.44780321894519759</v>
      </c>
      <c r="G126" s="9">
        <f t="shared" si="29"/>
        <v>1.0450201203947258</v>
      </c>
      <c r="H126" s="9">
        <f t="shared" si="30"/>
        <v>3.7797535202499701</v>
      </c>
      <c r="I126" s="9">
        <f t="shared" si="31"/>
        <v>3.4766976853355005</v>
      </c>
      <c r="J126" s="9">
        <f t="shared" si="32"/>
        <v>2.2331237420657768</v>
      </c>
      <c r="K126" s="11">
        <f t="shared" si="33"/>
        <v>0.27322404371584696</v>
      </c>
      <c r="L126" s="11">
        <f t="shared" si="34"/>
        <v>0.29673590504451036</v>
      </c>
      <c r="M126" s="11">
        <f t="shared" si="35"/>
        <v>0.4587155963302752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-0.27665881351159227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0.23095327246282765</v>
      </c>
      <c r="Q126" s="11">
        <f>2*'OddsRatio_working_3-way'!K126*'OddsRatio_working_3-way'!L126*'OddsRatio_working_3-way'!M126</f>
        <v>7.4381086139396979E-2</v>
      </c>
      <c r="R126" s="11">
        <f t="shared" si="36"/>
        <v>0</v>
      </c>
      <c r="S126" s="11">
        <f t="shared" si="37"/>
        <v>-0.83479455988178919</v>
      </c>
      <c r="T126" s="11">
        <f t="shared" si="38"/>
        <v>-0.26885493071877264</v>
      </c>
      <c r="U126" s="11">
        <f>'OddsRatio_working_3-way'!S126-'OddsRatio_working_3-way'!R126^2/3</f>
        <v>-0.83479455988178919</v>
      </c>
      <c r="V126" s="11">
        <f>'OddsRatio_working_3-way'!S126*'OddsRatio_working_3-way'!R126/3-2*'OddsRatio_working_3-way'!R126^3/27-'OddsRatio_working_3-way'!T126</f>
        <v>0.26885493071877264</v>
      </c>
      <c r="W126" s="11">
        <f>'OddsRatio_working_3-way'!V126^2+4*'OddsRatio_working_3-way'!U126^3/27</f>
        <v>-1.3902695377419408E-2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0.14678697928394011</v>
      </c>
      <c r="Y126" s="11">
        <f>IF('OddsRatio_working_3-way'!W126&gt;=0,IF('OddsRatio_working_3-way'!V126+SQRT('OddsRatio_working_3-way'!W126)&gt;0,0,PI()),ACOS('OddsRatio_working_3-way'!V126/(2*'OddsRatio_working_3-way'!X126)))</f>
        <v>0.41330190014688539</v>
      </c>
      <c r="Z126" s="11">
        <f>'OddsRatio_working_3-way'!X126^(1/3)*COS('OddsRatio_working_3-way'!Y126/3)</f>
        <v>0.5225100601973629</v>
      </c>
      <c r="AA126" s="11">
        <f>'OddsRatio_working_3-way'!X126^(1/3)*COS(('OddsRatio_working_3-way'!Y126+2*PI())/3)</f>
        <v>-0.32399311832950406</v>
      </c>
      <c r="AB126" s="11">
        <f>'OddsRatio_working_3-way'!X126^(1/3)*COS(('OddsRatio_working_3-way'!Y126+4*PI())/3)</f>
        <v>-0.19851694186785893</v>
      </c>
      <c r="AC126" s="11">
        <f>'OddsRatio_working_3-way'!X126^(1/3)*SIN('OddsRatio_working_3-way'!Y126/3)</f>
        <v>7.2443704257015934E-2</v>
      </c>
      <c r="AD126" s="11">
        <f>'OddsRatio_working_3-way'!X126^(1/3)*SIN(('OddsRatio_working_3-way'!Y126+2*PI())/3)</f>
        <v>0.41628513373534459</v>
      </c>
      <c r="AE126" s="11">
        <f>'OddsRatio_working_3-way'!X126^(1/3)*SIN(('OddsRatio_working_3-way'!Y126+4*PI())/3)</f>
        <v>-0.48872883799236044</v>
      </c>
      <c r="AF126" s="11">
        <f>-'OddsRatio_working_3-way'!U126/(3*'OddsRatio_working_3-way'!X126^(1/3))*COS(('OddsRatio_working_3-way'!Y126)/3)</f>
        <v>0.5225100601973629</v>
      </c>
      <c r="AG126" s="11">
        <f>-'OddsRatio_working_3-way'!U126/(3*'OddsRatio_working_3-way'!X126^(1/3))*COS(('OddsRatio_working_3-way'!Y126+2*PI())/3)</f>
        <v>-0.32399311832950406</v>
      </c>
      <c r="AH126" s="11">
        <f>-'OddsRatio_working_3-way'!U126/(3*'OddsRatio_working_3-way'!X126^(1/3))*COS(('OddsRatio_working_3-way'!Y126+4*PI())/3)</f>
        <v>-0.19851694186785893</v>
      </c>
      <c r="AI126" s="11">
        <f>'OddsRatio_working_3-way'!U126/(3*'OddsRatio_working_3-way'!X126^(1/3))*SIN(('OddsRatio_working_3-way'!Y126)/3)</f>
        <v>-7.2443704257015934E-2</v>
      </c>
      <c r="AJ126" s="11">
        <f>'OddsRatio_working_3-way'!U126/(3*'OddsRatio_working_3-way'!X126^(1/3))*SIN(('OddsRatio_working_3-way'!Y126+2*PI())/3)</f>
        <v>-0.41628513373534459</v>
      </c>
      <c r="AK126" s="11">
        <f>'OddsRatio_working_3-way'!U126/(3*'OddsRatio_working_3-way'!X126^(1/3))*SIN(('OddsRatio_working_3-way'!Y126+4*PI())/3)</f>
        <v>0.48872883799236044</v>
      </c>
      <c r="AL126" s="11">
        <f>'OddsRatio_working_3-way'!Z126+'OddsRatio_working_3-way'!AF126</f>
        <v>1.0450201203947258</v>
      </c>
      <c r="AM126" s="11">
        <f>'OddsRatio_working_3-way'!AA126+'OddsRatio_working_3-way'!AG126</f>
        <v>-0.64798623665900812</v>
      </c>
      <c r="AN126" s="11">
        <f>'OddsRatio_working_3-way'!AB126+'OddsRatio_working_3-way'!AH126</f>
        <v>-0.39703388373571785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1.0450201203947258</v>
      </c>
      <c r="AS126" s="11">
        <f>IF(('OddsRatio_working_3-way'!X126=0),IF(Q126&gt;0,-Q126^(1/3),(-Q126)^(1/3)),'OddsRatio_working_3-way'!AM126-'OddsRatio_working_3-way'!R126/3)</f>
        <v>-0.64798623665900812</v>
      </c>
      <c r="AT126" s="11">
        <f>IF(('OddsRatio_working_3-way'!X126=0),IF(Q126&gt;0,-Q126^(1/3),(-Q126)^(1/3)),'OddsRatio_working_3-way'!AN126-'OddsRatio_working_3-way'!R126/3)</f>
        <v>-0.39703388373571785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3.55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2.15</v>
      </c>
      <c r="D127" s="9">
        <f t="shared" si="26"/>
        <v>0.27265329831391771</v>
      </c>
      <c r="E127" s="9">
        <f t="shared" si="27"/>
        <v>0.27343322283454552</v>
      </c>
      <c r="F127" s="9">
        <f t="shared" si="28"/>
        <v>0.45391347885153682</v>
      </c>
      <c r="G127" s="9">
        <f t="shared" si="29"/>
        <v>1.0461417574079972</v>
      </c>
      <c r="H127" s="9">
        <f t="shared" si="30"/>
        <v>3.6676614813903923</v>
      </c>
      <c r="I127" s="9">
        <f t="shared" si="31"/>
        <v>3.6572000638163131</v>
      </c>
      <c r="J127" s="9">
        <f t="shared" si="32"/>
        <v>2.2030630210191968</v>
      </c>
      <c r="K127" s="11">
        <f t="shared" si="33"/>
        <v>0.28169014084507044</v>
      </c>
      <c r="L127" s="11">
        <f t="shared" si="34"/>
        <v>0.2824858757062147</v>
      </c>
      <c r="M127" s="11">
        <f t="shared" si="35"/>
        <v>0.46511627906976744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-0.27567771627795945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0.23094816435070814</v>
      </c>
      <c r="Q127" s="11">
        <f>2*'OddsRatio_working_3-way'!K127*'OddsRatio_working_3-way'!L127*'OddsRatio_working_3-way'!M127</f>
        <v>7.4021847548303876E-2</v>
      </c>
      <c r="R127" s="11">
        <f t="shared" si="36"/>
        <v>0</v>
      </c>
      <c r="S127" s="11">
        <f t="shared" si="37"/>
        <v>-0.83774694403608763</v>
      </c>
      <c r="T127" s="11">
        <f t="shared" si="38"/>
        <v>-0.26850863590900237</v>
      </c>
      <c r="U127" s="11">
        <f>'OddsRatio_working_3-way'!S127-'OddsRatio_working_3-way'!R127^2/3</f>
        <v>-0.83774694403608763</v>
      </c>
      <c r="V127" s="11">
        <f>'OddsRatio_working_3-way'!S127*'OddsRatio_working_3-way'!R127/3-2*'OddsRatio_working_3-way'!R127^3/27-'OddsRatio_working_3-way'!T127</f>
        <v>0.26850863590900237</v>
      </c>
      <c r="W127" s="11">
        <f>'OddsRatio_working_3-way'!V127^2+4*'OddsRatio_working_3-way'!U127^3/27</f>
        <v>-1.5006447535124534E-2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0.14756637073943857</v>
      </c>
      <c r="Y127" s="11">
        <f>IF('OddsRatio_working_3-way'!W127&gt;=0,IF('OddsRatio_working_3-way'!V127+SQRT('OddsRatio_working_3-way'!W127)&gt;0,0,PI()),ACOS('OddsRatio_working_3-way'!V127/(2*'OddsRatio_working_3-way'!X127)))</f>
        <v>0.42801996319113167</v>
      </c>
      <c r="Z127" s="11">
        <f>'OddsRatio_working_3-way'!X127^(1/3)*COS('OddsRatio_working_3-way'!Y127/3)</f>
        <v>0.52307087870399871</v>
      </c>
      <c r="AA127" s="11">
        <f>'OddsRatio_working_3-way'!X127^(1/3)*COS(('OddsRatio_working_3-way'!Y127+2*PI())/3)</f>
        <v>-0.32660753704288348</v>
      </c>
      <c r="AB127" s="11">
        <f>'OddsRatio_working_3-way'!X127^(1/3)*COS(('OddsRatio_working_3-way'!Y127+4*PI())/3)</f>
        <v>-0.19646334166111512</v>
      </c>
      <c r="AC127" s="11">
        <f>'OddsRatio_working_3-way'!X127^(1/3)*SIN('OddsRatio_working_3-way'!Y127/3)</f>
        <v>7.5138786237131272E-2</v>
      </c>
      <c r="AD127" s="11">
        <f>'OddsRatio_working_3-way'!X127^(1/3)*SIN(('OddsRatio_working_3-way'!Y127+2*PI())/3)</f>
        <v>0.415423275818946</v>
      </c>
      <c r="AE127" s="11">
        <f>'OddsRatio_working_3-way'!X127^(1/3)*SIN(('OddsRatio_working_3-way'!Y127+4*PI())/3)</f>
        <v>-0.49056206205607716</v>
      </c>
      <c r="AF127" s="11">
        <f>-'OddsRatio_working_3-way'!U127/(3*'OddsRatio_working_3-way'!X127^(1/3))*COS(('OddsRatio_working_3-way'!Y127)/3)</f>
        <v>0.5230708787039986</v>
      </c>
      <c r="AG127" s="11">
        <f>-'OddsRatio_working_3-way'!U127/(3*'OddsRatio_working_3-way'!X127^(1/3))*COS(('OddsRatio_working_3-way'!Y127+2*PI())/3)</f>
        <v>-0.32660753704288342</v>
      </c>
      <c r="AH127" s="11">
        <f>-'OddsRatio_working_3-way'!U127/(3*'OddsRatio_working_3-way'!X127^(1/3))*COS(('OddsRatio_working_3-way'!Y127+4*PI())/3)</f>
        <v>-0.19646334166111507</v>
      </c>
      <c r="AI127" s="11">
        <f>'OddsRatio_working_3-way'!U127/(3*'OddsRatio_working_3-way'!X127^(1/3))*SIN(('OddsRatio_working_3-way'!Y127)/3)</f>
        <v>-7.5138786237131258E-2</v>
      </c>
      <c r="AJ127" s="11">
        <f>'OddsRatio_working_3-way'!U127/(3*'OddsRatio_working_3-way'!X127^(1/3))*SIN(('OddsRatio_working_3-way'!Y127+2*PI())/3)</f>
        <v>-0.41542327581894589</v>
      </c>
      <c r="AK127" s="11">
        <f>'OddsRatio_working_3-way'!U127/(3*'OddsRatio_working_3-way'!X127^(1/3))*SIN(('OddsRatio_working_3-way'!Y127+4*PI())/3)</f>
        <v>0.49056206205607705</v>
      </c>
      <c r="AL127" s="11">
        <f>'OddsRatio_working_3-way'!Z127+'OddsRatio_working_3-way'!AF127</f>
        <v>1.0461417574079972</v>
      </c>
      <c r="AM127" s="11">
        <f>'OddsRatio_working_3-way'!AA127+'OddsRatio_working_3-way'!AG127</f>
        <v>-0.65321507408576696</v>
      </c>
      <c r="AN127" s="11">
        <f>'OddsRatio_working_3-way'!AB127+'OddsRatio_working_3-way'!AH127</f>
        <v>-0.39292668332223019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1.0461417574079972</v>
      </c>
      <c r="AS127" s="11">
        <f>IF(('OddsRatio_working_3-way'!X127=0),IF(Q127&gt;0,-Q127^(1/3),(-Q127)^(1/3)),'OddsRatio_working_3-way'!AM127-'OddsRatio_working_3-way'!R127/3)</f>
        <v>-0.65321507408576696</v>
      </c>
      <c r="AT127" s="11">
        <f>IF(('OddsRatio_working_3-way'!X127=0),IF(Q127&gt;0,-Q127^(1/3),(-Q127)^(1/3)),'OddsRatio_working_3-way'!AN127-'OddsRatio_working_3-way'!R127/3)</f>
        <v>-0.39292668332223019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2.94</v>
      </c>
      <c r="B128" s="4">
        <f>IF('True_Odds_Calculator_3-way'!B127="","",'True_Odds_Calculator_3-way'!B127)</f>
        <v>3.33</v>
      </c>
      <c r="C128" s="4">
        <f>IF('True_Odds_Calculator_3-way'!C127="","",'True_Odds_Calculator_3-way'!C127)</f>
        <v>2.58</v>
      </c>
      <c r="D128" s="9">
        <f t="shared" si="26"/>
        <v>0.330773850270147</v>
      </c>
      <c r="E128" s="9">
        <f t="shared" si="27"/>
        <v>0.29155011121414243</v>
      </c>
      <c r="F128" s="9">
        <f t="shared" si="28"/>
        <v>0.37767603851571052</v>
      </c>
      <c r="G128" s="9">
        <f t="shared" si="29"/>
        <v>1.042893604100521</v>
      </c>
      <c r="H128" s="9">
        <f t="shared" si="30"/>
        <v>3.0232135919550109</v>
      </c>
      <c r="I128" s="9">
        <f t="shared" si="31"/>
        <v>3.4299420975542136</v>
      </c>
      <c r="J128" s="9">
        <f t="shared" si="32"/>
        <v>2.6477718944788236</v>
      </c>
      <c r="K128" s="11">
        <f t="shared" si="33"/>
        <v>0.3401360544217687</v>
      </c>
      <c r="L128" s="11">
        <f t="shared" si="34"/>
        <v>0.3003003003003003</v>
      </c>
      <c r="M128" s="11">
        <f t="shared" si="35"/>
        <v>0.38759689922480617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-0.2827505562832251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0.2316032216364442</v>
      </c>
      <c r="Q128" s="11">
        <f>2*'OddsRatio_working_3-way'!K128*'OddsRatio_working_3-way'!L128*'OddsRatio_working_3-way'!M128</f>
        <v>7.9180588593656148E-2</v>
      </c>
      <c r="R128" s="11">
        <f t="shared" si="36"/>
        <v>0</v>
      </c>
      <c r="S128" s="11">
        <f t="shared" si="37"/>
        <v>-0.81910792566028512</v>
      </c>
      <c r="T128" s="11">
        <f t="shared" si="38"/>
        <v>-0.28003689766163598</v>
      </c>
      <c r="U128" s="11">
        <f>'OddsRatio_working_3-way'!S128-'OddsRatio_working_3-way'!R128^2/3</f>
        <v>-0.81910792566028512</v>
      </c>
      <c r="V128" s="11">
        <f>'OddsRatio_working_3-way'!S128*'OddsRatio_working_3-way'!R128/3-2*'OddsRatio_working_3-way'!R128^3/27-'OddsRatio_working_3-way'!T128</f>
        <v>0.28003689766163598</v>
      </c>
      <c r="W128" s="11">
        <f>'OddsRatio_working_3-way'!V128^2+4*'OddsRatio_working_3-way'!U128^3/27</f>
        <v>-2.9971825542273317E-3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0.14266906340039254</v>
      </c>
      <c r="Y128" s="11">
        <f>IF('OddsRatio_working_3-way'!W128&gt;=0,IF('OddsRatio_working_3-way'!V128+SQRT('OddsRatio_working_3-way'!W128)&gt;0,0,PI()),ACOS('OddsRatio_working_3-way'!V128/(2*'OddsRatio_working_3-way'!X128)))</f>
        <v>0.19306256550165357</v>
      </c>
      <c r="Z128" s="11">
        <f>'OddsRatio_working_3-way'!X128^(1/3)*COS('OddsRatio_working_3-way'!Y128/3)</f>
        <v>0.52144680205026051</v>
      </c>
      <c r="AA128" s="11">
        <f>'OddsRatio_working_3-way'!X128^(1/3)*COS(('OddsRatio_working_3-way'!Y128+2*PI())/3)</f>
        <v>-0.28982504855131974</v>
      </c>
      <c r="AB128" s="11">
        <f>'OddsRatio_working_3-way'!X128^(1/3)*COS(('OddsRatio_working_3-way'!Y128+4*PI())/3)</f>
        <v>-0.23162175349894068</v>
      </c>
      <c r="AC128" s="11">
        <f>'OddsRatio_working_3-way'!X128^(1/3)*SIN('OddsRatio_working_3-way'!Y128/3)</f>
        <v>3.3603688066214214E-2</v>
      </c>
      <c r="AD128" s="11">
        <f>'OddsRatio_working_3-way'!X128^(1/3)*SIN(('OddsRatio_working_3-way'!Y128+2*PI())/3)</f>
        <v>0.43478433326457405</v>
      </c>
      <c r="AE128" s="11">
        <f>'OddsRatio_working_3-way'!X128^(1/3)*SIN(('OddsRatio_working_3-way'!Y128+4*PI())/3)</f>
        <v>-0.46838802133078827</v>
      </c>
      <c r="AF128" s="11">
        <f>-'OddsRatio_working_3-way'!U128/(3*'OddsRatio_working_3-way'!X128^(1/3))*COS(('OddsRatio_working_3-way'!Y128)/3)</f>
        <v>0.52144680205026062</v>
      </c>
      <c r="AG128" s="11">
        <f>-'OddsRatio_working_3-way'!U128/(3*'OddsRatio_working_3-way'!X128^(1/3))*COS(('OddsRatio_working_3-way'!Y128+2*PI())/3)</f>
        <v>-0.2898250485513198</v>
      </c>
      <c r="AH128" s="11">
        <f>-'OddsRatio_working_3-way'!U128/(3*'OddsRatio_working_3-way'!X128^(1/3))*COS(('OddsRatio_working_3-way'!Y128+4*PI())/3)</f>
        <v>-0.23162175349894074</v>
      </c>
      <c r="AI128" s="11">
        <f>'OddsRatio_working_3-way'!U128/(3*'OddsRatio_working_3-way'!X128^(1/3))*SIN(('OddsRatio_working_3-way'!Y128)/3)</f>
        <v>-3.3603688066214221E-2</v>
      </c>
      <c r="AJ128" s="11">
        <f>'OddsRatio_working_3-way'!U128/(3*'OddsRatio_working_3-way'!X128^(1/3))*SIN(('OddsRatio_working_3-way'!Y128+2*PI())/3)</f>
        <v>-0.43478433326457411</v>
      </c>
      <c r="AK128" s="11">
        <f>'OddsRatio_working_3-way'!U128/(3*'OddsRatio_working_3-way'!X128^(1/3))*SIN(('OddsRatio_working_3-way'!Y128+4*PI())/3)</f>
        <v>0.46838802133078838</v>
      </c>
      <c r="AL128" s="11">
        <f>'OddsRatio_working_3-way'!Z128+'OddsRatio_working_3-way'!AF128</f>
        <v>1.042893604100521</v>
      </c>
      <c r="AM128" s="11">
        <f>'OddsRatio_working_3-way'!AA128+'OddsRatio_working_3-way'!AG128</f>
        <v>-0.57965009710263948</v>
      </c>
      <c r="AN128" s="11">
        <f>'OddsRatio_working_3-way'!AB128+'OddsRatio_working_3-way'!AH128</f>
        <v>-0.46324350699788142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1.042893604100521</v>
      </c>
      <c r="AS128" s="11">
        <f>IF(('OddsRatio_working_3-way'!X128=0),IF(Q128&gt;0,-Q128^(1/3),(-Q128)^(1/3)),'OddsRatio_working_3-way'!AM128-'OddsRatio_working_3-way'!R128/3)</f>
        <v>-0.57965009710263948</v>
      </c>
      <c r="AT128" s="11">
        <f>IF(('OddsRatio_working_3-way'!X128=0),IF(Q128&gt;0,-Q128^(1/3),(-Q128)^(1/3)),'OddsRatio_working_3-way'!AN128-'OddsRatio_working_3-way'!R128/3)</f>
        <v>-0.46324350699788142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1.71</v>
      </c>
      <c r="B129" s="4">
        <f>IF('True_Odds_Calculator_3-way'!B128="","",'True_Odds_Calculator_3-way'!B128)</f>
        <v>3.8</v>
      </c>
      <c r="C129" s="4">
        <f>IF('True_Odds_Calculator_3-way'!C128="","",'True_Odds_Calculator_3-way'!C128)</f>
        <v>5.47</v>
      </c>
      <c r="D129" s="9">
        <f t="shared" si="26"/>
        <v>0.57190853956808818</v>
      </c>
      <c r="E129" s="9">
        <f t="shared" si="27"/>
        <v>0.25303934761758834</v>
      </c>
      <c r="F129" s="9">
        <f t="shared" si="28"/>
        <v>0.17505211281432387</v>
      </c>
      <c r="G129" s="9">
        <f t="shared" si="29"/>
        <v>1.0542694805248707</v>
      </c>
      <c r="H129" s="9">
        <f t="shared" si="30"/>
        <v>1.748531331172658</v>
      </c>
      <c r="I129" s="9">
        <f t="shared" si="31"/>
        <v>3.9519545454696376</v>
      </c>
      <c r="J129" s="9">
        <f t="shared" si="32"/>
        <v>5.7125845779461724</v>
      </c>
      <c r="K129" s="11">
        <f t="shared" si="33"/>
        <v>0.58479532163742687</v>
      </c>
      <c r="L129" s="11">
        <f t="shared" si="34"/>
        <v>0.26315789473684209</v>
      </c>
      <c r="M129" s="11">
        <f t="shared" si="35"/>
        <v>0.18281535648994515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-0.25000970626315644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0.22451008691747654</v>
      </c>
      <c r="Q129" s="11">
        <f>2*'OddsRatio_working_3-way'!K129*'OddsRatio_working_3-way'!L129*'OddsRatio_working_3-way'!M129</f>
        <v>5.6268192209893854E-2</v>
      </c>
      <c r="R129" s="11">
        <f t="shared" si="36"/>
        <v>0</v>
      </c>
      <c r="S129" s="11">
        <f t="shared" si="37"/>
        <v>-0.89800548255978752</v>
      </c>
      <c r="T129" s="11">
        <f t="shared" si="38"/>
        <v>-0.22506403071673867</v>
      </c>
      <c r="U129" s="11">
        <f>'OddsRatio_working_3-way'!S129-'OddsRatio_working_3-way'!R129^2/3</f>
        <v>-0.89800548255978752</v>
      </c>
      <c r="V129" s="11">
        <f>'OddsRatio_working_3-way'!S129*'OddsRatio_working_3-way'!R129/3-2*'OddsRatio_working_3-way'!R129^3/27-'OddsRatio_working_3-way'!T129</f>
        <v>0.22506403071673867</v>
      </c>
      <c r="W129" s="11">
        <f>'OddsRatio_working_3-way'!V129^2+4*'OddsRatio_working_3-way'!U129^3/27</f>
        <v>-5.6629745863521048E-2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0.16377084889105428</v>
      </c>
      <c r="Y129" s="11">
        <f>IF('OddsRatio_working_3-way'!W129&gt;=0,IF('OddsRatio_working_3-way'!V129+SQRT('OddsRatio_working_3-way'!W129)&gt;0,0,PI()),ACOS('OddsRatio_working_3-way'!V129/(2*'OddsRatio_working_3-way'!X129)))</f>
        <v>0.81326367390529264</v>
      </c>
      <c r="Z129" s="11">
        <f>'OddsRatio_working_3-way'!X129^(1/3)*COS('OddsRatio_working_3-way'!Y129/3)</f>
        <v>0.52713474026243545</v>
      </c>
      <c r="AA129" s="11">
        <f>'OddsRatio_working_3-way'!X129^(1/3)*COS(('OddsRatio_working_3-way'!Y129+2*PI())/3)</f>
        <v>-0.39044563795627879</v>
      </c>
      <c r="AB129" s="11">
        <f>'OddsRatio_working_3-way'!X129^(1/3)*COS(('OddsRatio_working_3-way'!Y129+4*PI())/3)</f>
        <v>-0.13668910230615677</v>
      </c>
      <c r="AC129" s="11">
        <f>'OddsRatio_working_3-way'!X129^(1/3)*SIN('OddsRatio_working_3-way'!Y129/3)</f>
        <v>0.14650640416622487</v>
      </c>
      <c r="AD129" s="11">
        <f>'OddsRatio_working_3-way'!X129^(1/3)*SIN(('OddsRatio_working_3-way'!Y129+2*PI())/3)</f>
        <v>0.38325887420146842</v>
      </c>
      <c r="AE129" s="11">
        <f>'OddsRatio_working_3-way'!X129^(1/3)*SIN(('OddsRatio_working_3-way'!Y129+4*PI())/3)</f>
        <v>-0.52976527836769327</v>
      </c>
      <c r="AF129" s="11">
        <f>-'OddsRatio_working_3-way'!U129/(3*'OddsRatio_working_3-way'!X129^(1/3))*COS(('OddsRatio_working_3-way'!Y129)/3)</f>
        <v>0.52713474026243534</v>
      </c>
      <c r="AG129" s="11">
        <f>-'OddsRatio_working_3-way'!U129/(3*'OddsRatio_working_3-way'!X129^(1/3))*COS(('OddsRatio_working_3-way'!Y129+2*PI())/3)</f>
        <v>-0.39044563795627868</v>
      </c>
      <c r="AH129" s="11">
        <f>-'OddsRatio_working_3-way'!U129/(3*'OddsRatio_working_3-way'!X129^(1/3))*COS(('OddsRatio_working_3-way'!Y129+4*PI())/3)</f>
        <v>-0.13668910230615675</v>
      </c>
      <c r="AI129" s="11">
        <f>'OddsRatio_working_3-way'!U129/(3*'OddsRatio_working_3-way'!X129^(1/3))*SIN(('OddsRatio_working_3-way'!Y129)/3)</f>
        <v>-0.14650640416622482</v>
      </c>
      <c r="AJ129" s="11">
        <f>'OddsRatio_working_3-way'!U129/(3*'OddsRatio_working_3-way'!X129^(1/3))*SIN(('OddsRatio_working_3-way'!Y129+2*PI())/3)</f>
        <v>-0.38325887420146831</v>
      </c>
      <c r="AK129" s="11">
        <f>'OddsRatio_working_3-way'!U129/(3*'OddsRatio_working_3-way'!X129^(1/3))*SIN(('OddsRatio_working_3-way'!Y129+4*PI())/3)</f>
        <v>0.52976527836769316</v>
      </c>
      <c r="AL129" s="11">
        <f>'OddsRatio_working_3-way'!Z129+'OddsRatio_working_3-way'!AF129</f>
        <v>1.0542694805248707</v>
      </c>
      <c r="AM129" s="11">
        <f>'OddsRatio_working_3-way'!AA129+'OddsRatio_working_3-way'!AG129</f>
        <v>-0.78089127591255747</v>
      </c>
      <c r="AN129" s="11">
        <f>'OddsRatio_working_3-way'!AB129+'OddsRatio_working_3-way'!AH129</f>
        <v>-0.27337820461231355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1.0542694805248707</v>
      </c>
      <c r="AS129" s="11">
        <f>IF(('OddsRatio_working_3-way'!X129=0),IF(Q129&gt;0,-Q129^(1/3),(-Q129)^(1/3)),'OddsRatio_working_3-way'!AM129-'OddsRatio_working_3-way'!R129/3)</f>
        <v>-0.78089127591255747</v>
      </c>
      <c r="AT129" s="11">
        <f>IF(('OddsRatio_working_3-way'!X129=0),IF(Q129&gt;0,-Q129^(1/3),(-Q129)^(1/3)),'OddsRatio_working_3-way'!AN129-'OddsRatio_working_3-way'!R129/3)</f>
        <v>-0.27337820461231355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1.81</v>
      </c>
      <c r="B130" s="4">
        <f>IF('True_Odds_Calculator_3-way'!B129="","",'True_Odds_Calculator_3-way'!B129)</f>
        <v>3.74</v>
      </c>
      <c r="C130" s="4">
        <f>IF('True_Odds_Calculator_3-way'!C129="","",'True_Odds_Calculator_3-way'!C129)</f>
        <v>4.7699999999999996</v>
      </c>
      <c r="D130" s="9">
        <f t="shared" si="26"/>
        <v>0.54039458242457772</v>
      </c>
      <c r="E130" s="9">
        <f t="shared" si="27"/>
        <v>0.25793146303597758</v>
      </c>
      <c r="F130" s="9">
        <f t="shared" si="28"/>
        <v>0.20167395453944489</v>
      </c>
      <c r="G130" s="9">
        <f t="shared" si="29"/>
        <v>1.0499996007108749</v>
      </c>
      <c r="H130" s="9">
        <f t="shared" si="30"/>
        <v>1.8504996765758082</v>
      </c>
      <c r="I130" s="9">
        <f t="shared" si="31"/>
        <v>3.8769989059477981</v>
      </c>
      <c r="J130" s="9">
        <f t="shared" si="32"/>
        <v>4.9584984946799988</v>
      </c>
      <c r="K130" s="11">
        <f t="shared" si="33"/>
        <v>0.5524861878453039</v>
      </c>
      <c r="L130" s="11">
        <f t="shared" si="34"/>
        <v>0.26737967914438499</v>
      </c>
      <c r="M130" s="11">
        <f t="shared" si="35"/>
        <v>0.20964360587002098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-0.25912443955624953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0.22669530460137582</v>
      </c>
      <c r="Q130" s="11">
        <f>2*'OddsRatio_working_3-way'!K130*'OddsRatio_working_3-way'!L130*'OddsRatio_working_3-way'!M130</f>
        <v>6.1938607814583553E-2</v>
      </c>
      <c r="R130" s="11">
        <f t="shared" si="36"/>
        <v>0</v>
      </c>
      <c r="S130" s="11">
        <f t="shared" si="37"/>
        <v>-0.8748511139651336</v>
      </c>
      <c r="T130" s="11">
        <f t="shared" si="38"/>
        <v>-0.23903035900686709</v>
      </c>
      <c r="U130" s="11">
        <f>'OddsRatio_working_3-way'!S130-'OddsRatio_working_3-way'!R130^2/3</f>
        <v>-0.8748511139651336</v>
      </c>
      <c r="V130" s="11">
        <f>'OddsRatio_working_3-way'!S130*'OddsRatio_working_3-way'!R130/3-2*'OddsRatio_working_3-way'!R130^3/27-'OddsRatio_working_3-way'!T130</f>
        <v>0.23903035900686709</v>
      </c>
      <c r="W130" s="11">
        <f>'OddsRatio_working_3-way'!V130^2+4*'OddsRatio_working_3-way'!U130^3/27</f>
        <v>-4.2061518669177962E-2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0.15747780097217651</v>
      </c>
      <c r="Y130" s="11">
        <f>IF('OddsRatio_working_3-way'!W130&gt;=0,IF('OddsRatio_working_3-way'!V130+SQRT('OddsRatio_working_3-way'!W130)&gt;0,0,PI()),ACOS('OddsRatio_working_3-way'!V130/(2*'OddsRatio_working_3-way'!X130)))</f>
        <v>0.70912259636491459</v>
      </c>
      <c r="Z130" s="11">
        <f>'OddsRatio_working_3-way'!X130^(1/3)*COS('OddsRatio_working_3-way'!Y130/3)</f>
        <v>0.52499980035543758</v>
      </c>
      <c r="AA130" s="11">
        <f>'OddsRatio_working_3-way'!X130^(1/3)*COS(('OddsRatio_working_3-way'!Y130+2*PI())/3)</f>
        <v>-0.37201786998791214</v>
      </c>
      <c r="AB130" s="11">
        <f>'OddsRatio_working_3-way'!X130^(1/3)*COS(('OddsRatio_working_3-way'!Y130+4*PI())/3)</f>
        <v>-0.1529819303675258</v>
      </c>
      <c r="AC130" s="11">
        <f>'OddsRatio_working_3-way'!X130^(1/3)*SIN('OddsRatio_working_3-way'!Y130/3)</f>
        <v>0.1264604587020329</v>
      </c>
      <c r="AD130" s="11">
        <f>'OddsRatio_working_3-way'!X130^(1/3)*SIN(('OddsRatio_working_3-way'!Y130+2*PI())/3)</f>
        <v>0.39143293473855106</v>
      </c>
      <c r="AE130" s="11">
        <f>'OddsRatio_working_3-way'!X130^(1/3)*SIN(('OddsRatio_working_3-way'!Y130+4*PI())/3)</f>
        <v>-0.51789339344058383</v>
      </c>
      <c r="AF130" s="11">
        <f>-'OddsRatio_working_3-way'!U130/(3*'OddsRatio_working_3-way'!X130^(1/3))*COS(('OddsRatio_working_3-way'!Y130)/3)</f>
        <v>0.52499980035543747</v>
      </c>
      <c r="AG130" s="11">
        <f>-'OddsRatio_working_3-way'!U130/(3*'OddsRatio_working_3-way'!X130^(1/3))*COS(('OddsRatio_working_3-way'!Y130+2*PI())/3)</f>
        <v>-0.37201786998791203</v>
      </c>
      <c r="AH130" s="11">
        <f>-'OddsRatio_working_3-way'!U130/(3*'OddsRatio_working_3-way'!X130^(1/3))*COS(('OddsRatio_working_3-way'!Y130+4*PI())/3)</f>
        <v>-0.15298193036752578</v>
      </c>
      <c r="AI130" s="11">
        <f>'OddsRatio_working_3-way'!U130/(3*'OddsRatio_working_3-way'!X130^(1/3))*SIN(('OddsRatio_working_3-way'!Y130)/3)</f>
        <v>-0.12646045870203287</v>
      </c>
      <c r="AJ130" s="11">
        <f>'OddsRatio_working_3-way'!U130/(3*'OddsRatio_working_3-way'!X130^(1/3))*SIN(('OddsRatio_working_3-way'!Y130+2*PI())/3)</f>
        <v>-0.39143293473855101</v>
      </c>
      <c r="AK130" s="11">
        <f>'OddsRatio_working_3-way'!U130/(3*'OddsRatio_working_3-way'!X130^(1/3))*SIN(('OddsRatio_working_3-way'!Y130+4*PI())/3)</f>
        <v>0.51789339344058372</v>
      </c>
      <c r="AL130" s="11">
        <f>'OddsRatio_working_3-way'!Z130+'OddsRatio_working_3-way'!AF130</f>
        <v>1.0499996007108749</v>
      </c>
      <c r="AM130" s="11">
        <f>'OddsRatio_working_3-way'!AA130+'OddsRatio_working_3-way'!AG130</f>
        <v>-0.74403573997582417</v>
      </c>
      <c r="AN130" s="11">
        <f>'OddsRatio_working_3-way'!AB130+'OddsRatio_working_3-way'!AH130</f>
        <v>-0.30596386073505155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1.0499996007108749</v>
      </c>
      <c r="AS130" s="11">
        <f>IF(('OddsRatio_working_3-way'!X130=0),IF(Q130&gt;0,-Q130^(1/3),(-Q130)^(1/3)),'OddsRatio_working_3-way'!AM130-'OddsRatio_working_3-way'!R130/3)</f>
        <v>-0.74403573997582417</v>
      </c>
      <c r="AT130" s="11">
        <f>IF(('OddsRatio_working_3-way'!X130=0),IF(Q130&gt;0,-Q130^(1/3),(-Q130)^(1/3)),'OddsRatio_working_3-way'!AN130-'OddsRatio_working_3-way'!R130/3)</f>
        <v>-0.30596386073505155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2.5</v>
      </c>
      <c r="B131" s="4">
        <f>IF('True_Odds_Calculator_3-way'!B130="","",'True_Odds_Calculator_3-way'!B130)</f>
        <v>3.63</v>
      </c>
      <c r="C131" s="4">
        <f>IF('True_Odds_Calculator_3-way'!C130="","",'True_Odds_Calculator_3-way'!C130)</f>
        <v>2.85</v>
      </c>
      <c r="D131" s="9">
        <f t="shared" si="26"/>
        <v>0.39050020495422655</v>
      </c>
      <c r="E131" s="9">
        <f t="shared" si="27"/>
        <v>0.26762050655368863</v>
      </c>
      <c r="F131" s="9">
        <f t="shared" si="28"/>
        <v>0.34187928849208499</v>
      </c>
      <c r="G131" s="9">
        <f t="shared" si="29"/>
        <v>1.0405454121203643</v>
      </c>
      <c r="H131" s="9">
        <f t="shared" si="30"/>
        <v>2.5608181181805461</v>
      </c>
      <c r="I131" s="9">
        <f t="shared" si="31"/>
        <v>3.7366344338765578</v>
      </c>
      <c r="J131" s="9">
        <f t="shared" si="32"/>
        <v>2.9250090124226742</v>
      </c>
      <c r="K131" s="11">
        <f t="shared" si="33"/>
        <v>0.4</v>
      </c>
      <c r="L131" s="11">
        <f t="shared" si="34"/>
        <v>0.27548209366391185</v>
      </c>
      <c r="M131" s="11">
        <f t="shared" si="35"/>
        <v>0.35087719298245612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-0.28218065825721328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0.23121163791020249</v>
      </c>
      <c r="Q131" s="11">
        <f>2*'OddsRatio_working_3-way'!K131*'OddsRatio_working_3-way'!L131*'OddsRatio_working_3-way'!M131</f>
        <v>7.7328306993378768E-2</v>
      </c>
      <c r="R131" s="11">
        <f t="shared" si="36"/>
        <v>0</v>
      </c>
      <c r="S131" s="11">
        <f t="shared" si="37"/>
        <v>-0.81937450758743535</v>
      </c>
      <c r="T131" s="11">
        <f t="shared" si="38"/>
        <v>-0.27403829685198505</v>
      </c>
      <c r="U131" s="11">
        <f>'OddsRatio_working_3-way'!S131-'OddsRatio_working_3-way'!R131^2/3</f>
        <v>-0.81937450758743535</v>
      </c>
      <c r="V131" s="11">
        <f>'OddsRatio_working_3-way'!S131*'OddsRatio_working_3-way'!R131/3-2*'OddsRatio_working_3-way'!R131^3/27-'OddsRatio_working_3-way'!T131</f>
        <v>0.27403829685198505</v>
      </c>
      <c r="W131" s="11">
        <f>'OddsRatio_working_3-way'!V131^2+4*'OddsRatio_working_3-way'!U131^3/27</f>
        <v>-6.4003776233406001E-3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0.14273871738676694</v>
      </c>
      <c r="Y131" s="11">
        <f>IF('OddsRatio_working_3-way'!W131&gt;=0,IF('OddsRatio_working_3-way'!V131+SQRT('OddsRatio_working_3-way'!W131)&gt;0,0,PI()),ACOS('OddsRatio_working_3-way'!V131/(2*'OddsRatio_working_3-way'!X131)))</f>
        <v>0.2840447160167876</v>
      </c>
      <c r="Z131" s="11">
        <f>'OddsRatio_working_3-way'!X131^(1/3)*COS('OddsRatio_working_3-way'!Y131/3)</f>
        <v>0.52027270606018228</v>
      </c>
      <c r="AA131" s="11">
        <f>'OddsRatio_working_3-way'!X131^(1/3)*COS(('OddsRatio_working_3-way'!Y131+2*PI())/3)</f>
        <v>-0.30292490749819911</v>
      </c>
      <c r="AB131" s="11">
        <f>'OddsRatio_working_3-way'!X131^(1/3)*COS(('OddsRatio_working_3-way'!Y131+4*PI())/3)</f>
        <v>-0.21734779856198325</v>
      </c>
      <c r="AC131" s="11">
        <f>'OddsRatio_working_3-way'!X131^(1/3)*SIN('OddsRatio_working_3-way'!Y131/3)</f>
        <v>4.9407966880794185E-2</v>
      </c>
      <c r="AD131" s="11">
        <f>'OddsRatio_working_3-way'!X131^(1/3)*SIN(('OddsRatio_working_3-way'!Y131+2*PI())/3)</f>
        <v>0.42586539690339481</v>
      </c>
      <c r="AE131" s="11">
        <f>'OddsRatio_working_3-way'!X131^(1/3)*SIN(('OddsRatio_working_3-way'!Y131+4*PI())/3)</f>
        <v>-0.475273363784189</v>
      </c>
      <c r="AF131" s="11">
        <f>-'OddsRatio_working_3-way'!U131/(3*'OddsRatio_working_3-way'!X131^(1/3))*COS(('OddsRatio_working_3-way'!Y131)/3)</f>
        <v>0.52027270606018217</v>
      </c>
      <c r="AG131" s="11">
        <f>-'OddsRatio_working_3-way'!U131/(3*'OddsRatio_working_3-way'!X131^(1/3))*COS(('OddsRatio_working_3-way'!Y131+2*PI())/3)</f>
        <v>-0.30292490749819906</v>
      </c>
      <c r="AH131" s="11">
        <f>-'OddsRatio_working_3-way'!U131/(3*'OddsRatio_working_3-way'!X131^(1/3))*COS(('OddsRatio_working_3-way'!Y131+4*PI())/3)</f>
        <v>-0.21734779856198319</v>
      </c>
      <c r="AI131" s="11">
        <f>'OddsRatio_working_3-way'!U131/(3*'OddsRatio_working_3-way'!X131^(1/3))*SIN(('OddsRatio_working_3-way'!Y131)/3)</f>
        <v>-4.9407966880794171E-2</v>
      </c>
      <c r="AJ131" s="11">
        <f>'OddsRatio_working_3-way'!U131/(3*'OddsRatio_working_3-way'!X131^(1/3))*SIN(('OddsRatio_working_3-way'!Y131+2*PI())/3)</f>
        <v>-0.4258653969033947</v>
      </c>
      <c r="AK131" s="11">
        <f>'OddsRatio_working_3-way'!U131/(3*'OddsRatio_working_3-way'!X131^(1/3))*SIN(('OddsRatio_working_3-way'!Y131+4*PI())/3)</f>
        <v>0.47527336378418888</v>
      </c>
      <c r="AL131" s="11">
        <f>'OddsRatio_working_3-way'!Z131+'OddsRatio_working_3-way'!AF131</f>
        <v>1.0405454121203643</v>
      </c>
      <c r="AM131" s="11">
        <f>'OddsRatio_working_3-way'!AA131+'OddsRatio_working_3-way'!AG131</f>
        <v>-0.60584981499639823</v>
      </c>
      <c r="AN131" s="11">
        <f>'OddsRatio_working_3-way'!AB131+'OddsRatio_working_3-way'!AH131</f>
        <v>-0.43469559712396644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1.0405454121203643</v>
      </c>
      <c r="AS131" s="11">
        <f>IF(('OddsRatio_working_3-way'!X131=0),IF(Q131&gt;0,-Q131^(1/3),(-Q131)^(1/3)),'OddsRatio_working_3-way'!AM131-'OddsRatio_working_3-way'!R131/3)</f>
        <v>-0.60584981499639823</v>
      </c>
      <c r="AT131" s="11">
        <f>IF(('OddsRatio_working_3-way'!X131=0),IF(Q131&gt;0,-Q131^(1/3),(-Q131)^(1/3)),'OddsRatio_working_3-way'!AN131-'OddsRatio_working_3-way'!R131/3)</f>
        <v>-0.43469559712396644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2.19</v>
      </c>
      <c r="B132" s="4">
        <f>IF('True_Odds_Calculator_3-way'!B131="","",'True_Odds_Calculator_3-way'!B131)</f>
        <v>3.3</v>
      </c>
      <c r="C132" s="4">
        <f>IF('True_Odds_Calculator_3-way'!C131="","",'True_Odds_Calculator_3-way'!C131)</f>
        <v>3.73</v>
      </c>
      <c r="D132" s="9">
        <f t="shared" ref="D132:D195" si="39">(K132/(AR132+K132-(AR132*K132)))</f>
        <v>0.4460714768237331</v>
      </c>
      <c r="E132" s="9">
        <f t="shared" ref="E132:E195" si="40">(L132/(AR132+L132-(AR132*L132)))</f>
        <v>0.29410860847663484</v>
      </c>
      <c r="F132" s="9">
        <f t="shared" ref="F132:F195" si="41">(M132/(AR132+M132-(AR132*M132)))</f>
        <v>0.25981991469963206</v>
      </c>
      <c r="G132" s="9">
        <f t="shared" ref="G132:G195" si="42">AR132</f>
        <v>1.0435236909657299</v>
      </c>
      <c r="H132" s="9">
        <f t="shared" ref="H132:H195" si="43">IF(A132="","",1/D132)</f>
        <v>2.2417931922492187</v>
      </c>
      <c r="I132" s="9">
        <f t="shared" ref="I132:I195" si="44">IF(B132="","",1/E132)</f>
        <v>3.4001044892211785</v>
      </c>
      <c r="J132" s="9">
        <f t="shared" ref="J132:J195" si="45">IF(C132="","",1/F132)</f>
        <v>3.8488196763364426</v>
      </c>
      <c r="K132" s="11">
        <f t="shared" ref="K132:K195" si="46">1/A132</f>
        <v>0.45662100456621008</v>
      </c>
      <c r="L132" s="11">
        <f t="shared" ref="L132:L195" si="47">1/B132</f>
        <v>0.30303030303030304</v>
      </c>
      <c r="M132" s="11">
        <f t="shared" ref="M132:M195" si="48">1/C132</f>
        <v>0.26809651474530832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-0.27718553191394646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0.23074032402322098</v>
      </c>
      <c r="Q132" s="11">
        <f>2*'OddsRatio_working_3-way'!K132*'OddsRatio_working_3-way'!L132*'OddsRatio_working_3-way'!M132</f>
        <v>7.4193030232546933E-2</v>
      </c>
      <c r="R132" s="11">
        <f t="shared" ref="R132:R195" si="49">O132/N132</f>
        <v>0</v>
      </c>
      <c r="S132" s="11">
        <f t="shared" ref="S132:S195" si="50">P132/N132</f>
        <v>-0.83243999941113589</v>
      </c>
      <c r="T132" s="11">
        <f t="shared" ref="T132:T195" si="51">Q132/N132</f>
        <v>-0.26766559466596007</v>
      </c>
      <c r="U132" s="11">
        <f>'OddsRatio_working_3-way'!S132-'OddsRatio_working_3-way'!R132^2/3</f>
        <v>-0.83243999941113589</v>
      </c>
      <c r="V132" s="11">
        <f>'OddsRatio_working_3-way'!S132*'OddsRatio_working_3-way'!R132/3-2*'OddsRatio_working_3-way'!R132^3/27-'OddsRatio_working_3-way'!T132</f>
        <v>0.26766559466596007</v>
      </c>
      <c r="W132" s="11">
        <f>'OddsRatio_working_3-way'!V132^2+4*'OddsRatio_working_3-way'!U132^3/27</f>
        <v>-1.3813586582727258E-2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0.14616639246985719</v>
      </c>
      <c r="Y132" s="11">
        <f>IF('OddsRatio_working_3-way'!W132&gt;=0,IF('OddsRatio_working_3-way'!V132+SQRT('OddsRatio_working_3-way'!W132)&gt;0,0,PI()),ACOS('OddsRatio_working_3-way'!V132/(2*'OddsRatio_working_3-way'!X132)))</f>
        <v>0.41375026252489588</v>
      </c>
      <c r="Z132" s="11">
        <f>'OddsRatio_working_3-way'!X132^(1/3)*COS('OddsRatio_working_3-way'!Y132/3)</f>
        <v>0.52176184548286508</v>
      </c>
      <c r="AA132" s="11">
        <f>'OddsRatio_working_3-way'!X132^(1/3)*COS(('OddsRatio_working_3-way'!Y132+2*PI())/3)</f>
        <v>-0.3235980041588597</v>
      </c>
      <c r="AB132" s="11">
        <f>'OddsRatio_working_3-way'!X132^(1/3)*COS(('OddsRatio_working_3-way'!Y132+4*PI())/3)</f>
        <v>-0.19816384132400552</v>
      </c>
      <c r="AC132" s="11">
        <f>'OddsRatio_working_3-way'!X132^(1/3)*SIN('OddsRatio_working_3-way'!Y132/3)</f>
        <v>7.2419447678278362E-2</v>
      </c>
      <c r="AD132" s="11">
        <f>'OddsRatio_working_3-way'!X132^(1/3)*SIN(('OddsRatio_working_3-way'!Y132+2*PI())/3)</f>
        <v>0.41564928907447285</v>
      </c>
      <c r="AE132" s="11">
        <f>'OddsRatio_working_3-way'!X132^(1/3)*SIN(('OddsRatio_working_3-way'!Y132+4*PI())/3)</f>
        <v>-0.48806873675275131</v>
      </c>
      <c r="AF132" s="11">
        <f>-'OddsRatio_working_3-way'!U132/(3*'OddsRatio_working_3-way'!X132^(1/3))*COS(('OddsRatio_working_3-way'!Y132)/3)</f>
        <v>0.52176184548286486</v>
      </c>
      <c r="AG132" s="11">
        <f>-'OddsRatio_working_3-way'!U132/(3*'OddsRatio_working_3-way'!X132^(1/3))*COS(('OddsRatio_working_3-way'!Y132+2*PI())/3)</f>
        <v>-0.32359800415885953</v>
      </c>
      <c r="AH132" s="11">
        <f>-'OddsRatio_working_3-way'!U132/(3*'OddsRatio_working_3-way'!X132^(1/3))*COS(('OddsRatio_working_3-way'!Y132+4*PI())/3)</f>
        <v>-0.19816384132400544</v>
      </c>
      <c r="AI132" s="11">
        <f>'OddsRatio_working_3-way'!U132/(3*'OddsRatio_working_3-way'!X132^(1/3))*SIN(('OddsRatio_working_3-way'!Y132)/3)</f>
        <v>-7.241944767827832E-2</v>
      </c>
      <c r="AJ132" s="11">
        <f>'OddsRatio_working_3-way'!U132/(3*'OddsRatio_working_3-way'!X132^(1/3))*SIN(('OddsRatio_working_3-way'!Y132+2*PI())/3)</f>
        <v>-0.41564928907447268</v>
      </c>
      <c r="AK132" s="11">
        <f>'OddsRatio_working_3-way'!U132/(3*'OddsRatio_working_3-way'!X132^(1/3))*SIN(('OddsRatio_working_3-way'!Y132+4*PI())/3)</f>
        <v>0.48806873675275109</v>
      </c>
      <c r="AL132" s="11">
        <f>'OddsRatio_working_3-way'!Z132+'OddsRatio_working_3-way'!AF132</f>
        <v>1.0435236909657299</v>
      </c>
      <c r="AM132" s="11">
        <f>'OddsRatio_working_3-way'!AA132+'OddsRatio_working_3-way'!AG132</f>
        <v>-0.64719600831771928</v>
      </c>
      <c r="AN132" s="11">
        <f>'OddsRatio_working_3-way'!AB132+'OddsRatio_working_3-way'!AH132</f>
        <v>-0.39632768264801099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1.0435236909657299</v>
      </c>
      <c r="AS132" s="11">
        <f>IF(('OddsRatio_working_3-way'!X132=0),IF(Q132&gt;0,-Q132^(1/3),(-Q132)^(1/3)),'OddsRatio_working_3-way'!AM132-'OddsRatio_working_3-way'!R132/3)</f>
        <v>-0.64719600831771928</v>
      </c>
      <c r="AT132" s="11">
        <f>IF(('OddsRatio_working_3-way'!X132=0),IF(Q132&gt;0,-Q132^(1/3),(-Q132)^(1/3)),'OddsRatio_working_3-way'!AN132-'OddsRatio_working_3-way'!R132/3)</f>
        <v>-0.39632768264801099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2.15</v>
      </c>
      <c r="B133" s="4">
        <f>IF('True_Odds_Calculator_3-way'!B132="","",'True_Odds_Calculator_3-way'!B132)</f>
        <v>3.42</v>
      </c>
      <c r="C133" s="4">
        <f>IF('True_Odds_Calculator_3-way'!C132="","",'True_Odds_Calculator_3-way'!C132)</f>
        <v>3.71</v>
      </c>
      <c r="D133" s="9">
        <f t="shared" si="39"/>
        <v>0.4547529826619458</v>
      </c>
      <c r="E133" s="9">
        <f t="shared" si="40"/>
        <v>0.28384055905669386</v>
      </c>
      <c r="F133" s="9">
        <f t="shared" si="41"/>
        <v>0.26140645828136028</v>
      </c>
      <c r="G133" s="9">
        <f t="shared" si="42"/>
        <v>1.0426052367774847</v>
      </c>
      <c r="H133" s="9">
        <f t="shared" si="43"/>
        <v>2.1989960222941072</v>
      </c>
      <c r="I133" s="9">
        <f t="shared" si="44"/>
        <v>3.5231046730015128</v>
      </c>
      <c r="J133" s="9">
        <f t="shared" si="45"/>
        <v>3.8254601916669841</v>
      </c>
      <c r="K133" s="11">
        <f t="shared" si="46"/>
        <v>0.46511627906976744</v>
      </c>
      <c r="L133" s="11">
        <f t="shared" si="47"/>
        <v>0.29239766081871343</v>
      </c>
      <c r="M133" s="11">
        <f t="shared" si="48"/>
        <v>0.26954177897574122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-0.27646745941935413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0.23020840092039369</v>
      </c>
      <c r="Q133" s="11">
        <f>2*'OddsRatio_working_3-way'!K133*'OddsRatio_working_3-way'!L133*'OddsRatio_working_3-way'!M133</f>
        <v>7.3314777363182704E-2</v>
      </c>
      <c r="R133" s="11">
        <f t="shared" si="49"/>
        <v>0</v>
      </c>
      <c r="S133" s="11">
        <f t="shared" si="50"/>
        <v>-0.83267810759314964</v>
      </c>
      <c r="T133" s="11">
        <f t="shared" si="51"/>
        <v>-0.26518411069845532</v>
      </c>
      <c r="U133" s="11">
        <f>'OddsRatio_working_3-way'!S133-'OddsRatio_working_3-way'!R133^2/3</f>
        <v>-0.83267810759314964</v>
      </c>
      <c r="V133" s="11">
        <f>'OddsRatio_working_3-way'!S133*'OddsRatio_working_3-way'!R133/3-2*'OddsRatio_working_3-way'!R133^3/27-'OddsRatio_working_3-way'!T133</f>
        <v>0.26518411069845532</v>
      </c>
      <c r="W133" s="11">
        <f>'OddsRatio_working_3-way'!V133^2+4*'OddsRatio_working_3-way'!U133^3/27</f>
        <v>-1.5209198262542786E-2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0.14622911032817079</v>
      </c>
      <c r="Y133" s="11">
        <f>IF('OddsRatio_working_3-way'!W133&gt;=0,IF('OddsRatio_working_3-way'!V133+SQRT('OddsRatio_working_3-way'!W133)&gt;0,0,PI()),ACOS('OddsRatio_working_3-way'!V133/(2*'OddsRatio_working_3-way'!X133)))</f>
        <v>0.43530407722306119</v>
      </c>
      <c r="Z133" s="11">
        <f>'OddsRatio_working_3-way'!X133^(1/3)*COS('OddsRatio_working_3-way'!Y133/3)</f>
        <v>0.52130261838874237</v>
      </c>
      <c r="AA133" s="11">
        <f>'OddsRatio_working_3-way'!X133^(1/3)*COS(('OddsRatio_working_3-way'!Y133+2*PI())/3)</f>
        <v>-0.3266226055592924</v>
      </c>
      <c r="AB133" s="11">
        <f>'OddsRatio_working_3-way'!X133^(1/3)*COS(('OddsRatio_working_3-way'!Y133+4*PI())/3)</f>
        <v>-0.19468001282944966</v>
      </c>
      <c r="AC133" s="11">
        <f>'OddsRatio_working_3-way'!X133^(1/3)*SIN('OddsRatio_working_3-way'!Y133/3)</f>
        <v>7.6177091430151805E-2</v>
      </c>
      <c r="AD133" s="11">
        <f>'OddsRatio_working_3-way'!X133^(1/3)*SIN(('OddsRatio_working_3-way'!Y133+2*PI())/3)</f>
        <v>0.41337276486891994</v>
      </c>
      <c r="AE133" s="11">
        <f>'OddsRatio_working_3-way'!X133^(1/3)*SIN(('OddsRatio_working_3-way'!Y133+4*PI())/3)</f>
        <v>-0.48954985629907177</v>
      </c>
      <c r="AF133" s="11">
        <f>-'OddsRatio_working_3-way'!U133/(3*'OddsRatio_working_3-way'!X133^(1/3))*COS(('OddsRatio_working_3-way'!Y133)/3)</f>
        <v>0.52130261838874248</v>
      </c>
      <c r="AG133" s="11">
        <f>-'OddsRatio_working_3-way'!U133/(3*'OddsRatio_working_3-way'!X133^(1/3))*COS(('OddsRatio_working_3-way'!Y133+2*PI())/3)</f>
        <v>-0.32662260555929251</v>
      </c>
      <c r="AH133" s="11">
        <f>-'OddsRatio_working_3-way'!U133/(3*'OddsRatio_working_3-way'!X133^(1/3))*COS(('OddsRatio_working_3-way'!Y133+4*PI())/3)</f>
        <v>-0.19468001282944972</v>
      </c>
      <c r="AI133" s="11">
        <f>'OddsRatio_working_3-way'!U133/(3*'OddsRatio_working_3-way'!X133^(1/3))*SIN(('OddsRatio_working_3-way'!Y133)/3)</f>
        <v>-7.6177091430151819E-2</v>
      </c>
      <c r="AJ133" s="11">
        <f>'OddsRatio_working_3-way'!U133/(3*'OddsRatio_working_3-way'!X133^(1/3))*SIN(('OddsRatio_working_3-way'!Y133+2*PI())/3)</f>
        <v>-0.41337276486892005</v>
      </c>
      <c r="AK133" s="11">
        <f>'OddsRatio_working_3-way'!U133/(3*'OddsRatio_working_3-way'!X133^(1/3))*SIN(('OddsRatio_working_3-way'!Y133+4*PI())/3)</f>
        <v>0.48954985629907188</v>
      </c>
      <c r="AL133" s="11">
        <f>'OddsRatio_working_3-way'!Z133+'OddsRatio_working_3-way'!AF133</f>
        <v>1.0426052367774847</v>
      </c>
      <c r="AM133" s="11">
        <f>'OddsRatio_working_3-way'!AA133+'OddsRatio_working_3-way'!AG133</f>
        <v>-0.65324521111858491</v>
      </c>
      <c r="AN133" s="11">
        <f>'OddsRatio_working_3-way'!AB133+'OddsRatio_working_3-way'!AH133</f>
        <v>-0.38936002565889938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1.0426052367774847</v>
      </c>
      <c r="AS133" s="11">
        <f>IF(('OddsRatio_working_3-way'!X133=0),IF(Q133&gt;0,-Q133^(1/3),(-Q133)^(1/3)),'OddsRatio_working_3-way'!AM133-'OddsRatio_working_3-way'!R133/3)</f>
        <v>-0.65324521111858491</v>
      </c>
      <c r="AT133" s="11">
        <f>IF(('OddsRatio_working_3-way'!X133=0),IF(Q133&gt;0,-Q133^(1/3),(-Q133)^(1/3)),'OddsRatio_working_3-way'!AN133-'OddsRatio_working_3-way'!R133/3)</f>
        <v>-0.38936002565889938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2.41</v>
      </c>
      <c r="B134" s="4">
        <f>IF('True_Odds_Calculator_3-way'!B133="","",'True_Odds_Calculator_3-way'!B133)</f>
        <v>3.51</v>
      </c>
      <c r="C134" s="4">
        <f>IF('True_Odds_Calculator_3-way'!C133="","",'True_Odds_Calculator_3-way'!C133)</f>
        <v>2.95</v>
      </c>
      <c r="D134" s="9">
        <f t="shared" si="39"/>
        <v>0.40083061857094288</v>
      </c>
      <c r="E134" s="9">
        <f t="shared" si="40"/>
        <v>0.27315011792352295</v>
      </c>
      <c r="F134" s="9">
        <f t="shared" si="41"/>
        <v>0.32601926350553406</v>
      </c>
      <c r="G134" s="9">
        <f t="shared" si="42"/>
        <v>1.0601555969540797</v>
      </c>
      <c r="H134" s="9">
        <f t="shared" si="43"/>
        <v>2.4948193917052528</v>
      </c>
      <c r="I134" s="9">
        <f t="shared" si="44"/>
        <v>3.6609905483547394</v>
      </c>
      <c r="J134" s="9">
        <f t="shared" si="45"/>
        <v>3.067303414060456</v>
      </c>
      <c r="K134" s="11">
        <f t="shared" si="46"/>
        <v>0.41493775933609955</v>
      </c>
      <c r="L134" s="11">
        <f t="shared" si="47"/>
        <v>0.28490028490028491</v>
      </c>
      <c r="M134" s="11">
        <f t="shared" si="48"/>
        <v>0.33898305084745761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-0.27655484445694722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0.23522957625215163</v>
      </c>
      <c r="Q134" s="11">
        <f>2*'OddsRatio_working_3-way'!K134*'OddsRatio_working_3-way'!L134*'OddsRatio_working_3-way'!M134</f>
        <v>8.0146363288637695E-2</v>
      </c>
      <c r="R134" s="11">
        <f t="shared" si="49"/>
        <v>0</v>
      </c>
      <c r="S134" s="11">
        <f t="shared" si="50"/>
        <v>-0.85057116505789898</v>
      </c>
      <c r="T134" s="11">
        <f t="shared" si="51"/>
        <v>-0.28980278196180542</v>
      </c>
      <c r="U134" s="11">
        <f>'OddsRatio_working_3-way'!S134-'OddsRatio_working_3-way'!R134^2/3</f>
        <v>-0.85057116505789898</v>
      </c>
      <c r="V134" s="11">
        <f>'OddsRatio_working_3-way'!S134*'OddsRatio_working_3-way'!R134/3-2*'OddsRatio_working_3-way'!R134^3/27-'OddsRatio_working_3-way'!T134</f>
        <v>0.28980278196180542</v>
      </c>
      <c r="W134" s="11">
        <f>'OddsRatio_working_3-way'!V134^2+4*'OddsRatio_working_3-way'!U134^3/27</f>
        <v>-7.1793597649184998E-3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0.15096772187931451</v>
      </c>
      <c r="Y134" s="11">
        <f>IF('OddsRatio_working_3-way'!W134&gt;=0,IF('OddsRatio_working_3-way'!V134+SQRT('OddsRatio_working_3-way'!W134)&gt;0,0,PI()),ACOS('OddsRatio_working_3-way'!V134/(2*'OddsRatio_working_3-way'!X134)))</f>
        <v>0.28444683038324126</v>
      </c>
      <c r="Z134" s="11">
        <f>'OddsRatio_working_3-way'!X134^(1/3)*COS('OddsRatio_working_3-way'!Y134/3)</f>
        <v>0.53007779847703984</v>
      </c>
      <c r="AA134" s="11">
        <f>'OddsRatio_working_3-way'!X134^(1/3)*COS(('OddsRatio_working_3-way'!Y134+2*PI())/3)</f>
        <v>-0.30869593688167429</v>
      </c>
      <c r="AB134" s="11">
        <f>'OddsRatio_working_3-way'!X134^(1/3)*COS(('OddsRatio_working_3-way'!Y134+4*PI())/3)</f>
        <v>-0.22138186159536524</v>
      </c>
      <c r="AC134" s="11">
        <f>'OddsRatio_working_3-way'!X134^(1/3)*SIN('OddsRatio_working_3-way'!Y134/3)</f>
        <v>5.0410804870593726E-2</v>
      </c>
      <c r="AD134" s="11">
        <f>'OddsRatio_working_3-way'!X134^(1/3)*SIN(('OddsRatio_working_3-way'!Y134+2*PI())/3)</f>
        <v>0.43385543702794799</v>
      </c>
      <c r="AE134" s="11">
        <f>'OddsRatio_working_3-way'!X134^(1/3)*SIN(('OddsRatio_working_3-way'!Y134+4*PI())/3)</f>
        <v>-0.48426624189854173</v>
      </c>
      <c r="AF134" s="11">
        <f>-'OddsRatio_working_3-way'!U134/(3*'OddsRatio_working_3-way'!X134^(1/3))*COS(('OddsRatio_working_3-way'!Y134)/3)</f>
        <v>0.53007779847703984</v>
      </c>
      <c r="AG134" s="11">
        <f>-'OddsRatio_working_3-way'!U134/(3*'OddsRatio_working_3-way'!X134^(1/3))*COS(('OddsRatio_working_3-way'!Y134+2*PI())/3)</f>
        <v>-0.30869593688167429</v>
      </c>
      <c r="AH134" s="11">
        <f>-'OddsRatio_working_3-way'!U134/(3*'OddsRatio_working_3-way'!X134^(1/3))*COS(('OddsRatio_working_3-way'!Y134+4*PI())/3)</f>
        <v>-0.22138186159536524</v>
      </c>
      <c r="AI134" s="11">
        <f>'OddsRatio_working_3-way'!U134/(3*'OddsRatio_working_3-way'!X134^(1/3))*SIN(('OddsRatio_working_3-way'!Y134)/3)</f>
        <v>-5.0410804870593726E-2</v>
      </c>
      <c r="AJ134" s="11">
        <f>'OddsRatio_working_3-way'!U134/(3*'OddsRatio_working_3-way'!X134^(1/3))*SIN(('OddsRatio_working_3-way'!Y134+2*PI())/3)</f>
        <v>-0.43385543702794799</v>
      </c>
      <c r="AK134" s="11">
        <f>'OddsRatio_working_3-way'!U134/(3*'OddsRatio_working_3-way'!X134^(1/3))*SIN(('OddsRatio_working_3-way'!Y134+4*PI())/3)</f>
        <v>0.48426624189854173</v>
      </c>
      <c r="AL134" s="11">
        <f>'OddsRatio_working_3-way'!Z134+'OddsRatio_working_3-way'!AF134</f>
        <v>1.0601555969540797</v>
      </c>
      <c r="AM134" s="11">
        <f>'OddsRatio_working_3-way'!AA134+'OddsRatio_working_3-way'!AG134</f>
        <v>-0.61739187376334859</v>
      </c>
      <c r="AN134" s="11">
        <f>'OddsRatio_working_3-way'!AB134+'OddsRatio_working_3-way'!AH134</f>
        <v>-0.44276372319073048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1.0601555969540797</v>
      </c>
      <c r="AS134" s="11">
        <f>IF(('OddsRatio_working_3-way'!X134=0),IF(Q134&gt;0,-Q134^(1/3),(-Q134)^(1/3)),'OddsRatio_working_3-way'!AM134-'OddsRatio_working_3-way'!R134/3)</f>
        <v>-0.61739187376334859</v>
      </c>
      <c r="AT134" s="11">
        <f>IF(('OddsRatio_working_3-way'!X134=0),IF(Q134&gt;0,-Q134^(1/3),(-Q134)^(1/3)),'OddsRatio_working_3-way'!AN134-'OddsRatio_working_3-way'!R134/3)</f>
        <v>-0.44276372319073048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1.84</v>
      </c>
      <c r="B135" s="4">
        <f>IF('True_Odds_Calculator_3-way'!B134="","",'True_Odds_Calculator_3-way'!B134)</f>
        <v>3.56</v>
      </c>
      <c r="C135" s="4">
        <f>IF('True_Odds_Calculator_3-way'!C134="","",'True_Odds_Calculator_3-way'!C134)</f>
        <v>4.62</v>
      </c>
      <c r="D135" s="9">
        <f t="shared" si="39"/>
        <v>0.52694307250008687</v>
      </c>
      <c r="E135" s="9">
        <f t="shared" si="40"/>
        <v>0.26766852854195816</v>
      </c>
      <c r="F135" s="9">
        <f t="shared" si="41"/>
        <v>0.20538839895795499</v>
      </c>
      <c r="G135" s="9">
        <f t="shared" si="42"/>
        <v>1.068735957105452</v>
      </c>
      <c r="H135" s="9">
        <f t="shared" si="43"/>
        <v>1.8977382039685797</v>
      </c>
      <c r="I135" s="9">
        <f t="shared" si="44"/>
        <v>3.7359640501899567</v>
      </c>
      <c r="J135" s="9">
        <f t="shared" si="45"/>
        <v>4.8688241647217367</v>
      </c>
      <c r="K135" s="11">
        <f t="shared" si="46"/>
        <v>0.54347826086956519</v>
      </c>
      <c r="L135" s="11">
        <f t="shared" si="47"/>
        <v>0.2808988764044944</v>
      </c>
      <c r="M135" s="11">
        <f t="shared" si="48"/>
        <v>0.21645021645021645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-0.25722787227428168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0.23196759273945403</v>
      </c>
      <c r="Q135" s="11">
        <f>2*'OddsRatio_working_3-way'!K135*'OddsRatio_working_3-way'!L135*'OddsRatio_working_3-way'!M135</f>
        <v>6.6087633259103704E-2</v>
      </c>
      <c r="R135" s="11">
        <f t="shared" si="49"/>
        <v>0</v>
      </c>
      <c r="S135" s="11">
        <f t="shared" si="50"/>
        <v>-0.90179804656669305</v>
      </c>
      <c r="T135" s="11">
        <f t="shared" si="51"/>
        <v>-0.25692252038937119</v>
      </c>
      <c r="U135" s="11">
        <f>'OddsRatio_working_3-way'!S135-'OddsRatio_working_3-way'!R135^2/3</f>
        <v>-0.90179804656669305</v>
      </c>
      <c r="V135" s="11">
        <f>'OddsRatio_working_3-way'!S135*'OddsRatio_working_3-way'!R135/3-2*'OddsRatio_working_3-way'!R135^3/27-'OddsRatio_working_3-way'!T135</f>
        <v>0.25692252038937119</v>
      </c>
      <c r="W135" s="11">
        <f>'OddsRatio_working_3-way'!V135^2+4*'OddsRatio_working_3-way'!U135^3/27</f>
        <v>-4.2639409330555142E-2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0.16480942844220262</v>
      </c>
      <c r="Y135" s="11">
        <f>IF('OddsRatio_working_3-way'!W135&gt;=0,IF('OddsRatio_working_3-way'!V135+SQRT('OddsRatio_working_3-way'!W135)&gt;0,0,PI()),ACOS('OddsRatio_working_3-way'!V135/(2*'OddsRatio_working_3-way'!X135)))</f>
        <v>0.67700359397539001</v>
      </c>
      <c r="Z135" s="11">
        <f>'OddsRatio_working_3-way'!X135^(1/3)*COS('OddsRatio_working_3-way'!Y135/3)</f>
        <v>0.53436797855272611</v>
      </c>
      <c r="AA135" s="11">
        <f>'OddsRatio_working_3-way'!X135^(1/3)*COS(('OddsRatio_working_3-way'!Y135+2*PI())/3)</f>
        <v>-0.37342738561128003</v>
      </c>
      <c r="AB135" s="11">
        <f>'OddsRatio_working_3-way'!X135^(1/3)*COS(('OddsRatio_working_3-way'!Y135+4*PI())/3)</f>
        <v>-0.16094059294144614</v>
      </c>
      <c r="AC135" s="11">
        <f>'OddsRatio_working_3-way'!X135^(1/3)*SIN('OddsRatio_working_3-way'!Y135/3)</f>
        <v>0.12267930694716887</v>
      </c>
      <c r="AD135" s="11">
        <f>'OddsRatio_working_3-way'!X135^(1/3)*SIN(('OddsRatio_working_3-way'!Y135+2*PI())/3)</f>
        <v>0.40143659092201445</v>
      </c>
      <c r="AE135" s="11">
        <f>'OddsRatio_working_3-way'!X135^(1/3)*SIN(('OddsRatio_working_3-way'!Y135+4*PI())/3)</f>
        <v>-0.52411589786918333</v>
      </c>
      <c r="AF135" s="11">
        <f>-'OddsRatio_working_3-way'!U135/(3*'OddsRatio_working_3-way'!X135^(1/3))*COS(('OddsRatio_working_3-way'!Y135)/3)</f>
        <v>0.534367978552726</v>
      </c>
      <c r="AG135" s="11">
        <f>-'OddsRatio_working_3-way'!U135/(3*'OddsRatio_working_3-way'!X135^(1/3))*COS(('OddsRatio_working_3-way'!Y135+2*PI())/3)</f>
        <v>-0.37342738561127997</v>
      </c>
      <c r="AH135" s="11">
        <f>-'OddsRatio_working_3-way'!U135/(3*'OddsRatio_working_3-way'!X135^(1/3))*COS(('OddsRatio_working_3-way'!Y135+4*PI())/3)</f>
        <v>-0.16094059294144611</v>
      </c>
      <c r="AI135" s="11">
        <f>'OddsRatio_working_3-way'!U135/(3*'OddsRatio_working_3-way'!X135^(1/3))*SIN(('OddsRatio_working_3-way'!Y135)/3)</f>
        <v>-0.12267930694716885</v>
      </c>
      <c r="AJ135" s="11">
        <f>'OddsRatio_working_3-way'!U135/(3*'OddsRatio_working_3-way'!X135^(1/3))*SIN(('OddsRatio_working_3-way'!Y135+2*PI())/3)</f>
        <v>-0.40143659092201434</v>
      </c>
      <c r="AK135" s="11">
        <f>'OddsRatio_working_3-way'!U135/(3*'OddsRatio_working_3-way'!X135^(1/3))*SIN(('OddsRatio_working_3-way'!Y135+4*PI())/3)</f>
        <v>0.52411589786918322</v>
      </c>
      <c r="AL135" s="11">
        <f>'OddsRatio_working_3-way'!Z135+'OddsRatio_working_3-way'!AF135</f>
        <v>1.068735957105452</v>
      </c>
      <c r="AM135" s="11">
        <f>'OddsRatio_working_3-way'!AA135+'OddsRatio_working_3-way'!AG135</f>
        <v>-0.74685477122255994</v>
      </c>
      <c r="AN135" s="11">
        <f>'OddsRatio_working_3-way'!AB135+'OddsRatio_working_3-way'!AH135</f>
        <v>-0.32188118588289227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1.068735957105452</v>
      </c>
      <c r="AS135" s="11">
        <f>IF(('OddsRatio_working_3-way'!X135=0),IF(Q135&gt;0,-Q135^(1/3),(-Q135)^(1/3)),'OddsRatio_working_3-way'!AM135-'OddsRatio_working_3-way'!R135/3)</f>
        <v>-0.74685477122255994</v>
      </c>
      <c r="AT135" s="11">
        <f>IF(('OddsRatio_working_3-way'!X135=0),IF(Q135&gt;0,-Q135^(1/3),(-Q135)^(1/3)),'OddsRatio_working_3-way'!AN135-'OddsRatio_working_3-way'!R135/3)</f>
        <v>-0.32188118588289227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1.56</v>
      </c>
      <c r="B136" s="4">
        <f>IF('True_Odds_Calculator_3-way'!B135="","",'True_Odds_Calculator_3-way'!B135)</f>
        <v>3.93</v>
      </c>
      <c r="C136" s="4">
        <f>IF('True_Odds_Calculator_3-way'!C135="","",'True_Odds_Calculator_3-way'!C135)</f>
        <v>6.73</v>
      </c>
      <c r="D136" s="9">
        <f t="shared" si="39"/>
        <v>0.62209134533431165</v>
      </c>
      <c r="E136" s="9">
        <f t="shared" si="40"/>
        <v>0.23932449849237006</v>
      </c>
      <c r="F136" s="9">
        <f t="shared" si="41"/>
        <v>0.13858415617331832</v>
      </c>
      <c r="G136" s="9">
        <f t="shared" si="42"/>
        <v>1.0847874486486049</v>
      </c>
      <c r="H136" s="9">
        <f t="shared" si="43"/>
        <v>1.607480971243219</v>
      </c>
      <c r="I136" s="9">
        <f t="shared" si="44"/>
        <v>4.178427224540413</v>
      </c>
      <c r="J136" s="9">
        <f t="shared" si="45"/>
        <v>7.2158320807565053</v>
      </c>
      <c r="K136" s="11">
        <f t="shared" si="46"/>
        <v>0.64102564102564097</v>
      </c>
      <c r="L136" s="11">
        <f t="shared" si="47"/>
        <v>0.2544529262086514</v>
      </c>
      <c r="M136" s="11">
        <f t="shared" si="48"/>
        <v>0.14858841010401189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-0.22786522749092086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0.2234594410450495</v>
      </c>
      <c r="Q136" s="11">
        <f>2*'OddsRatio_working_3-way'!K136*'OddsRatio_working_3-way'!L136*'OddsRatio_working_3-way'!M136</f>
        <v>4.8472763784175595E-2</v>
      </c>
      <c r="R136" s="11">
        <f t="shared" si="49"/>
        <v>0</v>
      </c>
      <c r="S136" s="11">
        <f t="shared" si="50"/>
        <v>-0.98066494614213606</v>
      </c>
      <c r="T136" s="11">
        <f t="shared" si="51"/>
        <v>-0.21272558484645035</v>
      </c>
      <c r="U136" s="11">
        <f>'OddsRatio_working_3-way'!S136-'OddsRatio_working_3-way'!R136^2/3</f>
        <v>-0.98066494614213606</v>
      </c>
      <c r="V136" s="11">
        <f>'OddsRatio_working_3-way'!S136*'OddsRatio_working_3-way'!R136/3-2*'OddsRatio_working_3-way'!R136^3/27-'OddsRatio_working_3-way'!T136</f>
        <v>0.21272558484645035</v>
      </c>
      <c r="W136" s="11">
        <f>'OddsRatio_working_3-way'!V136^2+4*'OddsRatio_working_3-way'!U136^3/27</f>
        <v>-9.4467698596127359E-2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0.18689560792350882</v>
      </c>
      <c r="Y136" s="11">
        <f>IF('OddsRatio_working_3-way'!W136&gt;=0,IF('OddsRatio_working_3-way'!V136+SQRT('OddsRatio_working_3-way'!W136)&gt;0,0,PI()),ACOS('OddsRatio_working_3-way'!V136/(2*'OddsRatio_working_3-way'!X136)))</f>
        <v>0.96538215365244151</v>
      </c>
      <c r="Z136" s="11">
        <f>'OddsRatio_working_3-way'!X136^(1/3)*COS('OddsRatio_working_3-way'!Y136/3)</f>
        <v>0.54239372432430255</v>
      </c>
      <c r="AA136" s="11">
        <f>'OddsRatio_working_3-way'!X136^(1/3)*COS(('OddsRatio_working_3-way'!Y136+2*PI())/3)</f>
        <v>-0.42779514566405763</v>
      </c>
      <c r="AB136" s="11">
        <f>'OddsRatio_working_3-way'!X136^(1/3)*COS(('OddsRatio_working_3-way'!Y136+4*PI())/3)</f>
        <v>-0.11459857866024505</v>
      </c>
      <c r="AC136" s="11">
        <f>'OddsRatio_working_3-way'!X136^(1/3)*SIN('OddsRatio_working_3-way'!Y136/3)</f>
        <v>0.180824122268918</v>
      </c>
      <c r="AD136" s="11">
        <f>'OddsRatio_working_3-way'!X136^(1/3)*SIN(('OddsRatio_working_3-way'!Y136+2*PI())/3)</f>
        <v>0.37931468298364063</v>
      </c>
      <c r="AE136" s="11">
        <f>'OddsRatio_working_3-way'!X136^(1/3)*SIN(('OddsRatio_working_3-way'!Y136+4*PI())/3)</f>
        <v>-0.56013880525255855</v>
      </c>
      <c r="AF136" s="11">
        <f>-'OddsRatio_working_3-way'!U136/(3*'OddsRatio_working_3-way'!X136^(1/3))*COS(('OddsRatio_working_3-way'!Y136)/3)</f>
        <v>0.54239372432430244</v>
      </c>
      <c r="AG136" s="11">
        <f>-'OddsRatio_working_3-way'!U136/(3*'OddsRatio_working_3-way'!X136^(1/3))*COS(('OddsRatio_working_3-way'!Y136+2*PI())/3)</f>
        <v>-0.42779514566405752</v>
      </c>
      <c r="AH136" s="11">
        <f>-'OddsRatio_working_3-way'!U136/(3*'OddsRatio_working_3-way'!X136^(1/3))*COS(('OddsRatio_working_3-way'!Y136+4*PI())/3)</f>
        <v>-0.11459857866024502</v>
      </c>
      <c r="AI136" s="11">
        <f>'OddsRatio_working_3-way'!U136/(3*'OddsRatio_working_3-way'!X136^(1/3))*SIN(('OddsRatio_working_3-way'!Y136)/3)</f>
        <v>-0.18082412226891795</v>
      </c>
      <c r="AJ136" s="11">
        <f>'OddsRatio_working_3-way'!U136/(3*'OddsRatio_working_3-way'!X136^(1/3))*SIN(('OddsRatio_working_3-way'!Y136+2*PI())/3)</f>
        <v>-0.37931468298364057</v>
      </c>
      <c r="AK136" s="11">
        <f>'OddsRatio_working_3-way'!U136/(3*'OddsRatio_working_3-way'!X136^(1/3))*SIN(('OddsRatio_working_3-way'!Y136+4*PI())/3)</f>
        <v>0.56013880525255844</v>
      </c>
      <c r="AL136" s="11">
        <f>'OddsRatio_working_3-way'!Z136+'OddsRatio_working_3-way'!AF136</f>
        <v>1.0847874486486049</v>
      </c>
      <c r="AM136" s="11">
        <f>'OddsRatio_working_3-way'!AA136+'OddsRatio_working_3-way'!AG136</f>
        <v>-0.85559029132811515</v>
      </c>
      <c r="AN136" s="11">
        <f>'OddsRatio_working_3-way'!AB136+'OddsRatio_working_3-way'!AH136</f>
        <v>-0.22919715732049006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1.0847874486486049</v>
      </c>
      <c r="AS136" s="11">
        <f>IF(('OddsRatio_working_3-way'!X136=0),IF(Q136&gt;0,-Q136^(1/3),(-Q136)^(1/3)),'OddsRatio_working_3-way'!AM136-'OddsRatio_working_3-way'!R136/3)</f>
        <v>-0.85559029132811515</v>
      </c>
      <c r="AT136" s="11">
        <f>IF(('OddsRatio_working_3-way'!X136=0),IF(Q136&gt;0,-Q136^(1/3),(-Q136)^(1/3)),'OddsRatio_working_3-way'!AN136-'OddsRatio_working_3-way'!R136/3)</f>
        <v>-0.22919715732049006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1.34</v>
      </c>
      <c r="B137" s="4">
        <f>IF('True_Odds_Calculator_3-way'!B136="","",'True_Odds_Calculator_3-way'!B136)</f>
        <v>5.07</v>
      </c>
      <c r="C137" s="4">
        <f>IF('True_Odds_Calculator_3-way'!C136="","",'True_Odds_Calculator_3-way'!C136)</f>
        <v>9.8800000000000008</v>
      </c>
      <c r="D137" s="9">
        <f t="shared" si="39"/>
        <v>0.72630605466883968</v>
      </c>
      <c r="E137" s="9">
        <f t="shared" si="40"/>
        <v>0.18145931015481714</v>
      </c>
      <c r="F137" s="9">
        <f t="shared" si="41"/>
        <v>9.2234635176343116E-2</v>
      </c>
      <c r="G137" s="9">
        <f t="shared" si="42"/>
        <v>1.1083236701331143</v>
      </c>
      <c r="H137" s="9">
        <f t="shared" si="43"/>
        <v>1.3768300478452593</v>
      </c>
      <c r="I137" s="9">
        <f t="shared" si="44"/>
        <v>5.5108773374417757</v>
      </c>
      <c r="J137" s="9">
        <f t="shared" si="45"/>
        <v>10.841914190782054</v>
      </c>
      <c r="K137" s="11">
        <f t="shared" si="46"/>
        <v>0.74626865671641784</v>
      </c>
      <c r="L137" s="11">
        <f t="shared" si="47"/>
        <v>0.1972386587771203</v>
      </c>
      <c r="M137" s="11">
        <f t="shared" si="48"/>
        <v>0.10121457489878542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-0.18306975054535912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0.19799548123360386</v>
      </c>
      <c r="Q137" s="11">
        <f>2*'OddsRatio_working_3-way'!K137*'OddsRatio_working_3-way'!L137*'OddsRatio_working_3-way'!M137</f>
        <v>2.9796159704078836E-2</v>
      </c>
      <c r="R137" s="11">
        <f t="shared" si="49"/>
        <v>0</v>
      </c>
      <c r="S137" s="11">
        <f t="shared" si="50"/>
        <v>-1.0815302945668601</v>
      </c>
      <c r="T137" s="11">
        <f t="shared" si="51"/>
        <v>-0.16275850934038527</v>
      </c>
      <c r="U137" s="11">
        <f>'OddsRatio_working_3-way'!S137-'OddsRatio_working_3-way'!R137^2/3</f>
        <v>-1.0815302945668601</v>
      </c>
      <c r="V137" s="11">
        <f>'OddsRatio_working_3-way'!S137*'OddsRatio_working_3-way'!R137/3-2*'OddsRatio_working_3-way'!R137^3/27-'OddsRatio_working_3-way'!T137</f>
        <v>0.16275850934038527</v>
      </c>
      <c r="W137" s="11">
        <f>'OddsRatio_working_3-way'!V137^2+4*'OddsRatio_working_3-way'!U137^3/27</f>
        <v>-0.16092809693636798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0.21645925095677493</v>
      </c>
      <c r="Y137" s="11">
        <f>IF('OddsRatio_working_3-way'!W137&gt;=0,IF('OddsRatio_working_3-way'!V137+SQRT('OddsRatio_working_3-way'!W137)&gt;0,0,PI()),ACOS('OddsRatio_working_3-way'!V137/(2*'OddsRatio_working_3-way'!X137)))</f>
        <v>1.1853675796795791</v>
      </c>
      <c r="Z137" s="11">
        <f>'OddsRatio_working_3-way'!X137^(1/3)*COS('OddsRatio_working_3-way'!Y137/3)</f>
        <v>0.55416183506655725</v>
      </c>
      <c r="AA137" s="11">
        <f>'OddsRatio_working_3-way'!X137^(1/3)*COS(('OddsRatio_working_3-way'!Y137+2*PI())/3)</f>
        <v>-0.477233531951538</v>
      </c>
      <c r="AB137" s="11">
        <f>'OddsRatio_working_3-way'!X137^(1/3)*COS(('OddsRatio_working_3-way'!Y137+4*PI())/3)</f>
        <v>-7.6928303115019622E-2</v>
      </c>
      <c r="AC137" s="11">
        <f>'OddsRatio_working_3-way'!X137^(1/3)*SIN('OddsRatio_working_3-way'!Y137/3)</f>
        <v>0.23111633162677886</v>
      </c>
      <c r="AD137" s="11">
        <f>'OddsRatio_working_3-way'!X137^(1/3)*SIN(('OddsRatio_working_3-way'!Y137+2*PI())/3)</f>
        <v>0.36436006116205133</v>
      </c>
      <c r="AE137" s="11">
        <f>'OddsRatio_working_3-way'!X137^(1/3)*SIN(('OddsRatio_working_3-way'!Y137+4*PI())/3)</f>
        <v>-0.59547639278883013</v>
      </c>
      <c r="AF137" s="11">
        <f>-'OddsRatio_working_3-way'!U137/(3*'OddsRatio_working_3-way'!X137^(1/3))*COS(('OddsRatio_working_3-way'!Y137)/3)</f>
        <v>0.55416183506655714</v>
      </c>
      <c r="AG137" s="11">
        <f>-'OddsRatio_working_3-way'!U137/(3*'OddsRatio_working_3-way'!X137^(1/3))*COS(('OddsRatio_working_3-way'!Y137+2*PI())/3)</f>
        <v>-0.47723353195153795</v>
      </c>
      <c r="AH137" s="11">
        <f>-'OddsRatio_working_3-way'!U137/(3*'OddsRatio_working_3-way'!X137^(1/3))*COS(('OddsRatio_working_3-way'!Y137+4*PI())/3)</f>
        <v>-7.6928303115019608E-2</v>
      </c>
      <c r="AI137" s="11">
        <f>'OddsRatio_working_3-way'!U137/(3*'OddsRatio_working_3-way'!X137^(1/3))*SIN(('OddsRatio_working_3-way'!Y137)/3)</f>
        <v>-0.23111633162677883</v>
      </c>
      <c r="AJ137" s="11">
        <f>'OddsRatio_working_3-way'!U137/(3*'OddsRatio_working_3-way'!X137^(1/3))*SIN(('OddsRatio_working_3-way'!Y137+2*PI())/3)</f>
        <v>-0.36436006116205127</v>
      </c>
      <c r="AK137" s="11">
        <f>'OddsRatio_working_3-way'!U137/(3*'OddsRatio_working_3-way'!X137^(1/3))*SIN(('OddsRatio_working_3-way'!Y137+4*PI())/3)</f>
        <v>0.59547639278883002</v>
      </c>
      <c r="AL137" s="11">
        <f>'OddsRatio_working_3-way'!Z137+'OddsRatio_working_3-way'!AF137</f>
        <v>1.1083236701331143</v>
      </c>
      <c r="AM137" s="11">
        <f>'OddsRatio_working_3-way'!AA137+'OddsRatio_working_3-way'!AG137</f>
        <v>-0.9544670639030759</v>
      </c>
      <c r="AN137" s="11">
        <f>'OddsRatio_working_3-way'!AB137+'OddsRatio_working_3-way'!AH137</f>
        <v>-0.15385660623003922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1.1083236701331143</v>
      </c>
      <c r="AS137" s="11">
        <f>IF(('OddsRatio_working_3-way'!X137=0),IF(Q137&gt;0,-Q137^(1/3),(-Q137)^(1/3)),'OddsRatio_working_3-way'!AM137-'OddsRatio_working_3-way'!R137/3)</f>
        <v>-0.9544670639030759</v>
      </c>
      <c r="AT137" s="11">
        <f>IF(('OddsRatio_working_3-way'!X137=0),IF(Q137&gt;0,-Q137^(1/3),(-Q137)^(1/3)),'OddsRatio_working_3-way'!AN137-'OddsRatio_working_3-way'!R137/3)</f>
        <v>-0.15385660623003922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28.81</v>
      </c>
      <c r="B138" s="4">
        <f>IF('True_Odds_Calculator_3-way'!B137="","",'True_Odds_Calculator_3-way'!B137)</f>
        <v>10.37</v>
      </c>
      <c r="C138" s="4">
        <f>IF('True_Odds_Calculator_3-way'!C137="","",'True_Odds_Calculator_3-way'!C137)</f>
        <v>1.06</v>
      </c>
      <c r="D138" s="9">
        <f t="shared" si="39"/>
        <v>2.2397338175337476E-2</v>
      </c>
      <c r="E138" s="9">
        <f t="shared" si="40"/>
        <v>6.3668561211013386E-2</v>
      </c>
      <c r="F138" s="9">
        <f t="shared" si="41"/>
        <v>0.91393410061364877</v>
      </c>
      <c r="G138" s="9">
        <f t="shared" si="42"/>
        <v>1.5695132236296396</v>
      </c>
      <c r="H138" s="9">
        <f t="shared" si="43"/>
        <v>44.648162749140269</v>
      </c>
      <c r="I138" s="9">
        <f t="shared" si="44"/>
        <v>15.706338905409725</v>
      </c>
      <c r="J138" s="9">
        <f t="shared" si="45"/>
        <v>1.0941707934177787</v>
      </c>
      <c r="K138" s="11">
        <f t="shared" si="46"/>
        <v>3.4710170079833395E-2</v>
      </c>
      <c r="L138" s="11">
        <f t="shared" si="47"/>
        <v>9.643201542912247E-2</v>
      </c>
      <c r="M138" s="11">
        <f t="shared" si="48"/>
        <v>0.94339622641509424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-4.9370093555531791E-2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0.11759308725941989</v>
      </c>
      <c r="Q138" s="11">
        <f>2*'OddsRatio_working_3-way'!K138*'OddsRatio_working_3-way'!L138*'OddsRatio_working_3-way'!M138</f>
        <v>6.315418220162186E-3</v>
      </c>
      <c r="R138" s="11">
        <f t="shared" si="49"/>
        <v>0</v>
      </c>
      <c r="S138" s="11">
        <f t="shared" si="50"/>
        <v>-2.3818688357791027</v>
      </c>
      <c r="T138" s="11">
        <f t="shared" si="51"/>
        <v>-0.12791991599243302</v>
      </c>
      <c r="U138" s="11">
        <f>'OddsRatio_working_3-way'!S138-'OddsRatio_working_3-way'!R138^2/3</f>
        <v>-2.3818688357791027</v>
      </c>
      <c r="V138" s="11">
        <f>'OddsRatio_working_3-way'!S138*'OddsRatio_working_3-way'!R138/3-2*'OddsRatio_working_3-way'!R138^3/27-'OddsRatio_working_3-way'!T138</f>
        <v>0.12791991599243302</v>
      </c>
      <c r="W138" s="11">
        <f>'OddsRatio_working_3-way'!V138^2+4*'OddsRatio_working_3-way'!U138^3/27</f>
        <v>-1.9855704867184492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0.70744858322459736</v>
      </c>
      <c r="Y138" s="11">
        <f>IF('OddsRatio_working_3-way'!W138&gt;=0,IF('OddsRatio_working_3-way'!V138+SQRT('OddsRatio_working_3-way'!W138)&gt;0,0,PI()),ACOS('OddsRatio_working_3-way'!V138/(2*'OddsRatio_working_3-way'!X138)))</f>
        <v>1.480263368293798</v>
      </c>
      <c r="Z138" s="11">
        <f>'OddsRatio_working_3-way'!X138^(1/3)*COS('OddsRatio_working_3-way'!Y138/3)</f>
        <v>0.78475661181481982</v>
      </c>
      <c r="AA138" s="11">
        <f>'OddsRatio_working_3-way'!X138^(1/3)*COS(('OddsRatio_working_3-way'!Y138+2*PI())/3)</f>
        <v>-0.75787112950928148</v>
      </c>
      <c r="AB138" s="11">
        <f>'OddsRatio_working_3-way'!X138^(1/3)*COS(('OddsRatio_working_3-way'!Y138+4*PI())/3)</f>
        <v>-2.6885482305538135E-2</v>
      </c>
      <c r="AC138" s="11">
        <f>'OddsRatio_working_3-way'!X138^(1/3)*SIN('OddsRatio_working_3-way'!Y138/3)</f>
        <v>0.422034760186834</v>
      </c>
      <c r="AD138" s="11">
        <f>'OddsRatio_working_3-way'!X138^(1/3)*SIN(('OddsRatio_working_3-way'!Y138+2*PI())/3)</f>
        <v>0.46860178152602033</v>
      </c>
      <c r="AE138" s="11">
        <f>'OddsRatio_working_3-way'!X138^(1/3)*SIN(('OddsRatio_working_3-way'!Y138+4*PI())/3)</f>
        <v>-0.89063654171285433</v>
      </c>
      <c r="AF138" s="11">
        <f>-'OddsRatio_working_3-way'!U138/(3*'OddsRatio_working_3-way'!X138^(1/3))*COS(('OddsRatio_working_3-way'!Y138)/3)</f>
        <v>0.78475661181481982</v>
      </c>
      <c r="AG138" s="11">
        <f>-'OddsRatio_working_3-way'!U138/(3*'OddsRatio_working_3-way'!X138^(1/3))*COS(('OddsRatio_working_3-way'!Y138+2*PI())/3)</f>
        <v>-0.75787112950928148</v>
      </c>
      <c r="AH138" s="11">
        <f>-'OddsRatio_working_3-way'!U138/(3*'OddsRatio_working_3-way'!X138^(1/3))*COS(('OddsRatio_working_3-way'!Y138+4*PI())/3)</f>
        <v>-2.6885482305538135E-2</v>
      </c>
      <c r="AI138" s="11">
        <f>'OddsRatio_working_3-way'!U138/(3*'OddsRatio_working_3-way'!X138^(1/3))*SIN(('OddsRatio_working_3-way'!Y138)/3)</f>
        <v>-0.422034760186834</v>
      </c>
      <c r="AJ138" s="11">
        <f>'OddsRatio_working_3-way'!U138/(3*'OddsRatio_working_3-way'!X138^(1/3))*SIN(('OddsRatio_working_3-way'!Y138+2*PI())/3)</f>
        <v>-0.46860178152602033</v>
      </c>
      <c r="AK138" s="11">
        <f>'OddsRatio_working_3-way'!U138/(3*'OddsRatio_working_3-way'!X138^(1/3))*SIN(('OddsRatio_working_3-way'!Y138+4*PI())/3)</f>
        <v>0.89063654171285433</v>
      </c>
      <c r="AL138" s="11">
        <f>'OddsRatio_working_3-way'!Z138+'OddsRatio_working_3-way'!AF138</f>
        <v>1.5695132236296396</v>
      </c>
      <c r="AM138" s="11">
        <f>'OddsRatio_working_3-way'!AA138+'OddsRatio_working_3-way'!AG138</f>
        <v>-1.515742259018563</v>
      </c>
      <c r="AN138" s="11">
        <f>'OddsRatio_working_3-way'!AB138+'OddsRatio_working_3-way'!AH138</f>
        <v>-5.377096461107627E-2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1.5695132236296396</v>
      </c>
      <c r="AS138" s="11">
        <f>IF(('OddsRatio_working_3-way'!X138=0),IF(Q138&gt;0,-Q138^(1/3),(-Q138)^(1/3)),'OddsRatio_working_3-way'!AM138-'OddsRatio_working_3-way'!R138/3)</f>
        <v>-1.515742259018563</v>
      </c>
      <c r="AT138" s="11">
        <f>IF(('OddsRatio_working_3-way'!X138=0),IF(Q138&gt;0,-Q138^(1/3),(-Q138)^(1/3)),'OddsRatio_working_3-way'!AN138-'OddsRatio_working_3-way'!R138/3)</f>
        <v>-5.377096461107627E-2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10.24</v>
      </c>
      <c r="B139" s="4">
        <f>IF('True_Odds_Calculator_3-way'!B138="","",'True_Odds_Calculator_3-way'!B138)</f>
        <v>5.28</v>
      </c>
      <c r="C139" s="4">
        <f>IF('True_Odds_Calculator_3-way'!C138="","",'True_Odds_Calculator_3-way'!C138)</f>
        <v>1.29</v>
      </c>
      <c r="D139" s="9">
        <f t="shared" si="39"/>
        <v>8.5092902178752525E-2</v>
      </c>
      <c r="E139" s="9">
        <f t="shared" si="40"/>
        <v>0.16721570614316369</v>
      </c>
      <c r="F139" s="9">
        <f t="shared" si="41"/>
        <v>0.74769139167808396</v>
      </c>
      <c r="G139" s="9">
        <f t="shared" si="42"/>
        <v>1.1636213731390186</v>
      </c>
      <c r="H139" s="9">
        <f t="shared" si="43"/>
        <v>11.751861487804531</v>
      </c>
      <c r="I139" s="9">
        <f t="shared" si="44"/>
        <v>5.9802994770349995</v>
      </c>
      <c r="J139" s="9">
        <f t="shared" si="45"/>
        <v>1.3374501982103155</v>
      </c>
      <c r="K139" s="11">
        <f t="shared" si="46"/>
        <v>9.765625E-2</v>
      </c>
      <c r="L139" s="11">
        <f t="shared" si="47"/>
        <v>0.18939393939393939</v>
      </c>
      <c r="M139" s="11">
        <f t="shared" si="48"/>
        <v>0.77519379844961234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-0.16443344234496138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0.19800223345372325</v>
      </c>
      <c r="Q139" s="11">
        <f>2*'OddsRatio_working_3-way'!K139*'OddsRatio_working_3-way'!L139*'OddsRatio_working_3-way'!M139</f>
        <v>2.8675196734789753E-2</v>
      </c>
      <c r="R139" s="11">
        <f t="shared" si="49"/>
        <v>0</v>
      </c>
      <c r="S139" s="11">
        <f t="shared" si="50"/>
        <v>-1.2041481989918974</v>
      </c>
      <c r="T139" s="11">
        <f t="shared" si="51"/>
        <v>-0.1743878637207672</v>
      </c>
      <c r="U139" s="11">
        <f>'OddsRatio_working_3-way'!S139-'OddsRatio_working_3-way'!R139^2/3</f>
        <v>-1.2041481989918974</v>
      </c>
      <c r="V139" s="11">
        <f>'OddsRatio_working_3-way'!S139*'OddsRatio_working_3-way'!R139/3-2*'OddsRatio_working_3-way'!R139^3/27-'OddsRatio_working_3-way'!T139</f>
        <v>0.1743878637207672</v>
      </c>
      <c r="W139" s="11">
        <f>'OddsRatio_working_3-way'!V139^2+4*'OddsRatio_working_3-way'!U139^3/27</f>
        <v>-0.22825290827919062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0.25429512150859457</v>
      </c>
      <c r="Y139" s="11">
        <f>IF('OddsRatio_working_3-way'!W139&gt;=0,IF('OddsRatio_working_3-way'!V139+SQRT('OddsRatio_working_3-way'!W139)&gt;0,0,PI()),ACOS('OddsRatio_working_3-way'!V139/(2*'OddsRatio_working_3-way'!X139)))</f>
        <v>1.2208101737987305</v>
      </c>
      <c r="Z139" s="11">
        <f>'OddsRatio_working_3-way'!X139^(1/3)*COS('OddsRatio_working_3-way'!Y139/3)</f>
        <v>0.58181068656950929</v>
      </c>
      <c r="AA139" s="11">
        <f>'OddsRatio_working_3-way'!X139^(1/3)*COS(('OddsRatio_working_3-way'!Y139+2*PI())/3)</f>
        <v>-0.50806724945872306</v>
      </c>
      <c r="AB139" s="11">
        <f>'OddsRatio_working_3-way'!X139^(1/3)*COS(('OddsRatio_working_3-way'!Y139+4*PI())/3)</f>
        <v>-7.3743437110786486E-2</v>
      </c>
      <c r="AC139" s="11">
        <f>'OddsRatio_working_3-way'!X139^(1/3)*SIN('OddsRatio_working_3-way'!Y139/3)</f>
        <v>0.25075696997454588</v>
      </c>
      <c r="AD139" s="11">
        <f>'OddsRatio_working_3-way'!X139^(1/3)*SIN(('OddsRatio_working_3-way'!Y139+2*PI())/3)</f>
        <v>0.37848434977518791</v>
      </c>
      <c r="AE139" s="11">
        <f>'OddsRatio_working_3-way'!X139^(1/3)*SIN(('OddsRatio_working_3-way'!Y139+4*PI())/3)</f>
        <v>-0.62924131974973363</v>
      </c>
      <c r="AF139" s="11">
        <f>-'OddsRatio_working_3-way'!U139/(3*'OddsRatio_working_3-way'!X139^(1/3))*COS(('OddsRatio_working_3-way'!Y139)/3)</f>
        <v>0.58181068656950929</v>
      </c>
      <c r="AG139" s="11">
        <f>-'OddsRatio_working_3-way'!U139/(3*'OddsRatio_working_3-way'!X139^(1/3))*COS(('OddsRatio_working_3-way'!Y139+2*PI())/3)</f>
        <v>-0.50806724945872306</v>
      </c>
      <c r="AH139" s="11">
        <f>-'OddsRatio_working_3-way'!U139/(3*'OddsRatio_working_3-way'!X139^(1/3))*COS(('OddsRatio_working_3-way'!Y139+4*PI())/3)</f>
        <v>-7.3743437110786486E-2</v>
      </c>
      <c r="AI139" s="11">
        <f>'OddsRatio_working_3-way'!U139/(3*'OddsRatio_working_3-way'!X139^(1/3))*SIN(('OddsRatio_working_3-way'!Y139)/3)</f>
        <v>-0.25075696997454588</v>
      </c>
      <c r="AJ139" s="11">
        <f>'OddsRatio_working_3-way'!U139/(3*'OddsRatio_working_3-way'!X139^(1/3))*SIN(('OddsRatio_working_3-way'!Y139+2*PI())/3)</f>
        <v>-0.37848434977518791</v>
      </c>
      <c r="AK139" s="11">
        <f>'OddsRatio_working_3-way'!U139/(3*'OddsRatio_working_3-way'!X139^(1/3))*SIN(('OddsRatio_working_3-way'!Y139+4*PI())/3)</f>
        <v>0.62924131974973363</v>
      </c>
      <c r="AL139" s="11">
        <f>'OddsRatio_working_3-way'!Z139+'OddsRatio_working_3-way'!AF139</f>
        <v>1.1636213731390186</v>
      </c>
      <c r="AM139" s="11">
        <f>'OddsRatio_working_3-way'!AA139+'OddsRatio_working_3-way'!AG139</f>
        <v>-1.0161344989174461</v>
      </c>
      <c r="AN139" s="11">
        <f>'OddsRatio_working_3-way'!AB139+'OddsRatio_working_3-way'!AH139</f>
        <v>-0.14748687422157297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1.1636213731390186</v>
      </c>
      <c r="AS139" s="11">
        <f>IF(('OddsRatio_working_3-way'!X139=0),IF(Q139&gt;0,-Q139^(1/3),(-Q139)^(1/3)),'OddsRatio_working_3-way'!AM139-'OddsRatio_working_3-way'!R139/3)</f>
        <v>-1.0161344989174461</v>
      </c>
      <c r="AT139" s="11">
        <f>IF(('OddsRatio_working_3-way'!X139=0),IF(Q139&gt;0,-Q139^(1/3),(-Q139)^(1/3)),'OddsRatio_working_3-way'!AN139-'OddsRatio_working_3-way'!R139/3)</f>
        <v>-0.14748687422157297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3.84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2.04</v>
      </c>
      <c r="D140" s="9">
        <f t="shared" si="39"/>
        <v>0.24370547924792696</v>
      </c>
      <c r="E140" s="9">
        <f t="shared" si="40"/>
        <v>0.28822279051103783</v>
      </c>
      <c r="F140" s="9">
        <f t="shared" si="41"/>
        <v>0.46807173024103499</v>
      </c>
      <c r="G140" s="9">
        <f t="shared" si="42"/>
        <v>1.0927160456570792</v>
      </c>
      <c r="H140" s="9">
        <f t="shared" si="43"/>
        <v>4.1033135696661045</v>
      </c>
      <c r="I140" s="9">
        <f t="shared" si="44"/>
        <v>3.4695382631849991</v>
      </c>
      <c r="J140" s="9">
        <f t="shared" si="45"/>
        <v>2.1364246874833626</v>
      </c>
      <c r="K140" s="11">
        <f t="shared" si="46"/>
        <v>0.26041666666666669</v>
      </c>
      <c r="L140" s="11">
        <f t="shared" si="47"/>
        <v>0.30674846625766872</v>
      </c>
      <c r="M140" s="11">
        <f t="shared" si="48"/>
        <v>0.49019607843137253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-0.26138528008340334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0.24043040017643047</v>
      </c>
      <c r="Q140" s="11">
        <f>2*'OddsRatio_working_3-way'!K140*'OddsRatio_working_3-way'!L140*'OddsRatio_working_3-way'!M140</f>
        <v>7.8316091262680937E-2</v>
      </c>
      <c r="R140" s="11">
        <f t="shared" si="49"/>
        <v>0</v>
      </c>
      <c r="S140" s="11">
        <f t="shared" si="50"/>
        <v>-0.91983144613083589</v>
      </c>
      <c r="T140" s="11">
        <f t="shared" si="51"/>
        <v>-0.29961936356053287</v>
      </c>
      <c r="U140" s="11">
        <f>'OddsRatio_working_3-way'!S140-'OddsRatio_working_3-way'!R140^2/3</f>
        <v>-0.91983144613083589</v>
      </c>
      <c r="V140" s="11">
        <f>'OddsRatio_working_3-way'!S140*'OddsRatio_working_3-way'!R140/3-2*'OddsRatio_working_3-way'!R140^3/27-'OddsRatio_working_3-way'!T140</f>
        <v>0.29961936356053287</v>
      </c>
      <c r="W140" s="11">
        <f>'OddsRatio_working_3-way'!V140^2+4*'OddsRatio_working_3-way'!U140^3/27</f>
        <v>-2.5526027560818648E-2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0.16977764177096275</v>
      </c>
      <c r="Y140" s="11">
        <f>IF('OddsRatio_working_3-way'!W140&gt;=0,IF('OddsRatio_working_3-way'!V140+SQRT('OddsRatio_working_3-way'!W140)&gt;0,0,PI()),ACOS('OddsRatio_working_3-way'!V140/(2*'OddsRatio_working_3-way'!X140)))</f>
        <v>0.48988372218733889</v>
      </c>
      <c r="Z140" s="11">
        <f>'OddsRatio_working_3-way'!X140^(1/3)*COS('OddsRatio_working_3-way'!Y140/3)</f>
        <v>0.54635802282853962</v>
      </c>
      <c r="AA140" s="11">
        <f>'OddsRatio_working_3-way'!X140^(1/3)*COS(('OddsRatio_working_3-way'!Y140+2*PI())/3)</f>
        <v>-0.35113762030947604</v>
      </c>
      <c r="AB140" s="11">
        <f>'OddsRatio_working_3-way'!X140^(1/3)*COS(('OddsRatio_working_3-way'!Y140+4*PI())/3)</f>
        <v>-0.19522040251906392</v>
      </c>
      <c r="AC140" s="11">
        <f>'OddsRatio_working_3-way'!X140^(1/3)*SIN('OddsRatio_working_3-way'!Y140/3)</f>
        <v>9.0018847662592161E-2</v>
      </c>
      <c r="AD140" s="11">
        <f>'OddsRatio_working_3-way'!X140^(1/3)*SIN(('OddsRatio_working_3-way'!Y140+2*PI())/3)</f>
        <v>0.4281505034996575</v>
      </c>
      <c r="AE140" s="11">
        <f>'OddsRatio_working_3-way'!X140^(1/3)*SIN(('OddsRatio_working_3-way'!Y140+4*PI())/3)</f>
        <v>-0.5181693511622496</v>
      </c>
      <c r="AF140" s="11">
        <f>-'OddsRatio_working_3-way'!U140/(3*'OddsRatio_working_3-way'!X140^(1/3))*COS(('OddsRatio_working_3-way'!Y140)/3)</f>
        <v>0.54635802282853951</v>
      </c>
      <c r="AG140" s="11">
        <f>-'OddsRatio_working_3-way'!U140/(3*'OddsRatio_working_3-way'!X140^(1/3))*COS(('OddsRatio_working_3-way'!Y140+2*PI())/3)</f>
        <v>-0.35113762030947598</v>
      </c>
      <c r="AH140" s="11">
        <f>-'OddsRatio_working_3-way'!U140/(3*'OddsRatio_working_3-way'!X140^(1/3))*COS(('OddsRatio_working_3-way'!Y140+4*PI())/3)</f>
        <v>-0.19522040251906386</v>
      </c>
      <c r="AI140" s="11">
        <f>'OddsRatio_working_3-way'!U140/(3*'OddsRatio_working_3-way'!X140^(1/3))*SIN(('OddsRatio_working_3-way'!Y140)/3)</f>
        <v>-9.0018847662592147E-2</v>
      </c>
      <c r="AJ140" s="11">
        <f>'OddsRatio_working_3-way'!U140/(3*'OddsRatio_working_3-way'!X140^(1/3))*SIN(('OddsRatio_working_3-way'!Y140+2*PI())/3)</f>
        <v>-0.42815050349965744</v>
      </c>
      <c r="AK140" s="11">
        <f>'OddsRatio_working_3-way'!U140/(3*'OddsRatio_working_3-way'!X140^(1/3))*SIN(('OddsRatio_working_3-way'!Y140+4*PI())/3)</f>
        <v>0.51816935116224949</v>
      </c>
      <c r="AL140" s="11">
        <f>'OddsRatio_working_3-way'!Z140+'OddsRatio_working_3-way'!AF140</f>
        <v>1.0927160456570792</v>
      </c>
      <c r="AM140" s="11">
        <f>'OddsRatio_working_3-way'!AA140+'OddsRatio_working_3-way'!AG140</f>
        <v>-0.70227524061895208</v>
      </c>
      <c r="AN140" s="11">
        <f>'OddsRatio_working_3-way'!AB140+'OddsRatio_working_3-way'!AH140</f>
        <v>-0.39044080503812778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1.0927160456570792</v>
      </c>
      <c r="AS140" s="11">
        <f>IF(('OddsRatio_working_3-way'!X140=0),IF(Q140&gt;0,-Q140^(1/3),(-Q140)^(1/3)),'OddsRatio_working_3-way'!AM140-'OddsRatio_working_3-way'!R140/3)</f>
        <v>-0.70227524061895208</v>
      </c>
      <c r="AT140" s="11">
        <f>IF(('OddsRatio_working_3-way'!X140=0),IF(Q140&gt;0,-Q140^(1/3),(-Q140)^(1/3)),'OddsRatio_working_3-way'!AN140-'OddsRatio_working_3-way'!R140/3)</f>
        <v>-0.39044080503812778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1.98</v>
      </c>
      <c r="B141" s="4">
        <f>IF('True_Odds_Calculator_3-way'!B140="","",'True_Odds_Calculator_3-way'!B140)</f>
        <v>3.09</v>
      </c>
      <c r="C141" s="4">
        <f>IF('True_Odds_Calculator_3-way'!C140="","",'True_Odds_Calculator_3-way'!C140)</f>
        <v>4.6100000000000003</v>
      </c>
      <c r="D141" s="9">
        <f t="shared" si="39"/>
        <v>0.4870292175228485</v>
      </c>
      <c r="E141" s="9">
        <f t="shared" si="40"/>
        <v>0.30804787800149475</v>
      </c>
      <c r="F141" s="9">
        <f t="shared" si="41"/>
        <v>0.20492290447565656</v>
      </c>
      <c r="G141" s="9">
        <f t="shared" si="42"/>
        <v>1.0747601070396158</v>
      </c>
      <c r="H141" s="9">
        <f t="shared" si="43"/>
        <v>2.0532649048988234</v>
      </c>
      <c r="I141" s="9">
        <f t="shared" si="44"/>
        <v>3.2462486237127974</v>
      </c>
      <c r="J141" s="9">
        <f t="shared" si="45"/>
        <v>4.879883986413013</v>
      </c>
      <c r="K141" s="11">
        <f t="shared" si="46"/>
        <v>0.50505050505050508</v>
      </c>
      <c r="L141" s="11">
        <f t="shared" si="47"/>
        <v>0.3236245954692557</v>
      </c>
      <c r="M141" s="11">
        <f t="shared" si="48"/>
        <v>0.21691973969631234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-0.2621530824677214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0.23683826307923356</v>
      </c>
      <c r="Q141" s="11">
        <f>2*'OddsRatio_working_3-way'!K141*'OddsRatio_working_3-way'!L141*'OddsRatio_working_3-way'!M141</f>
        <v>7.0909659604560943E-2</v>
      </c>
      <c r="R141" s="11">
        <f t="shared" si="49"/>
        <v>0</v>
      </c>
      <c r="S141" s="11">
        <f t="shared" si="50"/>
        <v>-0.90343497337436485</v>
      </c>
      <c r="T141" s="11">
        <f t="shared" si="51"/>
        <v>-0.27048951298633678</v>
      </c>
      <c r="U141" s="11">
        <f>'OddsRatio_working_3-way'!S141-'OddsRatio_working_3-way'!R141^2/3</f>
        <v>-0.90343497337436485</v>
      </c>
      <c r="V141" s="11">
        <f>'OddsRatio_working_3-way'!S141*'OddsRatio_working_3-way'!R141/3-2*'OddsRatio_working_3-way'!R141^3/27-'OddsRatio_working_3-way'!T141</f>
        <v>0.27048951298633678</v>
      </c>
      <c r="W141" s="11">
        <f>'OddsRatio_working_3-way'!V141^2+4*'OddsRatio_working_3-way'!U141^3/27</f>
        <v>-3.6076739400373606E-2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0.16525837046573408</v>
      </c>
      <c r="Y141" s="11">
        <f>IF('OddsRatio_working_3-way'!W141&gt;=0,IF('OddsRatio_working_3-way'!V141+SQRT('OddsRatio_working_3-way'!W141)&gt;0,0,PI()),ACOS('OddsRatio_working_3-way'!V141/(2*'OddsRatio_working_3-way'!X141)))</f>
        <v>0.61220352901077169</v>
      </c>
      <c r="Z141" s="11">
        <f>'OddsRatio_working_3-way'!X141^(1/3)*COS('OddsRatio_working_3-way'!Y141/3)</f>
        <v>0.53738005351980778</v>
      </c>
      <c r="AA141" s="11">
        <f>'OddsRatio_working_3-way'!X141^(1/3)*COS(('OddsRatio_working_3-way'!Y141+2*PI())/3)</f>
        <v>-0.36500073178731807</v>
      </c>
      <c r="AB141" s="11">
        <f>'OddsRatio_working_3-way'!X141^(1/3)*COS(('OddsRatio_working_3-way'!Y141+4*PI())/3)</f>
        <v>-0.17237932173248985</v>
      </c>
      <c r="AC141" s="11">
        <f>'OddsRatio_working_3-way'!X141^(1/3)*SIN('OddsRatio_working_3-way'!Y141/3)</f>
        <v>0.11121002294684047</v>
      </c>
      <c r="AD141" s="11">
        <f>'OddsRatio_working_3-way'!X141^(1/3)*SIN(('OddsRatio_working_3-way'!Y141+2*PI())/3)</f>
        <v>0.40977976636177454</v>
      </c>
      <c r="AE141" s="11">
        <f>'OddsRatio_working_3-way'!X141^(1/3)*SIN(('OddsRatio_working_3-way'!Y141+4*PI())/3)</f>
        <v>-0.52098978930861495</v>
      </c>
      <c r="AF141" s="11">
        <f>-'OddsRatio_working_3-way'!U141/(3*'OddsRatio_working_3-way'!X141^(1/3))*COS(('OddsRatio_working_3-way'!Y141)/3)</f>
        <v>0.53738005351980789</v>
      </c>
      <c r="AG141" s="11">
        <f>-'OddsRatio_working_3-way'!U141/(3*'OddsRatio_working_3-way'!X141^(1/3))*COS(('OddsRatio_working_3-way'!Y141+2*PI())/3)</f>
        <v>-0.36500073178731812</v>
      </c>
      <c r="AH141" s="11">
        <f>-'OddsRatio_working_3-way'!U141/(3*'OddsRatio_working_3-way'!X141^(1/3))*COS(('OddsRatio_working_3-way'!Y141+4*PI())/3)</f>
        <v>-0.1723793217324899</v>
      </c>
      <c r="AI141" s="11">
        <f>'OddsRatio_working_3-way'!U141/(3*'OddsRatio_working_3-way'!X141^(1/3))*SIN(('OddsRatio_working_3-way'!Y141)/3)</f>
        <v>-0.11121002294684049</v>
      </c>
      <c r="AJ141" s="11">
        <f>'OddsRatio_working_3-way'!U141/(3*'OddsRatio_working_3-way'!X141^(1/3))*SIN(('OddsRatio_working_3-way'!Y141+2*PI())/3)</f>
        <v>-0.40977976636177466</v>
      </c>
      <c r="AK141" s="11">
        <f>'OddsRatio_working_3-way'!U141/(3*'OddsRatio_working_3-way'!X141^(1/3))*SIN(('OddsRatio_working_3-way'!Y141+4*PI())/3)</f>
        <v>0.52098978930861506</v>
      </c>
      <c r="AL141" s="11">
        <f>'OddsRatio_working_3-way'!Z141+'OddsRatio_working_3-way'!AF141</f>
        <v>1.0747601070396158</v>
      </c>
      <c r="AM141" s="11">
        <f>'OddsRatio_working_3-way'!AA141+'OddsRatio_working_3-way'!AG141</f>
        <v>-0.73000146357463613</v>
      </c>
      <c r="AN141" s="11">
        <f>'OddsRatio_working_3-way'!AB141+'OddsRatio_working_3-way'!AH141</f>
        <v>-0.34475864346497975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1.0747601070396158</v>
      </c>
      <c r="AS141" s="11">
        <f>IF(('OddsRatio_working_3-way'!X141=0),IF(Q141&gt;0,-Q141^(1/3),(-Q141)^(1/3)),'OddsRatio_working_3-way'!AM141-'OddsRatio_working_3-way'!R141/3)</f>
        <v>-0.73000146357463613</v>
      </c>
      <c r="AT141" s="11">
        <f>IF(('OddsRatio_working_3-way'!X141=0),IF(Q141&gt;0,-Q141^(1/3),(-Q141)^(1/3)),'OddsRatio_working_3-way'!AN141-'OddsRatio_working_3-way'!R141/3)</f>
        <v>-0.34475864346497975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5.12</v>
      </c>
      <c r="B142" s="4">
        <f>IF('True_Odds_Calculator_3-way'!B141="","",'True_Odds_Calculator_3-way'!B141)</f>
        <v>3.7</v>
      </c>
      <c r="C142" s="4">
        <f>IF('True_Odds_Calculator_3-way'!C141="","",'True_Odds_Calculator_3-way'!C141)</f>
        <v>1.71</v>
      </c>
      <c r="D142" s="9">
        <f t="shared" si="39"/>
        <v>0.18225888727463865</v>
      </c>
      <c r="E142" s="9">
        <f t="shared" si="40"/>
        <v>0.25378690068037602</v>
      </c>
      <c r="F142" s="9">
        <f t="shared" si="41"/>
        <v>0.56395421204498553</v>
      </c>
      <c r="G142" s="9">
        <f t="shared" si="42"/>
        <v>1.0890050716932127</v>
      </c>
      <c r="H142" s="9">
        <f t="shared" si="43"/>
        <v>5.4867008953760363</v>
      </c>
      <c r="I142" s="9">
        <f t="shared" si="44"/>
        <v>3.940313693571674</v>
      </c>
      <c r="J142" s="9">
        <f t="shared" si="45"/>
        <v>1.7731936009021809</v>
      </c>
      <c r="K142" s="11">
        <f t="shared" si="46"/>
        <v>0.1953125</v>
      </c>
      <c r="L142" s="11">
        <f t="shared" si="47"/>
        <v>0.27027027027027023</v>
      </c>
      <c r="M142" s="11">
        <f t="shared" si="48"/>
        <v>0.58479532163742687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-0.24381001066856345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0.23244873162636318</v>
      </c>
      <c r="Q142" s="11">
        <f>2*'OddsRatio_working_3-way'!K142*'OddsRatio_working_3-way'!L142*'OddsRatio_working_3-way'!M142</f>
        <v>6.173937094989726E-2</v>
      </c>
      <c r="R142" s="11">
        <f t="shared" si="49"/>
        <v>0</v>
      </c>
      <c r="S142" s="11">
        <f t="shared" si="50"/>
        <v>-0.95340109698102249</v>
      </c>
      <c r="T142" s="11">
        <f t="shared" si="51"/>
        <v>-0.2532273829962875</v>
      </c>
      <c r="U142" s="11">
        <f>'OddsRatio_working_3-way'!S142-'OddsRatio_working_3-way'!R142^2/3</f>
        <v>-0.95340109698102249</v>
      </c>
      <c r="V142" s="11">
        <f>'OddsRatio_working_3-way'!S142*'OddsRatio_working_3-way'!R142/3-2*'OddsRatio_working_3-way'!R142^3/27-'OddsRatio_working_3-way'!T142</f>
        <v>0.2532273829962875</v>
      </c>
      <c r="W142" s="11">
        <f>'OddsRatio_working_3-way'!V142^2+4*'OddsRatio_working_3-way'!U142^3/27</f>
        <v>-6.4263518675828676E-2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0.17915609546913075</v>
      </c>
      <c r="Y142" s="11">
        <f>IF('OddsRatio_working_3-way'!W142&gt;=0,IF('OddsRatio_working_3-way'!V142+SQRT('OddsRatio_working_3-way'!W142)&gt;0,0,PI()),ACOS('OddsRatio_working_3-way'!V142/(2*'OddsRatio_working_3-way'!X142)))</f>
        <v>0.78594109423989078</v>
      </c>
      <c r="Z142" s="11">
        <f>'OddsRatio_working_3-way'!X142^(1/3)*COS('OddsRatio_working_3-way'!Y142/3)</f>
        <v>0.54450253584660635</v>
      </c>
      <c r="AA142" s="11">
        <f>'OddsRatio_working_3-way'!X142^(1/3)*COS(('OddsRatio_working_3-way'!Y142+2*PI())/3)</f>
        <v>-0.39869499290685873</v>
      </c>
      <c r="AB142" s="11">
        <f>'OddsRatio_working_3-way'!X142^(1/3)*COS(('OddsRatio_working_3-way'!Y142+4*PI())/3)</f>
        <v>-0.14580754293974774</v>
      </c>
      <c r="AC142" s="11">
        <f>'OddsRatio_working_3-way'!X142^(1/3)*SIN('OddsRatio_working_3-way'!Y142/3)</f>
        <v>0.14600463731318955</v>
      </c>
      <c r="AD142" s="11">
        <f>'OddsRatio_working_3-way'!X142^(1/3)*SIN(('OddsRatio_working_3-way'!Y142+2*PI())/3)</f>
        <v>0.39855070981161322</v>
      </c>
      <c r="AE142" s="11">
        <f>'OddsRatio_working_3-way'!X142^(1/3)*SIN(('OddsRatio_working_3-way'!Y142+4*PI())/3)</f>
        <v>-0.5445553471248028</v>
      </c>
      <c r="AF142" s="11">
        <f>-'OddsRatio_working_3-way'!U142/(3*'OddsRatio_working_3-way'!X142^(1/3))*COS(('OddsRatio_working_3-way'!Y142)/3)</f>
        <v>0.54450253584660635</v>
      </c>
      <c r="AG142" s="11">
        <f>-'OddsRatio_working_3-way'!U142/(3*'OddsRatio_working_3-way'!X142^(1/3))*COS(('OddsRatio_working_3-way'!Y142+2*PI())/3)</f>
        <v>-0.39869499290685873</v>
      </c>
      <c r="AH142" s="11">
        <f>-'OddsRatio_working_3-way'!U142/(3*'OddsRatio_working_3-way'!X142^(1/3))*COS(('OddsRatio_working_3-way'!Y142+4*PI())/3)</f>
        <v>-0.14580754293974774</v>
      </c>
      <c r="AI142" s="11">
        <f>'OddsRatio_working_3-way'!U142/(3*'OddsRatio_working_3-way'!X142^(1/3))*SIN(('OddsRatio_working_3-way'!Y142)/3)</f>
        <v>-0.14600463731318955</v>
      </c>
      <c r="AJ142" s="11">
        <f>'OddsRatio_working_3-way'!U142/(3*'OddsRatio_working_3-way'!X142^(1/3))*SIN(('OddsRatio_working_3-way'!Y142+2*PI())/3)</f>
        <v>-0.39855070981161322</v>
      </c>
      <c r="AK142" s="11">
        <f>'OddsRatio_working_3-way'!U142/(3*'OddsRatio_working_3-way'!X142^(1/3))*SIN(('OddsRatio_working_3-way'!Y142+4*PI())/3)</f>
        <v>0.5445553471248028</v>
      </c>
      <c r="AL142" s="11">
        <f>'OddsRatio_working_3-way'!Z142+'OddsRatio_working_3-way'!AF142</f>
        <v>1.0890050716932127</v>
      </c>
      <c r="AM142" s="11">
        <f>'OddsRatio_working_3-way'!AA142+'OddsRatio_working_3-way'!AG142</f>
        <v>-0.79738998581371745</v>
      </c>
      <c r="AN142" s="11">
        <f>'OddsRatio_working_3-way'!AB142+'OddsRatio_working_3-way'!AH142</f>
        <v>-0.29161508587949547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1.0890050716932127</v>
      </c>
      <c r="AS142" s="11">
        <f>IF(('OddsRatio_working_3-way'!X142=0),IF(Q142&gt;0,-Q142^(1/3),(-Q142)^(1/3)),'OddsRatio_working_3-way'!AM142-'OddsRatio_working_3-way'!R142/3)</f>
        <v>-0.79738998581371745</v>
      </c>
      <c r="AT142" s="11">
        <f>IF(('OddsRatio_working_3-way'!X142=0),IF(Q142&gt;0,-Q142^(1/3),(-Q142)^(1/3)),'OddsRatio_working_3-way'!AN142-'OddsRatio_working_3-way'!R142/3)</f>
        <v>-0.29161508587949547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2.0099999999999998</v>
      </c>
      <c r="B143" s="4">
        <f>IF('True_Odds_Calculator_3-way'!B142="","",'True_Odds_Calculator_3-way'!B142)</f>
        <v>3.42</v>
      </c>
      <c r="C143" s="4">
        <f>IF('True_Odds_Calculator_3-way'!C142="","",'True_Odds_Calculator_3-way'!C142)</f>
        <v>3.91</v>
      </c>
      <c r="D143" s="9">
        <f t="shared" si="39"/>
        <v>0.47970401171513893</v>
      </c>
      <c r="E143" s="9">
        <f t="shared" si="40"/>
        <v>0.27787120473626331</v>
      </c>
      <c r="F143" s="9">
        <f t="shared" si="41"/>
        <v>0.24242478354859787</v>
      </c>
      <c r="G143" s="9">
        <f t="shared" si="42"/>
        <v>1.073879997405994</v>
      </c>
      <c r="H143" s="9">
        <f t="shared" si="43"/>
        <v>2.0846187973800534</v>
      </c>
      <c r="I143" s="9">
        <f t="shared" si="44"/>
        <v>3.598789593722505</v>
      </c>
      <c r="J143" s="9">
        <f t="shared" si="45"/>
        <v>4.1249907924514417</v>
      </c>
      <c r="K143" s="11">
        <f t="shared" si="46"/>
        <v>0.49751243781094534</v>
      </c>
      <c r="L143" s="11">
        <f t="shared" si="47"/>
        <v>0.29239766081871343</v>
      </c>
      <c r="M143" s="11">
        <f t="shared" si="48"/>
        <v>0.25575447570332482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-0.26462496152074899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0.23587957521734595</v>
      </c>
      <c r="Q143" s="11">
        <f>2*'OddsRatio_working_3-way'!K143*'OddsRatio_working_3-way'!L143*'OddsRatio_working_3-way'!M143</f>
        <v>7.4409960636386732E-2</v>
      </c>
      <c r="R143" s="11">
        <f t="shared" si="49"/>
        <v>0</v>
      </c>
      <c r="S143" s="11">
        <f t="shared" si="50"/>
        <v>-0.89137311106930806</v>
      </c>
      <c r="T143" s="11">
        <f t="shared" si="51"/>
        <v>-0.28119025585782587</v>
      </c>
      <c r="U143" s="11">
        <f>'OddsRatio_working_3-way'!S143-'OddsRatio_working_3-way'!R143^2/3</f>
        <v>-0.89137311106930806</v>
      </c>
      <c r="V143" s="11">
        <f>'OddsRatio_working_3-way'!S143*'OddsRatio_working_3-way'!R143/3-2*'OddsRatio_working_3-way'!R143^3/27-'OddsRatio_working_3-way'!T143</f>
        <v>0.28119025585782587</v>
      </c>
      <c r="W143" s="11">
        <f>'OddsRatio_working_3-way'!V143^2+4*'OddsRatio_working_3-way'!U143^3/27</f>
        <v>-2.5856034163456373E-2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0.16195986706036619</v>
      </c>
      <c r="Y143" s="11">
        <f>IF('OddsRatio_working_3-way'!W143&gt;=0,IF('OddsRatio_working_3-way'!V143+SQRT('OddsRatio_working_3-way'!W143)&gt;0,0,PI()),ACOS('OddsRatio_working_3-way'!V143/(2*'OddsRatio_working_3-way'!X143)))</f>
        <v>0.51946232410804138</v>
      </c>
      <c r="Z143" s="11">
        <f>'OddsRatio_working_3-way'!X143^(1/3)*COS('OddsRatio_working_3-way'!Y143/3)</f>
        <v>0.53693999870299713</v>
      </c>
      <c r="AA143" s="11">
        <f>'OddsRatio_working_3-way'!X143^(1/3)*COS(('OddsRatio_working_3-way'!Y143+2*PI())/3)</f>
        <v>-0.34980176505190708</v>
      </c>
      <c r="AB143" s="11">
        <f>'OddsRatio_working_3-way'!X143^(1/3)*COS(('OddsRatio_working_3-way'!Y143+4*PI())/3)</f>
        <v>-0.18713823365109014</v>
      </c>
      <c r="AC143" s="11">
        <f>'OddsRatio_working_3-way'!X143^(1/3)*SIN('OddsRatio_working_3-way'!Y143/3)</f>
        <v>9.3913833641596806E-2</v>
      </c>
      <c r="AD143" s="11">
        <f>'OddsRatio_working_3-way'!X143^(1/3)*SIN(('OddsRatio_working_3-way'!Y143+2*PI())/3)</f>
        <v>0.41804676236398058</v>
      </c>
      <c r="AE143" s="11">
        <f>'OddsRatio_working_3-way'!X143^(1/3)*SIN(('OddsRatio_working_3-way'!Y143+4*PI())/3)</f>
        <v>-0.51196059600557742</v>
      </c>
      <c r="AF143" s="11">
        <f>-'OddsRatio_working_3-way'!U143/(3*'OddsRatio_working_3-way'!X143^(1/3))*COS(('OddsRatio_working_3-way'!Y143)/3)</f>
        <v>0.53693999870299702</v>
      </c>
      <c r="AG143" s="11">
        <f>-'OddsRatio_working_3-way'!U143/(3*'OddsRatio_working_3-way'!X143^(1/3))*COS(('OddsRatio_working_3-way'!Y143+2*PI())/3)</f>
        <v>-0.34980176505190702</v>
      </c>
      <c r="AH143" s="11">
        <f>-'OddsRatio_working_3-way'!U143/(3*'OddsRatio_working_3-way'!X143^(1/3))*COS(('OddsRatio_working_3-way'!Y143+4*PI())/3)</f>
        <v>-0.18713823365109011</v>
      </c>
      <c r="AI143" s="11">
        <f>'OddsRatio_working_3-way'!U143/(3*'OddsRatio_working_3-way'!X143^(1/3))*SIN(('OddsRatio_working_3-way'!Y143)/3)</f>
        <v>-9.3913833641596778E-2</v>
      </c>
      <c r="AJ143" s="11">
        <f>'OddsRatio_working_3-way'!U143/(3*'OddsRatio_working_3-way'!X143^(1/3))*SIN(('OddsRatio_working_3-way'!Y143+2*PI())/3)</f>
        <v>-0.41804676236398053</v>
      </c>
      <c r="AK143" s="11">
        <f>'OddsRatio_working_3-way'!U143/(3*'OddsRatio_working_3-way'!X143^(1/3))*SIN(('OddsRatio_working_3-way'!Y143+4*PI())/3)</f>
        <v>0.51196059600557731</v>
      </c>
      <c r="AL143" s="11">
        <f>'OddsRatio_working_3-way'!Z143+'OddsRatio_working_3-way'!AF143</f>
        <v>1.073879997405994</v>
      </c>
      <c r="AM143" s="11">
        <f>'OddsRatio_working_3-way'!AA143+'OddsRatio_working_3-way'!AG143</f>
        <v>-0.69960353010381415</v>
      </c>
      <c r="AN143" s="11">
        <f>'OddsRatio_working_3-way'!AB143+'OddsRatio_working_3-way'!AH143</f>
        <v>-0.37427646730218023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1.073879997405994</v>
      </c>
      <c r="AS143" s="11">
        <f>IF(('OddsRatio_working_3-way'!X143=0),IF(Q143&gt;0,-Q143^(1/3),(-Q143)^(1/3)),'OddsRatio_working_3-way'!AM143-'OddsRatio_working_3-way'!R143/3)</f>
        <v>-0.69960353010381415</v>
      </c>
      <c r="AT143" s="11">
        <f>IF(('OddsRatio_working_3-way'!X143=0),IF(Q143&gt;0,-Q143^(1/3),(-Q143)^(1/3)),'OddsRatio_working_3-way'!AN143-'OddsRatio_working_3-way'!R143/3)</f>
        <v>-0.37427646730218023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1.1599999999999999</v>
      </c>
      <c r="B144" s="4">
        <f>IF('True_Odds_Calculator_3-way'!B143="","",'True_Odds_Calculator_3-way'!B143)</f>
        <v>7.8</v>
      </c>
      <c r="C144" s="4">
        <f>IF('True_Odds_Calculator_3-way'!C143="","",'True_Odds_Calculator_3-way'!C143)</f>
        <v>15.6</v>
      </c>
      <c r="D144" s="9">
        <f t="shared" si="39"/>
        <v>0.83792593429707007</v>
      </c>
      <c r="E144" s="9">
        <f t="shared" si="40"/>
        <v>0.10845430213853924</v>
      </c>
      <c r="F144" s="9">
        <f t="shared" si="41"/>
        <v>5.3619763564390438E-2</v>
      </c>
      <c r="G144" s="9">
        <f t="shared" si="42"/>
        <v>1.2088931362329518</v>
      </c>
      <c r="H144" s="9">
        <f t="shared" si="43"/>
        <v>1.1934229017972724</v>
      </c>
      <c r="I144" s="9">
        <f t="shared" si="44"/>
        <v>9.2204733263840719</v>
      </c>
      <c r="J144" s="9">
        <f t="shared" si="45"/>
        <v>18.649839789001096</v>
      </c>
      <c r="K144" s="11">
        <f t="shared" si="46"/>
        <v>0.86206896551724144</v>
      </c>
      <c r="L144" s="11">
        <f t="shared" si="47"/>
        <v>0.12820512820512822</v>
      </c>
      <c r="M144" s="11">
        <f t="shared" si="48"/>
        <v>6.4102564102564111E-2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-0.11253939105397981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0.15274660500124693</v>
      </c>
      <c r="Q144" s="11">
        <f>2*'OddsRatio_working_3-way'!K144*'OddsRatio_working_3-way'!L144*'OddsRatio_working_3-way'!M144</f>
        <v>1.4169443877666693E-2</v>
      </c>
      <c r="R144" s="11">
        <f t="shared" si="49"/>
        <v>0</v>
      </c>
      <c r="S144" s="11">
        <f t="shared" si="50"/>
        <v>-1.3572723609991957</v>
      </c>
      <c r="T144" s="11">
        <f t="shared" si="51"/>
        <v>-0.12590652699435953</v>
      </c>
      <c r="U144" s="11">
        <f>'OddsRatio_working_3-way'!S144-'OddsRatio_working_3-way'!R144^2/3</f>
        <v>-1.3572723609991957</v>
      </c>
      <c r="V144" s="11">
        <f>'OddsRatio_working_3-way'!S144*'OddsRatio_working_3-way'!R144/3-2*'OddsRatio_working_3-way'!R144^3/27-'OddsRatio_working_3-way'!T144</f>
        <v>0.12590652699435953</v>
      </c>
      <c r="W144" s="11">
        <f>'OddsRatio_working_3-way'!V144^2+4*'OddsRatio_working_3-way'!U144^3/27</f>
        <v>-0.35456994819027782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0.3043116830365124</v>
      </c>
      <c r="Y144" s="11">
        <f>IF('OddsRatio_working_3-way'!W144&gt;=0,IF('OddsRatio_working_3-way'!V144+SQRT('OddsRatio_working_3-way'!W144)&gt;0,0,PI()),ACOS('OddsRatio_working_3-way'!V144/(2*'OddsRatio_working_3-way'!X144)))</f>
        <v>1.36242063253011</v>
      </c>
      <c r="Z144" s="11">
        <f>'OddsRatio_working_3-way'!X144^(1/3)*COS('OddsRatio_working_3-way'!Y144/3)</f>
        <v>0.60444656811647579</v>
      </c>
      <c r="AA144" s="11">
        <f>'OddsRatio_working_3-way'!X144^(1/3)*COS(('OddsRatio_working_3-way'!Y144+2*PI())/3)</f>
        <v>-0.55776457224658482</v>
      </c>
      <c r="AB144" s="11">
        <f>'OddsRatio_working_3-way'!X144^(1/3)*COS(('OddsRatio_working_3-way'!Y144+4*PI())/3)</f>
        <v>-4.6681995869891232E-2</v>
      </c>
      <c r="AC144" s="11">
        <f>'OddsRatio_working_3-way'!X144^(1/3)*SIN('OddsRatio_working_3-way'!Y144/3)</f>
        <v>0.29507366304921168</v>
      </c>
      <c r="AD144" s="11">
        <f>'OddsRatio_working_3-way'!X144^(1/3)*SIN(('OddsRatio_working_3-way'!Y144+2*PI())/3)</f>
        <v>0.37592925169458347</v>
      </c>
      <c r="AE144" s="11">
        <f>'OddsRatio_working_3-way'!X144^(1/3)*SIN(('OddsRatio_working_3-way'!Y144+4*PI())/3)</f>
        <v>-0.67100291474379503</v>
      </c>
      <c r="AF144" s="11">
        <f>-'OddsRatio_working_3-way'!U144/(3*'OddsRatio_working_3-way'!X144^(1/3))*COS(('OddsRatio_working_3-way'!Y144)/3)</f>
        <v>0.6044465681164759</v>
      </c>
      <c r="AG144" s="11">
        <f>-'OddsRatio_working_3-way'!U144/(3*'OddsRatio_working_3-way'!X144^(1/3))*COS(('OddsRatio_working_3-way'!Y144+2*PI())/3)</f>
        <v>-0.55776457224658493</v>
      </c>
      <c r="AH144" s="11">
        <f>-'OddsRatio_working_3-way'!U144/(3*'OddsRatio_working_3-way'!X144^(1/3))*COS(('OddsRatio_working_3-way'!Y144+4*PI())/3)</f>
        <v>-4.6681995869891239E-2</v>
      </c>
      <c r="AI144" s="11">
        <f>'OddsRatio_working_3-way'!U144/(3*'OddsRatio_working_3-way'!X144^(1/3))*SIN(('OddsRatio_working_3-way'!Y144)/3)</f>
        <v>-0.29507366304921173</v>
      </c>
      <c r="AJ144" s="11">
        <f>'OddsRatio_working_3-way'!U144/(3*'OddsRatio_working_3-way'!X144^(1/3))*SIN(('OddsRatio_working_3-way'!Y144+2*PI())/3)</f>
        <v>-0.37592925169458352</v>
      </c>
      <c r="AK144" s="11">
        <f>'OddsRatio_working_3-way'!U144/(3*'OddsRatio_working_3-way'!X144^(1/3))*SIN(('OddsRatio_working_3-way'!Y144+4*PI())/3)</f>
        <v>0.67100291474379514</v>
      </c>
      <c r="AL144" s="11">
        <f>'OddsRatio_working_3-way'!Z144+'OddsRatio_working_3-way'!AF144</f>
        <v>1.2088931362329518</v>
      </c>
      <c r="AM144" s="11">
        <f>'OddsRatio_working_3-way'!AA144+'OddsRatio_working_3-way'!AG144</f>
        <v>-1.1155291444931699</v>
      </c>
      <c r="AN144" s="11">
        <f>'OddsRatio_working_3-way'!AB144+'OddsRatio_working_3-way'!AH144</f>
        <v>-9.3363991739782465E-2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1.2088931362329518</v>
      </c>
      <c r="AS144" s="11">
        <f>IF(('OddsRatio_working_3-way'!X144=0),IF(Q144&gt;0,-Q144^(1/3),(-Q144)^(1/3)),'OddsRatio_working_3-way'!AM144-'OddsRatio_working_3-way'!R144/3)</f>
        <v>-1.1155291444931699</v>
      </c>
      <c r="AT144" s="11">
        <f>IF(('OddsRatio_working_3-way'!X144=0),IF(Q144&gt;0,-Q144^(1/3),(-Q144)^(1/3)),'OddsRatio_working_3-way'!AN144-'OddsRatio_working_3-way'!R144/3)</f>
        <v>-9.3363991739782465E-2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1.88</v>
      </c>
      <c r="B145" s="4">
        <f>IF('True_Odds_Calculator_3-way'!B144="","",'True_Odds_Calculator_3-way'!B144)</f>
        <v>3.83</v>
      </c>
      <c r="C145" s="4">
        <f>IF('True_Odds_Calculator_3-way'!C144="","",'True_Odds_Calculator_3-way'!C144)</f>
        <v>3.91</v>
      </c>
      <c r="D145" s="9">
        <f t="shared" si="39"/>
        <v>0.51246413461416751</v>
      </c>
      <c r="E145" s="9">
        <f t="shared" si="40"/>
        <v>0.24633729477382282</v>
      </c>
      <c r="F145" s="9">
        <f t="shared" si="41"/>
        <v>0.24119857061200989</v>
      </c>
      <c r="G145" s="9">
        <f t="shared" si="42"/>
        <v>1.0810864437657774</v>
      </c>
      <c r="H145" s="9">
        <f t="shared" si="43"/>
        <v>1.9513560705138839</v>
      </c>
      <c r="I145" s="9">
        <f t="shared" si="44"/>
        <v>4.0594746358571507</v>
      </c>
      <c r="J145" s="9">
        <f t="shared" si="45"/>
        <v>4.145961551358412</v>
      </c>
      <c r="K145" s="11">
        <f t="shared" si="46"/>
        <v>0.53191489361702127</v>
      </c>
      <c r="L145" s="11">
        <f t="shared" si="47"/>
        <v>0.2610966057441253</v>
      </c>
      <c r="M145" s="11">
        <f t="shared" si="48"/>
        <v>0.25575447570332482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-0.25741195679523921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0.23513896855119298</v>
      </c>
      <c r="Q145" s="11">
        <f>2*'OddsRatio_working_3-way'!K145*'OddsRatio_working_3-way'!L145*'OddsRatio_working_3-way'!M145</f>
        <v>7.1038963308517528E-2</v>
      </c>
      <c r="R145" s="11">
        <f t="shared" si="49"/>
        <v>0</v>
      </c>
      <c r="S145" s="11">
        <f t="shared" si="50"/>
        <v>-0.91347337349304458</v>
      </c>
      <c r="T145" s="11">
        <f t="shared" si="51"/>
        <v>-0.27597382884986243</v>
      </c>
      <c r="U145" s="11">
        <f>'OddsRatio_working_3-way'!S145-'OddsRatio_working_3-way'!R145^2/3</f>
        <v>-0.91347337349304458</v>
      </c>
      <c r="V145" s="11">
        <f>'OddsRatio_working_3-way'!S145*'OddsRatio_working_3-way'!R145/3-2*'OddsRatio_working_3-way'!R145^3/27-'OddsRatio_working_3-way'!T145</f>
        <v>0.27597382884986243</v>
      </c>
      <c r="W145" s="11">
        <f>'OddsRatio_working_3-way'!V145^2+4*'OddsRatio_working_3-way'!U145^3/27</f>
        <v>-3.6761835312260072E-2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0.16802037787297797</v>
      </c>
      <c r="Y145" s="11">
        <f>IF('OddsRatio_working_3-way'!W145&gt;=0,IF('OddsRatio_working_3-way'!V145+SQRT('OddsRatio_working_3-way'!W145)&gt;0,0,PI()),ACOS('OddsRatio_working_3-way'!V145/(2*'OddsRatio_working_3-way'!X145)))</f>
        <v>0.60719608407630843</v>
      </c>
      <c r="Z145" s="11">
        <f>'OddsRatio_working_3-way'!X145^(1/3)*COS('OddsRatio_working_3-way'!Y145/3)</f>
        <v>0.54054322188288872</v>
      </c>
      <c r="AA145" s="11">
        <f>'OddsRatio_working_3-way'!X145^(1/3)*COS(('OddsRatio_working_3-way'!Y145+2*PI())/3)</f>
        <v>-0.36633467528258779</v>
      </c>
      <c r="AB145" s="11">
        <f>'OddsRatio_working_3-way'!X145^(1/3)*COS(('OddsRatio_working_3-way'!Y145+4*PI())/3)</f>
        <v>-0.17420854660030086</v>
      </c>
      <c r="AC145" s="11">
        <f>'OddsRatio_working_3-way'!X145^(1/3)*SIN('OddsRatio_working_3-way'!Y145/3)</f>
        <v>0.11092407211307899</v>
      </c>
      <c r="AD145" s="11">
        <f>'OddsRatio_working_3-way'!X145^(1/3)*SIN(('OddsRatio_working_3-way'!Y145+2*PI())/3)</f>
        <v>0.41266212593753065</v>
      </c>
      <c r="AE145" s="11">
        <f>'OddsRatio_working_3-way'!X145^(1/3)*SIN(('OddsRatio_working_3-way'!Y145+4*PI())/3)</f>
        <v>-0.52358619805060969</v>
      </c>
      <c r="AF145" s="11">
        <f>-'OddsRatio_working_3-way'!U145/(3*'OddsRatio_working_3-way'!X145^(1/3))*COS(('OddsRatio_working_3-way'!Y145)/3)</f>
        <v>0.54054322188288884</v>
      </c>
      <c r="AG145" s="11">
        <f>-'OddsRatio_working_3-way'!U145/(3*'OddsRatio_working_3-way'!X145^(1/3))*COS(('OddsRatio_working_3-way'!Y145+2*PI())/3)</f>
        <v>-0.3663346752825879</v>
      </c>
      <c r="AH145" s="11">
        <f>-'OddsRatio_working_3-way'!U145/(3*'OddsRatio_working_3-way'!X145^(1/3))*COS(('OddsRatio_working_3-way'!Y145+4*PI())/3)</f>
        <v>-0.17420854660030088</v>
      </c>
      <c r="AI145" s="11">
        <f>'OddsRatio_working_3-way'!U145/(3*'OddsRatio_working_3-way'!X145^(1/3))*SIN(('OddsRatio_working_3-way'!Y145)/3)</f>
        <v>-0.11092407211307902</v>
      </c>
      <c r="AJ145" s="11">
        <f>'OddsRatio_working_3-way'!U145/(3*'OddsRatio_working_3-way'!X145^(1/3))*SIN(('OddsRatio_working_3-way'!Y145+2*PI())/3)</f>
        <v>-0.41266212593753077</v>
      </c>
      <c r="AK145" s="11">
        <f>'OddsRatio_working_3-way'!U145/(3*'OddsRatio_working_3-way'!X145^(1/3))*SIN(('OddsRatio_working_3-way'!Y145+4*PI())/3)</f>
        <v>0.5235861980506098</v>
      </c>
      <c r="AL145" s="11">
        <f>'OddsRatio_working_3-way'!Z145+'OddsRatio_working_3-way'!AF145</f>
        <v>1.0810864437657774</v>
      </c>
      <c r="AM145" s="11">
        <f>'OddsRatio_working_3-way'!AA145+'OddsRatio_working_3-way'!AG145</f>
        <v>-0.73266935056517568</v>
      </c>
      <c r="AN145" s="11">
        <f>'OddsRatio_working_3-way'!AB145+'OddsRatio_working_3-way'!AH145</f>
        <v>-0.34841709320060177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1.0810864437657774</v>
      </c>
      <c r="AS145" s="11">
        <f>IF(('OddsRatio_working_3-way'!X145=0),IF(Q145&gt;0,-Q145^(1/3),(-Q145)^(1/3)),'OddsRatio_working_3-way'!AM145-'OddsRatio_working_3-way'!R145/3)</f>
        <v>-0.73266935056517568</v>
      </c>
      <c r="AT145" s="11">
        <f>IF(('OddsRatio_working_3-way'!X145=0),IF(Q145&gt;0,-Q145^(1/3),(-Q145)^(1/3)),'OddsRatio_working_3-way'!AN145-'OddsRatio_working_3-way'!R145/3)</f>
        <v>-0.34841709320060177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1.78</v>
      </c>
      <c r="B146" s="4">
        <f>IF('True_Odds_Calculator_3-way'!B145="","",'True_Odds_Calculator_3-way'!B145)</f>
        <v>3.96</v>
      </c>
      <c r="C146" s="4">
        <f>IF('True_Odds_Calculator_3-way'!C145="","",'True_Odds_Calculator_3-way'!C145)</f>
        <v>4.28</v>
      </c>
      <c r="D146" s="9">
        <f t="shared" si="39"/>
        <v>0.54227695043129698</v>
      </c>
      <c r="E146" s="9">
        <f t="shared" si="40"/>
        <v>0.23791618704929837</v>
      </c>
      <c r="F146" s="9">
        <f t="shared" si="41"/>
        <v>0.21980686251940446</v>
      </c>
      <c r="G146" s="9">
        <f t="shared" si="42"/>
        <v>1.0821489315694697</v>
      </c>
      <c r="H146" s="9">
        <f t="shared" si="43"/>
        <v>1.8440761666241863</v>
      </c>
      <c r="I146" s="9">
        <f t="shared" si="44"/>
        <v>4.2031608374456297</v>
      </c>
      <c r="J146" s="9">
        <f t="shared" si="45"/>
        <v>4.5494484955478605</v>
      </c>
      <c r="K146" s="11">
        <f t="shared" si="46"/>
        <v>0.5617977528089888</v>
      </c>
      <c r="L146" s="11">
        <f t="shared" si="47"/>
        <v>0.25252525252525254</v>
      </c>
      <c r="M146" s="11">
        <f t="shared" si="48"/>
        <v>0.23364485981308411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-0.25101588180449874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0.2326902332152779</v>
      </c>
      <c r="Q146" s="11">
        <f>2*'OddsRatio_working_3-way'!K146*'OddsRatio_working_3-way'!L146*'OddsRatio_working_3-way'!M146</f>
        <v>6.6293513736546406E-2</v>
      </c>
      <c r="R146" s="11">
        <f t="shared" si="49"/>
        <v>0</v>
      </c>
      <c r="S146" s="11">
        <f t="shared" si="50"/>
        <v>-0.92699406723797029</v>
      </c>
      <c r="T146" s="11">
        <f t="shared" si="51"/>
        <v>-0.26410087385697156</v>
      </c>
      <c r="U146" s="11">
        <f>'OddsRatio_working_3-way'!S146-'OddsRatio_working_3-way'!R146^2/3</f>
        <v>-0.92699406723797029</v>
      </c>
      <c r="V146" s="11">
        <f>'OddsRatio_working_3-way'!S146*'OddsRatio_working_3-way'!R146/3-2*'OddsRatio_working_3-way'!R146^3/27-'OddsRatio_working_3-way'!T146</f>
        <v>0.26410087385697156</v>
      </c>
      <c r="W146" s="11">
        <f>'OddsRatio_working_3-way'!V146^2+4*'OddsRatio_working_3-way'!U146^3/27</f>
        <v>-4.8262978578279964E-2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0.17176455553336373</v>
      </c>
      <c r="Y146" s="11">
        <f>IF('OddsRatio_working_3-way'!W146&gt;=0,IF('OddsRatio_working_3-way'!V146+SQRT('OddsRatio_working_3-way'!W146)&gt;0,0,PI()),ACOS('OddsRatio_working_3-way'!V146/(2*'OddsRatio_working_3-way'!X146)))</f>
        <v>0.69385339910499655</v>
      </c>
      <c r="Z146" s="11">
        <f>'OddsRatio_working_3-way'!X146^(1/3)*COS('OddsRatio_working_3-way'!Y146/3)</f>
        <v>0.54107446578473484</v>
      </c>
      <c r="AA146" s="11">
        <f>'OddsRatio_working_3-way'!X146^(1/3)*COS(('OddsRatio_working_3-way'!Y146+2*PI())/3)</f>
        <v>-0.3808881896907364</v>
      </c>
      <c r="AB146" s="11">
        <f>'OddsRatio_working_3-way'!X146^(1/3)*COS(('OddsRatio_working_3-way'!Y146+4*PI())/3)</f>
        <v>-0.16018627609399833</v>
      </c>
      <c r="AC146" s="11">
        <f>'OddsRatio_working_3-way'!X146^(1/3)*SIN('OddsRatio_working_3-way'!Y146/3)</f>
        <v>0.12742230922574216</v>
      </c>
      <c r="AD146" s="11">
        <f>'OddsRatio_working_3-way'!X146^(1/3)*SIN(('OddsRatio_working_3-way'!Y146+2*PI())/3)</f>
        <v>0.40487307809580331</v>
      </c>
      <c r="AE146" s="11">
        <f>'OddsRatio_working_3-way'!X146^(1/3)*SIN(('OddsRatio_working_3-way'!Y146+4*PI())/3)</f>
        <v>-0.53229538732154547</v>
      </c>
      <c r="AF146" s="11">
        <f>-'OddsRatio_working_3-way'!U146/(3*'OddsRatio_working_3-way'!X146^(1/3))*COS(('OddsRatio_working_3-way'!Y146)/3)</f>
        <v>0.54107446578473473</v>
      </c>
      <c r="AG146" s="11">
        <f>-'OddsRatio_working_3-way'!U146/(3*'OddsRatio_working_3-way'!X146^(1/3))*COS(('OddsRatio_working_3-way'!Y146+2*PI())/3)</f>
        <v>-0.38088818969073629</v>
      </c>
      <c r="AH146" s="11">
        <f>-'OddsRatio_working_3-way'!U146/(3*'OddsRatio_working_3-way'!X146^(1/3))*COS(('OddsRatio_working_3-way'!Y146+4*PI())/3)</f>
        <v>-0.1601862760939983</v>
      </c>
      <c r="AI146" s="11">
        <f>'OddsRatio_working_3-way'!U146/(3*'OddsRatio_working_3-way'!X146^(1/3))*SIN(('OddsRatio_working_3-way'!Y146)/3)</f>
        <v>-0.12742230922574213</v>
      </c>
      <c r="AJ146" s="11">
        <f>'OddsRatio_working_3-way'!U146/(3*'OddsRatio_working_3-way'!X146^(1/3))*SIN(('OddsRatio_working_3-way'!Y146+2*PI())/3)</f>
        <v>-0.40487307809580325</v>
      </c>
      <c r="AK146" s="11">
        <f>'OddsRatio_working_3-way'!U146/(3*'OddsRatio_working_3-way'!X146^(1/3))*SIN(('OddsRatio_working_3-way'!Y146+4*PI())/3)</f>
        <v>0.53229538732154535</v>
      </c>
      <c r="AL146" s="11">
        <f>'OddsRatio_working_3-way'!Z146+'OddsRatio_working_3-way'!AF146</f>
        <v>1.0821489315694697</v>
      </c>
      <c r="AM146" s="11">
        <f>'OddsRatio_working_3-way'!AA146+'OddsRatio_working_3-way'!AG146</f>
        <v>-0.76177637938147269</v>
      </c>
      <c r="AN146" s="11">
        <f>'OddsRatio_working_3-way'!AB146+'OddsRatio_working_3-way'!AH146</f>
        <v>-0.32037255218799665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1.0821489315694697</v>
      </c>
      <c r="AS146" s="11">
        <f>IF(('OddsRatio_working_3-way'!X146=0),IF(Q146&gt;0,-Q146^(1/3),(-Q146)^(1/3)),'OddsRatio_working_3-way'!AM146-'OddsRatio_working_3-way'!R146/3)</f>
        <v>-0.76177637938147269</v>
      </c>
      <c r="AT146" s="11">
        <f>IF(('OddsRatio_working_3-way'!X146=0),IF(Q146&gt;0,-Q146^(1/3),(-Q146)^(1/3)),'OddsRatio_working_3-way'!AN146-'OddsRatio_working_3-way'!R146/3)</f>
        <v>-0.32037255218799665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2.17</v>
      </c>
      <c r="B147" s="4">
        <f>IF('True_Odds_Calculator_3-way'!B146="","",'True_Odds_Calculator_3-way'!B146)</f>
        <v>3.55</v>
      </c>
      <c r="C147" s="4">
        <f>IF('True_Odds_Calculator_3-way'!C146="","",'True_Odds_Calculator_3-way'!C146)</f>
        <v>3.5</v>
      </c>
      <c r="D147" s="9">
        <f t="shared" si="39"/>
        <v>0.45006663940484315</v>
      </c>
      <c r="E147" s="9">
        <f t="shared" si="40"/>
        <v>0.27299278028465779</v>
      </c>
      <c r="F147" s="9">
        <f t="shared" si="41"/>
        <v>0.27694058031049879</v>
      </c>
      <c r="G147" s="9">
        <f t="shared" si="42"/>
        <v>1.0443531516815994</v>
      </c>
      <c r="H147" s="9">
        <f t="shared" si="43"/>
        <v>2.2218931874674714</v>
      </c>
      <c r="I147" s="9">
        <f t="shared" si="44"/>
        <v>3.6631005367880789</v>
      </c>
      <c r="J147" s="9">
        <f t="shared" si="45"/>
        <v>3.6108828792039982</v>
      </c>
      <c r="K147" s="11">
        <f t="shared" si="46"/>
        <v>0.46082949308755761</v>
      </c>
      <c r="L147" s="11">
        <f t="shared" si="47"/>
        <v>0.28169014084507044</v>
      </c>
      <c r="M147" s="11">
        <f t="shared" si="48"/>
        <v>0.2857142857142857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-0.27663677920054874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0.23069291323980748</v>
      </c>
      <c r="Q147" s="11">
        <f>2*'OddsRatio_working_3-way'!K147*'OddsRatio_working_3-way'!L147*'OddsRatio_working_3-way'!M147</f>
        <v>7.4177785607655145E-2</v>
      </c>
      <c r="R147" s="11">
        <f t="shared" si="49"/>
        <v>0</v>
      </c>
      <c r="S147" s="11">
        <f t="shared" si="50"/>
        <v>-0.8339198927434226</v>
      </c>
      <c r="T147" s="11">
        <f t="shared" si="51"/>
        <v>-0.26814144461203299</v>
      </c>
      <c r="U147" s="11">
        <f>'OddsRatio_working_3-way'!S147-'OddsRatio_working_3-way'!R147^2/3</f>
        <v>-0.8339198927434226</v>
      </c>
      <c r="V147" s="11">
        <f>'OddsRatio_working_3-way'!S147*'OddsRatio_working_3-way'!R147/3-2*'OddsRatio_working_3-way'!R147^3/27-'OddsRatio_working_3-way'!T147</f>
        <v>0.26814144461203299</v>
      </c>
      <c r="W147" s="11">
        <f>'OddsRatio_working_3-way'!V147^2+4*'OddsRatio_working_3-way'!U147^3/27</f>
        <v>-1.4015212023058526E-2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0.14655634269939197</v>
      </c>
      <c r="Y147" s="11">
        <f>IF('OddsRatio_working_3-way'!W147&gt;=0,IF('OddsRatio_working_3-way'!V147+SQRT('OddsRatio_working_3-way'!W147)&gt;0,0,PI()),ACOS('OddsRatio_working_3-way'!V147/(2*'OddsRatio_working_3-way'!X147)))</f>
        <v>0.41576729164334081</v>
      </c>
      <c r="Z147" s="11">
        <f>'OddsRatio_working_3-way'!X147^(1/3)*COS('OddsRatio_working_3-way'!Y147/3)</f>
        <v>0.52217657584079968</v>
      </c>
      <c r="AA147" s="11">
        <f>'OddsRatio_working_3-way'!X147^(1/3)*COS(('OddsRatio_working_3-way'!Y147+2*PI())/3)</f>
        <v>-0.32416515307902094</v>
      </c>
      <c r="AB147" s="11">
        <f>'OddsRatio_working_3-way'!X147^(1/3)*COS(('OddsRatio_working_3-way'!Y147+4*PI())/3)</f>
        <v>-0.19801142276177852</v>
      </c>
      <c r="AC147" s="11">
        <f>'OddsRatio_working_3-way'!X147^(1/3)*SIN('OddsRatio_working_3-way'!Y147/3)</f>
        <v>7.2834890157935261E-2</v>
      </c>
      <c r="AD147" s="11">
        <f>'OddsRatio_working_3-way'!X147^(1/3)*SIN(('OddsRatio_working_3-way'!Y147+2*PI())/3)</f>
        <v>0.41580073486033642</v>
      </c>
      <c r="AE147" s="11">
        <f>'OddsRatio_working_3-way'!X147^(1/3)*SIN(('OddsRatio_working_3-way'!Y147+4*PI())/3)</f>
        <v>-0.48863562501827174</v>
      </c>
      <c r="AF147" s="11">
        <f>-'OddsRatio_working_3-way'!U147/(3*'OddsRatio_working_3-way'!X147^(1/3))*COS(('OddsRatio_working_3-way'!Y147)/3)</f>
        <v>0.52217657584079968</v>
      </c>
      <c r="AG147" s="11">
        <f>-'OddsRatio_working_3-way'!U147/(3*'OddsRatio_working_3-way'!X147^(1/3))*COS(('OddsRatio_working_3-way'!Y147+2*PI())/3)</f>
        <v>-0.32416515307902094</v>
      </c>
      <c r="AH147" s="11">
        <f>-'OddsRatio_working_3-way'!U147/(3*'OddsRatio_working_3-way'!X147^(1/3))*COS(('OddsRatio_working_3-way'!Y147+4*PI())/3)</f>
        <v>-0.19801142276177852</v>
      </c>
      <c r="AI147" s="11">
        <f>'OddsRatio_working_3-way'!U147/(3*'OddsRatio_working_3-way'!X147^(1/3))*SIN(('OddsRatio_working_3-way'!Y147)/3)</f>
        <v>-7.2834890157935261E-2</v>
      </c>
      <c r="AJ147" s="11">
        <f>'OddsRatio_working_3-way'!U147/(3*'OddsRatio_working_3-way'!X147^(1/3))*SIN(('OddsRatio_working_3-way'!Y147+2*PI())/3)</f>
        <v>-0.41580073486033642</v>
      </c>
      <c r="AK147" s="11">
        <f>'OddsRatio_working_3-way'!U147/(3*'OddsRatio_working_3-way'!X147^(1/3))*SIN(('OddsRatio_working_3-way'!Y147+4*PI())/3)</f>
        <v>0.48863562501827174</v>
      </c>
      <c r="AL147" s="11">
        <f>'OddsRatio_working_3-way'!Z147+'OddsRatio_working_3-way'!AF147</f>
        <v>1.0443531516815994</v>
      </c>
      <c r="AM147" s="11">
        <f>'OddsRatio_working_3-way'!AA147+'OddsRatio_working_3-way'!AG147</f>
        <v>-0.64833030615804188</v>
      </c>
      <c r="AN147" s="11">
        <f>'OddsRatio_working_3-way'!AB147+'OddsRatio_working_3-way'!AH147</f>
        <v>-0.39602284552355704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1.0443531516815994</v>
      </c>
      <c r="AS147" s="11">
        <f>IF(('OddsRatio_working_3-way'!X147=0),IF(Q147&gt;0,-Q147^(1/3),(-Q147)^(1/3)),'OddsRatio_working_3-way'!AM147-'OddsRatio_working_3-way'!R147/3)</f>
        <v>-0.64833030615804188</v>
      </c>
      <c r="AT147" s="11">
        <f>IF(('OddsRatio_working_3-way'!X147=0),IF(Q147&gt;0,-Q147^(1/3),(-Q147)^(1/3)),'OddsRatio_working_3-way'!AN147-'OddsRatio_working_3-way'!R147/3)</f>
        <v>-0.39602284552355704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1.72</v>
      </c>
      <c r="B148" s="4">
        <f>IF('True_Odds_Calculator_3-way'!B147="","",'True_Odds_Calculator_3-way'!B147)</f>
        <v>4.03</v>
      </c>
      <c r="C148" s="4">
        <f>IF('True_Odds_Calculator_3-way'!C147="","",'True_Odds_Calculator_3-way'!C147)</f>
        <v>4.99</v>
      </c>
      <c r="D148" s="9">
        <f t="shared" si="39"/>
        <v>0.56891979202459297</v>
      </c>
      <c r="E148" s="9">
        <f t="shared" si="40"/>
        <v>0.23873608636846</v>
      </c>
      <c r="F148" s="9">
        <f t="shared" si="41"/>
        <v>0.19234412160694703</v>
      </c>
      <c r="G148" s="9">
        <f t="shared" si="42"/>
        <v>1.0523847464443163</v>
      </c>
      <c r="H148" s="9">
        <f t="shared" si="43"/>
        <v>1.7577170174399075</v>
      </c>
      <c r="I148" s="9">
        <f t="shared" si="44"/>
        <v>4.1887257817262791</v>
      </c>
      <c r="J148" s="9">
        <f t="shared" si="45"/>
        <v>5.1990151383128218</v>
      </c>
      <c r="K148" s="11">
        <f t="shared" si="46"/>
        <v>0.58139534883720934</v>
      </c>
      <c r="L148" s="11">
        <f t="shared" si="47"/>
        <v>0.24813895781637715</v>
      </c>
      <c r="M148" s="11">
        <f t="shared" si="48"/>
        <v>0.20040080160320639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-0.25165987812661506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0.22377260724923798</v>
      </c>
      <c r="Q148" s="11">
        <f>2*'OddsRatio_working_3-way'!K148*'OddsRatio_working_3-way'!L148*'OddsRatio_working_3-way'!M148</f>
        <v>5.7822379134170002E-2</v>
      </c>
      <c r="R148" s="11">
        <f t="shared" si="49"/>
        <v>0</v>
      </c>
      <c r="S148" s="11">
        <f t="shared" si="50"/>
        <v>-0.88918666302720517</v>
      </c>
      <c r="T148" s="11">
        <f t="shared" si="51"/>
        <v>-0.22976399561426483</v>
      </c>
      <c r="U148" s="11">
        <f>'OddsRatio_working_3-way'!S148-'OddsRatio_working_3-way'!R148^2/3</f>
        <v>-0.88918666302720517</v>
      </c>
      <c r="V148" s="11">
        <f>'OddsRatio_working_3-way'!S148*'OddsRatio_working_3-way'!R148/3-2*'OddsRatio_working_3-way'!R148^3/27-'OddsRatio_working_3-way'!T148</f>
        <v>0.22976399561426483</v>
      </c>
      <c r="W148" s="11">
        <f>'OddsRatio_working_3-way'!V148^2+4*'OddsRatio_working_3-way'!U148^3/27</f>
        <v>-5.1362288995514024E-2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0.16136432588721858</v>
      </c>
      <c r="Y148" s="11">
        <f>IF('OddsRatio_working_3-way'!W148&gt;=0,IF('OddsRatio_working_3-way'!V148+SQRT('OddsRatio_working_3-way'!W148)&gt;0,0,PI()),ACOS('OddsRatio_working_3-way'!V148/(2*'OddsRatio_working_3-way'!X148)))</f>
        <v>0.77853691695872418</v>
      </c>
      <c r="Z148" s="11">
        <f>'OddsRatio_working_3-way'!X148^(1/3)*COS('OddsRatio_working_3-way'!Y148/3)</f>
        <v>0.52619237322215817</v>
      </c>
      <c r="AA148" s="11">
        <f>'OddsRatio_working_3-way'!X148^(1/3)*COS(('OddsRatio_working_3-way'!Y148+2*PI())/3)</f>
        <v>-0.38408319223121201</v>
      </c>
      <c r="AB148" s="11">
        <f>'OddsRatio_working_3-way'!X148^(1/3)*COS(('OddsRatio_working_3-way'!Y148+4*PI())/3)</f>
        <v>-0.14210918099094624</v>
      </c>
      <c r="AC148" s="11">
        <f>'OddsRatio_working_3-way'!X148^(1/3)*SIN('OddsRatio_working_3-way'!Y148/3)</f>
        <v>0.13970376052646105</v>
      </c>
      <c r="AD148" s="11">
        <f>'OddsRatio_working_3-way'!X148^(1/3)*SIN(('OddsRatio_working_3-way'!Y148+2*PI())/3)</f>
        <v>0.385844082224781</v>
      </c>
      <c r="AE148" s="11">
        <f>'OddsRatio_working_3-way'!X148^(1/3)*SIN(('OddsRatio_working_3-way'!Y148+4*PI())/3)</f>
        <v>-0.525547842751242</v>
      </c>
      <c r="AF148" s="11">
        <f>-'OddsRatio_working_3-way'!U148/(3*'OddsRatio_working_3-way'!X148^(1/3))*COS(('OddsRatio_working_3-way'!Y148)/3)</f>
        <v>0.52619237322215817</v>
      </c>
      <c r="AG148" s="11">
        <f>-'OddsRatio_working_3-way'!U148/(3*'OddsRatio_working_3-way'!X148^(1/3))*COS(('OddsRatio_working_3-way'!Y148+2*PI())/3)</f>
        <v>-0.38408319223121201</v>
      </c>
      <c r="AH148" s="11">
        <f>-'OddsRatio_working_3-way'!U148/(3*'OddsRatio_working_3-way'!X148^(1/3))*COS(('OddsRatio_working_3-way'!Y148+4*PI())/3)</f>
        <v>-0.14210918099094624</v>
      </c>
      <c r="AI148" s="11">
        <f>'OddsRatio_working_3-way'!U148/(3*'OddsRatio_working_3-way'!X148^(1/3))*SIN(('OddsRatio_working_3-way'!Y148)/3)</f>
        <v>-0.13970376052646105</v>
      </c>
      <c r="AJ148" s="11">
        <f>'OddsRatio_working_3-way'!U148/(3*'OddsRatio_working_3-way'!X148^(1/3))*SIN(('OddsRatio_working_3-way'!Y148+2*PI())/3)</f>
        <v>-0.385844082224781</v>
      </c>
      <c r="AK148" s="11">
        <f>'OddsRatio_working_3-way'!U148/(3*'OddsRatio_working_3-way'!X148^(1/3))*SIN(('OddsRatio_working_3-way'!Y148+4*PI())/3)</f>
        <v>0.525547842751242</v>
      </c>
      <c r="AL148" s="11">
        <f>'OddsRatio_working_3-way'!Z148+'OddsRatio_working_3-way'!AF148</f>
        <v>1.0523847464443163</v>
      </c>
      <c r="AM148" s="11">
        <f>'OddsRatio_working_3-way'!AA148+'OddsRatio_working_3-way'!AG148</f>
        <v>-0.76816638446242402</v>
      </c>
      <c r="AN148" s="11">
        <f>'OddsRatio_working_3-way'!AB148+'OddsRatio_working_3-way'!AH148</f>
        <v>-0.28421836198189249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1.0523847464443163</v>
      </c>
      <c r="AS148" s="11">
        <f>IF(('OddsRatio_working_3-way'!X148=0),IF(Q148&gt;0,-Q148^(1/3),(-Q148)^(1/3)),'OddsRatio_working_3-way'!AM148-'OddsRatio_working_3-way'!R148/3)</f>
        <v>-0.76816638446242402</v>
      </c>
      <c r="AT148" s="11">
        <f>IF(('OddsRatio_working_3-way'!X148=0),IF(Q148&gt;0,-Q148^(1/3),(-Q148)^(1/3)),'OddsRatio_working_3-way'!AN148-'OddsRatio_working_3-way'!R148/3)</f>
        <v>-0.28421836198189249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2.37</v>
      </c>
      <c r="B149" s="4">
        <f>IF('True_Odds_Calculator_3-way'!B148="","",'True_Odds_Calculator_3-way'!B148)</f>
        <v>3.78</v>
      </c>
      <c r="C149" s="4">
        <f>IF('True_Odds_Calculator_3-way'!C148="","",'True_Odds_Calculator_3-way'!C148)</f>
        <v>2.93</v>
      </c>
      <c r="D149" s="9">
        <f t="shared" si="39"/>
        <v>0.41169101646570083</v>
      </c>
      <c r="E149" s="9">
        <f t="shared" si="40"/>
        <v>0.25642767681798118</v>
      </c>
      <c r="F149" s="9">
        <f t="shared" si="41"/>
        <v>0.33188130671631783</v>
      </c>
      <c r="G149" s="9">
        <f t="shared" si="42"/>
        <v>1.0430701631650563</v>
      </c>
      <c r="H149" s="9">
        <f t="shared" si="43"/>
        <v>2.4290061235361273</v>
      </c>
      <c r="I149" s="9">
        <f t="shared" si="44"/>
        <v>3.8997350535988562</v>
      </c>
      <c r="J149" s="9">
        <f t="shared" si="45"/>
        <v>3.0131254149085596</v>
      </c>
      <c r="K149" s="11">
        <f t="shared" si="46"/>
        <v>0.42194092827004215</v>
      </c>
      <c r="L149" s="11">
        <f t="shared" si="47"/>
        <v>0.26455026455026459</v>
      </c>
      <c r="M149" s="11">
        <f t="shared" si="48"/>
        <v>0.34129692832764502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-0.28003667077125116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0.23163053649365767</v>
      </c>
      <c r="Q149" s="11">
        <f>2*'OddsRatio_working_3-way'!K149*'OddsRatio_working_3-way'!L149*'OddsRatio_working_3-way'!M149</f>
        <v>7.6194255425545296E-2</v>
      </c>
      <c r="R149" s="11">
        <f t="shared" si="49"/>
        <v>0</v>
      </c>
      <c r="S149" s="11">
        <f t="shared" si="50"/>
        <v>-0.82714358750131622</v>
      </c>
      <c r="T149" s="11">
        <f t="shared" si="51"/>
        <v>-0.27208670641490668</v>
      </c>
      <c r="U149" s="11">
        <f>'OddsRatio_working_3-way'!S149-'OddsRatio_working_3-way'!R149^2/3</f>
        <v>-0.82714358750131622</v>
      </c>
      <c r="V149" s="11">
        <f>'OddsRatio_working_3-way'!S149*'OddsRatio_working_3-way'!R149/3-2*'OddsRatio_working_3-way'!R149^3/27-'OddsRatio_working_3-way'!T149</f>
        <v>0.27208670641490668</v>
      </c>
      <c r="W149" s="11">
        <f>'OddsRatio_working_3-way'!V149^2+4*'OddsRatio_working_3-way'!U149^3/27</f>
        <v>-9.8064456920246429E-3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0.14477363494412257</v>
      </c>
      <c r="Y149" s="11">
        <f>IF('OddsRatio_working_3-way'!W149&gt;=0,IF('OddsRatio_working_3-way'!V149+SQRT('OddsRatio_working_3-way'!W149)&gt;0,0,PI()),ACOS('OddsRatio_working_3-way'!V149/(2*'OddsRatio_working_3-way'!X149)))</f>
        <v>0.34905299023657066</v>
      </c>
      <c r="Z149" s="11">
        <f>'OddsRatio_working_3-way'!X149^(1/3)*COS('OddsRatio_working_3-way'!Y149/3)</f>
        <v>0.52153508158252815</v>
      </c>
      <c r="AA149" s="11">
        <f>'OddsRatio_working_3-way'!X149^(1/3)*COS(('OddsRatio_working_3-way'!Y149+2*PI())/3)</f>
        <v>-0.31355736826169966</v>
      </c>
      <c r="AB149" s="11">
        <f>'OddsRatio_working_3-way'!X149^(1/3)*COS(('OddsRatio_working_3-way'!Y149+4*PI())/3)</f>
        <v>-0.20797771332082834</v>
      </c>
      <c r="AC149" s="11">
        <f>'OddsRatio_working_3-way'!X149^(1/3)*SIN('OddsRatio_working_3-way'!Y149/3)</f>
        <v>6.0956442201059904E-2</v>
      </c>
      <c r="AD149" s="11">
        <f>'OddsRatio_working_3-way'!X149^(1/3)*SIN(('OddsRatio_working_3-way'!Y149+2*PI())/3)</f>
        <v>0.42118440851472921</v>
      </c>
      <c r="AE149" s="11">
        <f>'OddsRatio_working_3-way'!X149^(1/3)*SIN(('OddsRatio_working_3-way'!Y149+4*PI())/3)</f>
        <v>-0.48214085071578899</v>
      </c>
      <c r="AF149" s="11">
        <f>-'OddsRatio_working_3-way'!U149/(3*'OddsRatio_working_3-way'!X149^(1/3))*COS(('OddsRatio_working_3-way'!Y149)/3)</f>
        <v>0.52153508158252815</v>
      </c>
      <c r="AG149" s="11">
        <f>-'OddsRatio_working_3-way'!U149/(3*'OddsRatio_working_3-way'!X149^(1/3))*COS(('OddsRatio_working_3-way'!Y149+2*PI())/3)</f>
        <v>-0.31355736826169966</v>
      </c>
      <c r="AH149" s="11">
        <f>-'OddsRatio_working_3-way'!U149/(3*'OddsRatio_working_3-way'!X149^(1/3))*COS(('OddsRatio_working_3-way'!Y149+4*PI())/3)</f>
        <v>-0.20797771332082834</v>
      </c>
      <c r="AI149" s="11">
        <f>'OddsRatio_working_3-way'!U149/(3*'OddsRatio_working_3-way'!X149^(1/3))*SIN(('OddsRatio_working_3-way'!Y149)/3)</f>
        <v>-6.0956442201059904E-2</v>
      </c>
      <c r="AJ149" s="11">
        <f>'OddsRatio_working_3-way'!U149/(3*'OddsRatio_working_3-way'!X149^(1/3))*SIN(('OddsRatio_working_3-way'!Y149+2*PI())/3)</f>
        <v>-0.42118440851472921</v>
      </c>
      <c r="AK149" s="11">
        <f>'OddsRatio_working_3-way'!U149/(3*'OddsRatio_working_3-way'!X149^(1/3))*SIN(('OddsRatio_working_3-way'!Y149+4*PI())/3)</f>
        <v>0.48214085071578899</v>
      </c>
      <c r="AL149" s="11">
        <f>'OddsRatio_working_3-way'!Z149+'OddsRatio_working_3-way'!AF149</f>
        <v>1.0430701631650563</v>
      </c>
      <c r="AM149" s="11">
        <f>'OddsRatio_working_3-way'!AA149+'OddsRatio_working_3-way'!AG149</f>
        <v>-0.62711473652339933</v>
      </c>
      <c r="AN149" s="11">
        <f>'OddsRatio_working_3-way'!AB149+'OddsRatio_working_3-way'!AH149</f>
        <v>-0.41595542664165669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1.0430701631650563</v>
      </c>
      <c r="AS149" s="11">
        <f>IF(('OddsRatio_working_3-way'!X149=0),IF(Q149&gt;0,-Q149^(1/3),(-Q149)^(1/3)),'OddsRatio_working_3-way'!AM149-'OddsRatio_working_3-way'!R149/3)</f>
        <v>-0.62711473652339933</v>
      </c>
      <c r="AT149" s="11">
        <f>IF(('OddsRatio_working_3-way'!X149=0),IF(Q149&gt;0,-Q149^(1/3),(-Q149)^(1/3)),'OddsRatio_working_3-way'!AN149-'OddsRatio_working_3-way'!R149/3)</f>
        <v>-0.41595542664165669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1.75</v>
      </c>
      <c r="B150" s="4">
        <f>IF('True_Odds_Calculator_3-way'!B149="","",'True_Odds_Calculator_3-way'!B149)</f>
        <v>3.99</v>
      </c>
      <c r="C150" s="4">
        <f>IF('True_Odds_Calculator_3-way'!C149="","",'True_Odds_Calculator_3-way'!C149)</f>
        <v>4.79</v>
      </c>
      <c r="D150" s="9">
        <f t="shared" si="39"/>
        <v>0.55867209334589318</v>
      </c>
      <c r="E150" s="9">
        <f t="shared" si="40"/>
        <v>0.24100437880644118</v>
      </c>
      <c r="F150" s="9">
        <f t="shared" si="41"/>
        <v>0.20032352784766555</v>
      </c>
      <c r="G150" s="9">
        <f t="shared" si="42"/>
        <v>1.0532783288815908</v>
      </c>
      <c r="H150" s="9">
        <f t="shared" si="43"/>
        <v>1.789958746661193</v>
      </c>
      <c r="I150" s="9">
        <f t="shared" si="44"/>
        <v>4.1493022033559566</v>
      </c>
      <c r="J150" s="9">
        <f t="shared" si="45"/>
        <v>4.9919248664612281</v>
      </c>
      <c r="K150" s="11">
        <f t="shared" si="46"/>
        <v>0.5714285714285714</v>
      </c>
      <c r="L150" s="11">
        <f t="shared" si="47"/>
        <v>0.25062656641604009</v>
      </c>
      <c r="M150" s="11">
        <f t="shared" si="48"/>
        <v>0.20876826722338204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-0.25411201729345723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0.22513785208622511</v>
      </c>
      <c r="Q150" s="11">
        <f>2*'OddsRatio_working_3-way'!K150*'OddsRatio_working_3-way'!L150*'OddsRatio_working_3-way'!M150</f>
        <v>5.9797570275225788E-2</v>
      </c>
      <c r="R150" s="11">
        <f t="shared" si="49"/>
        <v>0</v>
      </c>
      <c r="S150" s="11">
        <f t="shared" si="50"/>
        <v>-0.8859787682777247</v>
      </c>
      <c r="T150" s="11">
        <f t="shared" si="51"/>
        <v>-0.23531972597017919</v>
      </c>
      <c r="U150" s="11">
        <f>'OddsRatio_working_3-way'!S150-'OddsRatio_working_3-way'!R150^2/3</f>
        <v>-0.8859787682777247</v>
      </c>
      <c r="V150" s="11">
        <f>'OddsRatio_working_3-way'!S150*'OddsRatio_working_3-way'!R150/3-2*'OddsRatio_working_3-way'!R150^3/27-'OddsRatio_working_3-way'!T150</f>
        <v>0.23531972597017919</v>
      </c>
      <c r="W150" s="11">
        <f>'OddsRatio_working_3-way'!V150^2+4*'OddsRatio_working_3-way'!U150^3/27</f>
        <v>-4.7655212754060823E-2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0.1604918893470485</v>
      </c>
      <c r="Y150" s="11">
        <f>IF('OddsRatio_working_3-way'!W150&gt;=0,IF('OddsRatio_working_3-way'!V150+SQRT('OddsRatio_working_3-way'!W150)&gt;0,0,PI()),ACOS('OddsRatio_working_3-way'!V150/(2*'OddsRatio_working_3-way'!X150)))</f>
        <v>0.7478976328706054</v>
      </c>
      <c r="Z150" s="11">
        <f>'OddsRatio_working_3-way'!X150^(1/3)*COS('OddsRatio_working_3-way'!Y150/3)</f>
        <v>0.52663916444079539</v>
      </c>
      <c r="AA150" s="11">
        <f>'OddsRatio_working_3-way'!X150^(1/3)*COS(('OddsRatio_working_3-way'!Y150+2*PI())/3)</f>
        <v>-0.37943626890778481</v>
      </c>
      <c r="AB150" s="11">
        <f>'OddsRatio_working_3-way'!X150^(1/3)*COS(('OddsRatio_working_3-way'!Y150+4*PI())/3)</f>
        <v>-0.14720289553301066</v>
      </c>
      <c r="AC150" s="11">
        <f>'OddsRatio_working_3-way'!X150^(1/3)*SIN('OddsRatio_working_3-way'!Y150/3)</f>
        <v>0.13408000063274086</v>
      </c>
      <c r="AD150" s="11">
        <f>'OddsRatio_working_3-way'!X150^(1/3)*SIN(('OddsRatio_working_3-way'!Y150+2*PI())/3)</f>
        <v>0.3890428947171688</v>
      </c>
      <c r="AE150" s="11">
        <f>'OddsRatio_working_3-way'!X150^(1/3)*SIN(('OddsRatio_working_3-way'!Y150+4*PI())/3)</f>
        <v>-0.52312289534990963</v>
      </c>
      <c r="AF150" s="11">
        <f>-'OddsRatio_working_3-way'!U150/(3*'OddsRatio_working_3-way'!X150^(1/3))*COS(('OddsRatio_working_3-way'!Y150)/3)</f>
        <v>0.52663916444079539</v>
      </c>
      <c r="AG150" s="11">
        <f>-'OddsRatio_working_3-way'!U150/(3*'OddsRatio_working_3-way'!X150^(1/3))*COS(('OddsRatio_working_3-way'!Y150+2*PI())/3)</f>
        <v>-0.37943626890778481</v>
      </c>
      <c r="AH150" s="11">
        <f>-'OddsRatio_working_3-way'!U150/(3*'OddsRatio_working_3-way'!X150^(1/3))*COS(('OddsRatio_working_3-way'!Y150+4*PI())/3)</f>
        <v>-0.14720289553301066</v>
      </c>
      <c r="AI150" s="11">
        <f>'OddsRatio_working_3-way'!U150/(3*'OddsRatio_working_3-way'!X150^(1/3))*SIN(('OddsRatio_working_3-way'!Y150)/3)</f>
        <v>-0.13408000063274086</v>
      </c>
      <c r="AJ150" s="11">
        <f>'OddsRatio_working_3-way'!U150/(3*'OddsRatio_working_3-way'!X150^(1/3))*SIN(('OddsRatio_working_3-way'!Y150+2*PI())/3)</f>
        <v>-0.3890428947171688</v>
      </c>
      <c r="AK150" s="11">
        <f>'OddsRatio_working_3-way'!U150/(3*'OddsRatio_working_3-way'!X150^(1/3))*SIN(('OddsRatio_working_3-way'!Y150+4*PI())/3)</f>
        <v>0.52312289534990963</v>
      </c>
      <c r="AL150" s="11">
        <f>'OddsRatio_working_3-way'!Z150+'OddsRatio_working_3-way'!AF150</f>
        <v>1.0532783288815908</v>
      </c>
      <c r="AM150" s="11">
        <f>'OddsRatio_working_3-way'!AA150+'OddsRatio_working_3-way'!AG150</f>
        <v>-0.75887253781556963</v>
      </c>
      <c r="AN150" s="11">
        <f>'OddsRatio_working_3-way'!AB150+'OddsRatio_working_3-way'!AH150</f>
        <v>-0.29440579106602133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1.0532783288815908</v>
      </c>
      <c r="AS150" s="11">
        <f>IF(('OddsRatio_working_3-way'!X150=0),IF(Q150&gt;0,-Q150^(1/3),(-Q150)^(1/3)),'OddsRatio_working_3-way'!AM150-'OddsRatio_working_3-way'!R150/3)</f>
        <v>-0.75887253781556963</v>
      </c>
      <c r="AT150" s="11">
        <f>IF(('OddsRatio_working_3-way'!X150=0),IF(Q150&gt;0,-Q150^(1/3),(-Q150)^(1/3)),'OddsRatio_working_3-way'!AN150-'OddsRatio_working_3-way'!R150/3)</f>
        <v>-0.29440579106602133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1.74</v>
      </c>
      <c r="B151" s="4">
        <f>IF('True_Odds_Calculator_3-way'!B150="","",'True_Odds_Calculator_3-way'!B150)</f>
        <v>3.95</v>
      </c>
      <c r="C151" s="4">
        <f>IF('True_Odds_Calculator_3-way'!C150="","",'True_Odds_Calculator_3-way'!C150)</f>
        <v>4.95</v>
      </c>
      <c r="D151" s="9">
        <f t="shared" si="39"/>
        <v>0.56229903315653029</v>
      </c>
      <c r="E151" s="9">
        <f t="shared" si="40"/>
        <v>0.24371617208850016</v>
      </c>
      <c r="F151" s="9">
        <f t="shared" si="41"/>
        <v>0.19398479475496963</v>
      </c>
      <c r="G151" s="9">
        <f t="shared" si="42"/>
        <v>1.0519096746642633</v>
      </c>
      <c r="H151" s="9">
        <f t="shared" si="43"/>
        <v>1.7784131592515551</v>
      </c>
      <c r="I151" s="9">
        <f t="shared" si="44"/>
        <v>4.1031335402595772</v>
      </c>
      <c r="J151" s="9">
        <f t="shared" si="45"/>
        <v>5.1550432149238405</v>
      </c>
      <c r="K151" s="11">
        <f t="shared" si="46"/>
        <v>0.57471264367816088</v>
      </c>
      <c r="L151" s="11">
        <f t="shared" si="47"/>
        <v>0.25316455696202528</v>
      </c>
      <c r="M151" s="11">
        <f t="shared" si="48"/>
        <v>0.20202020202020202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-0.2534540810402881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0.22456486882501719</v>
      </c>
      <c r="Q151" s="11">
        <f>2*'OddsRatio_working_3-way'!K151*'OddsRatio_working_3-way'!L151*'OddsRatio_working_3-way'!M151</f>
        <v>5.8786614875658949E-2</v>
      </c>
      <c r="R151" s="11">
        <f t="shared" si="49"/>
        <v>0</v>
      </c>
      <c r="S151" s="11">
        <f t="shared" si="50"/>
        <v>-0.88601796389824639</v>
      </c>
      <c r="T151" s="11">
        <f t="shared" si="51"/>
        <v>-0.23194187536603308</v>
      </c>
      <c r="U151" s="11">
        <f>'OddsRatio_working_3-way'!S151-'OddsRatio_working_3-way'!R151^2/3</f>
        <v>-0.88601796389824639</v>
      </c>
      <c r="V151" s="11">
        <f>'OddsRatio_working_3-way'!S151*'OddsRatio_working_3-way'!R151/3-2*'OddsRatio_working_3-way'!R151^3/27-'OddsRatio_working_3-way'!T151</f>
        <v>0.23194187536603308</v>
      </c>
      <c r="W151" s="11">
        <f>'OddsRatio_working_3-way'!V151^2+4*'OddsRatio_working_3-way'!U151^3/27</f>
        <v>-4.9247227432806122E-2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0.16050253968482753</v>
      </c>
      <c r="Y151" s="11">
        <f>IF('OddsRatio_working_3-way'!W151&gt;=0,IF('OddsRatio_working_3-way'!V151+SQRT('OddsRatio_working_3-way'!W151)&gt;0,0,PI()),ACOS('OddsRatio_working_3-way'!V151/(2*'OddsRatio_working_3-way'!X151)))</f>
        <v>0.76331403309613288</v>
      </c>
      <c r="Z151" s="11">
        <f>'OddsRatio_working_3-way'!X151^(1/3)*COS('OddsRatio_working_3-way'!Y151/3)</f>
        <v>0.52595483733213177</v>
      </c>
      <c r="AA151" s="11">
        <f>'OddsRatio_working_3-way'!X151^(1/3)*COS(('OddsRatio_working_3-way'!Y151+2*PI())/3)</f>
        <v>-0.38143890097048327</v>
      </c>
      <c r="AB151" s="11">
        <f>'OddsRatio_working_3-way'!X151^(1/3)*COS(('OddsRatio_working_3-way'!Y151+4*PI())/3)</f>
        <v>-0.14451593636164839</v>
      </c>
      <c r="AC151" s="11">
        <f>'OddsRatio_working_3-way'!X151^(1/3)*SIN('OddsRatio_working_3-way'!Y151/3)</f>
        <v>0.13678753739411489</v>
      </c>
      <c r="AD151" s="11">
        <f>'OddsRatio_working_3-way'!X151^(1/3)*SIN(('OddsRatio_working_3-way'!Y151+2*PI())/3)</f>
        <v>0.38709648167588062</v>
      </c>
      <c r="AE151" s="11">
        <f>'OddsRatio_working_3-way'!X151^(1/3)*SIN(('OddsRatio_working_3-way'!Y151+4*PI())/3)</f>
        <v>-0.5238840190699956</v>
      </c>
      <c r="AF151" s="11">
        <f>-'OddsRatio_working_3-way'!U151/(3*'OddsRatio_working_3-way'!X151^(1/3))*COS(('OddsRatio_working_3-way'!Y151)/3)</f>
        <v>0.52595483733213166</v>
      </c>
      <c r="AG151" s="11">
        <f>-'OddsRatio_working_3-way'!U151/(3*'OddsRatio_working_3-way'!X151^(1/3))*COS(('OddsRatio_working_3-way'!Y151+2*PI())/3)</f>
        <v>-0.38143890097048316</v>
      </c>
      <c r="AH151" s="11">
        <f>-'OddsRatio_working_3-way'!U151/(3*'OddsRatio_working_3-way'!X151^(1/3))*COS(('OddsRatio_working_3-way'!Y151+4*PI())/3)</f>
        <v>-0.14451593636164833</v>
      </c>
      <c r="AI151" s="11">
        <f>'OddsRatio_working_3-way'!U151/(3*'OddsRatio_working_3-way'!X151^(1/3))*SIN(('OddsRatio_working_3-way'!Y151)/3)</f>
        <v>-0.13678753739411487</v>
      </c>
      <c r="AJ151" s="11">
        <f>'OddsRatio_working_3-way'!U151/(3*'OddsRatio_working_3-way'!X151^(1/3))*SIN(('OddsRatio_working_3-way'!Y151+2*PI())/3)</f>
        <v>-0.38709648167588057</v>
      </c>
      <c r="AK151" s="11">
        <f>'OddsRatio_working_3-way'!U151/(3*'OddsRatio_working_3-way'!X151^(1/3))*SIN(('OddsRatio_working_3-way'!Y151+4*PI())/3)</f>
        <v>0.52388401906999549</v>
      </c>
      <c r="AL151" s="11">
        <f>'OddsRatio_working_3-way'!Z151+'OddsRatio_working_3-way'!AF151</f>
        <v>1.0519096746642633</v>
      </c>
      <c r="AM151" s="11">
        <f>'OddsRatio_working_3-way'!AA151+'OddsRatio_working_3-way'!AG151</f>
        <v>-0.76287780194096644</v>
      </c>
      <c r="AN151" s="11">
        <f>'OddsRatio_working_3-way'!AB151+'OddsRatio_working_3-way'!AH151</f>
        <v>-0.28903187272329672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1.0519096746642633</v>
      </c>
      <c r="AS151" s="11">
        <f>IF(('OddsRatio_working_3-way'!X151=0),IF(Q151&gt;0,-Q151^(1/3),(-Q151)^(1/3)),'OddsRatio_working_3-way'!AM151-'OddsRatio_working_3-way'!R151/3)</f>
        <v>-0.76287780194096644</v>
      </c>
      <c r="AT151" s="11">
        <f>IF(('OddsRatio_working_3-way'!X151=0),IF(Q151&gt;0,-Q151^(1/3),(-Q151)^(1/3)),'OddsRatio_working_3-way'!AN151-'OddsRatio_working_3-way'!R151/3)</f>
        <v>-0.28903187272329672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1.98</v>
      </c>
      <c r="B152" s="4">
        <f>IF('True_Odds_Calculator_3-way'!B151="","",'True_Odds_Calculator_3-way'!B151)</f>
        <v>3.7</v>
      </c>
      <c r="C152" s="4">
        <f>IF('True_Odds_Calculator_3-way'!C151="","",'True_Odds_Calculator_3-way'!C151)</f>
        <v>3.94</v>
      </c>
      <c r="D152" s="9">
        <f t="shared" si="39"/>
        <v>0.49353523693595502</v>
      </c>
      <c r="E152" s="9">
        <f t="shared" si="40"/>
        <v>0.26128219182655088</v>
      </c>
      <c r="F152" s="9">
        <f t="shared" si="41"/>
        <v>0.24518257123749382</v>
      </c>
      <c r="G152" s="9">
        <f t="shared" si="42"/>
        <v>1.0471405888772325</v>
      </c>
      <c r="H152" s="9">
        <f t="shared" si="43"/>
        <v>2.0261977770996884</v>
      </c>
      <c r="I152" s="9">
        <f t="shared" si="44"/>
        <v>3.8272795899685281</v>
      </c>
      <c r="J152" s="9">
        <f t="shared" si="45"/>
        <v>4.0785933312990643</v>
      </c>
      <c r="K152" s="11">
        <f t="shared" si="46"/>
        <v>0.50505050505050508</v>
      </c>
      <c r="L152" s="11">
        <f t="shared" si="47"/>
        <v>0.27027027027027023</v>
      </c>
      <c r="M152" s="11">
        <f t="shared" si="48"/>
        <v>0.25380710659898476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-0.26950947255515767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0.22934794508398568</v>
      </c>
      <c r="Q152" s="11">
        <f>2*'OddsRatio_working_3-way'!K152*'OddsRatio_working_3-way'!L152*'OddsRatio_working_3-way'!M152</f>
        <v>6.9289409390932213E-2</v>
      </c>
      <c r="R152" s="11">
        <f t="shared" si="49"/>
        <v>0</v>
      </c>
      <c r="S152" s="11">
        <f t="shared" si="50"/>
        <v>-0.85098287236285342</v>
      </c>
      <c r="T152" s="11">
        <f t="shared" si="51"/>
        <v>-0.25709452337246319</v>
      </c>
      <c r="U152" s="11">
        <f>'OddsRatio_working_3-way'!S152-'OddsRatio_working_3-way'!R152^2/3</f>
        <v>-0.85098287236285342</v>
      </c>
      <c r="V152" s="11">
        <f>'OddsRatio_working_3-way'!S152*'OddsRatio_working_3-way'!R152/3-2*'OddsRatio_working_3-way'!R152^3/27-'OddsRatio_working_3-way'!T152</f>
        <v>0.25709452337246319</v>
      </c>
      <c r="W152" s="11">
        <f>'OddsRatio_working_3-way'!V152^2+4*'OddsRatio_working_3-way'!U152^3/27</f>
        <v>-2.5199863858268959E-2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0.15107734592451558</v>
      </c>
      <c r="Y152" s="11">
        <f>IF('OddsRatio_working_3-way'!W152&gt;=0,IF('OddsRatio_working_3-way'!V152+SQRT('OddsRatio_working_3-way'!W152)&gt;0,0,PI()),ACOS('OddsRatio_working_3-way'!V152/(2*'OddsRatio_working_3-way'!X152)))</f>
        <v>0.55315627843400472</v>
      </c>
      <c r="Z152" s="11">
        <f>'OddsRatio_working_3-way'!X152^(1/3)*COS('OddsRatio_working_3-way'!Y152/3)</f>
        <v>0.52357029443861625</v>
      </c>
      <c r="AA152" s="11">
        <f>'OddsRatio_working_3-way'!X152^(1/3)*COS(('OddsRatio_working_3-way'!Y152+2*PI())/3)</f>
        <v>-0.34635067315516943</v>
      </c>
      <c r="AB152" s="11">
        <f>'OddsRatio_working_3-way'!X152^(1/3)*COS(('OddsRatio_working_3-way'!Y152+4*PI())/3)</f>
        <v>-0.1772196212834467</v>
      </c>
      <c r="AC152" s="11">
        <f>'OddsRatio_working_3-way'!X152^(1/3)*SIN('OddsRatio_working_3-way'!Y152/3)</f>
        <v>9.7647858326463749E-2</v>
      </c>
      <c r="AD152" s="11">
        <f>'OddsRatio_working_3-way'!X152^(1/3)*SIN(('OddsRatio_working_3-way'!Y152+2*PI())/3)</f>
        <v>0.40460124648750828</v>
      </c>
      <c r="AE152" s="11">
        <f>'OddsRatio_working_3-way'!X152^(1/3)*SIN(('OddsRatio_working_3-way'!Y152+4*PI())/3)</f>
        <v>-0.50224910481397189</v>
      </c>
      <c r="AF152" s="11">
        <f>-'OddsRatio_working_3-way'!U152/(3*'OddsRatio_working_3-way'!X152^(1/3))*COS(('OddsRatio_working_3-way'!Y152)/3)</f>
        <v>0.52357029443861636</v>
      </c>
      <c r="AG152" s="11">
        <f>-'OddsRatio_working_3-way'!U152/(3*'OddsRatio_working_3-way'!X152^(1/3))*COS(('OddsRatio_working_3-way'!Y152+2*PI())/3)</f>
        <v>-0.34635067315516949</v>
      </c>
      <c r="AH152" s="11">
        <f>-'OddsRatio_working_3-way'!U152/(3*'OddsRatio_working_3-way'!X152^(1/3))*COS(('OddsRatio_working_3-way'!Y152+4*PI())/3)</f>
        <v>-0.17721962128344673</v>
      </c>
      <c r="AI152" s="11">
        <f>'OddsRatio_working_3-way'!U152/(3*'OddsRatio_working_3-way'!X152^(1/3))*SIN(('OddsRatio_working_3-way'!Y152)/3)</f>
        <v>-9.7647858326463777E-2</v>
      </c>
      <c r="AJ152" s="11">
        <f>'OddsRatio_working_3-way'!U152/(3*'OddsRatio_working_3-way'!X152^(1/3))*SIN(('OddsRatio_working_3-way'!Y152+2*PI())/3)</f>
        <v>-0.40460124648750839</v>
      </c>
      <c r="AK152" s="11">
        <f>'OddsRatio_working_3-way'!U152/(3*'OddsRatio_working_3-way'!X152^(1/3))*SIN(('OddsRatio_working_3-way'!Y152+4*PI())/3)</f>
        <v>0.502249104813972</v>
      </c>
      <c r="AL152" s="11">
        <f>'OddsRatio_working_3-way'!Z152+'OddsRatio_working_3-way'!AF152</f>
        <v>1.0471405888772325</v>
      </c>
      <c r="AM152" s="11">
        <f>'OddsRatio_working_3-way'!AA152+'OddsRatio_working_3-way'!AG152</f>
        <v>-0.69270134631033886</v>
      </c>
      <c r="AN152" s="11">
        <f>'OddsRatio_working_3-way'!AB152+'OddsRatio_working_3-way'!AH152</f>
        <v>-0.35443924256689341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1.0471405888772325</v>
      </c>
      <c r="AS152" s="11">
        <f>IF(('OddsRatio_working_3-way'!X152=0),IF(Q152&gt;0,-Q152^(1/3),(-Q152)^(1/3)),'OddsRatio_working_3-way'!AM152-'OddsRatio_working_3-way'!R152/3)</f>
        <v>-0.69270134631033886</v>
      </c>
      <c r="AT152" s="11">
        <f>IF(('OddsRatio_working_3-way'!X152=0),IF(Q152&gt;0,-Q152^(1/3),(-Q152)^(1/3)),'OddsRatio_working_3-way'!AN152-'OddsRatio_working_3-way'!R152/3)</f>
        <v>-0.35443924256689341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3.46</v>
      </c>
      <c r="B153" s="4">
        <f>IF('True_Odds_Calculator_3-way'!B152="","",'True_Odds_Calculator_3-way'!B152)</f>
        <v>3.76</v>
      </c>
      <c r="C153" s="4">
        <f>IF('True_Odds_Calculator_3-way'!C152="","",'True_Odds_Calculator_3-way'!C152)</f>
        <v>2.11</v>
      </c>
      <c r="D153" s="9">
        <f t="shared" si="39"/>
        <v>0.27990497247826968</v>
      </c>
      <c r="E153" s="9">
        <f t="shared" si="40"/>
        <v>0.25730900480770907</v>
      </c>
      <c r="F153" s="9">
        <f t="shared" si="41"/>
        <v>0.46278602271402136</v>
      </c>
      <c r="G153" s="9">
        <f t="shared" si="42"/>
        <v>1.0457890523036986</v>
      </c>
      <c r="H153" s="9">
        <f t="shared" si="43"/>
        <v>3.5726410686670977</v>
      </c>
      <c r="I153" s="9">
        <f t="shared" si="44"/>
        <v>3.8863777843582086</v>
      </c>
      <c r="J153" s="9">
        <f t="shared" si="45"/>
        <v>2.1608258480571054</v>
      </c>
      <c r="K153" s="11">
        <f t="shared" si="46"/>
        <v>0.28901734104046245</v>
      </c>
      <c r="L153" s="11">
        <f t="shared" si="47"/>
        <v>0.26595744680851063</v>
      </c>
      <c r="M153" s="11">
        <f t="shared" si="48"/>
        <v>0.47393364928909953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-0.27454957068524255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0.23059894231951789</v>
      </c>
      <c r="Q153" s="11">
        <f>2*'OddsRatio_working_3-way'!K153*'OddsRatio_working_3-way'!L153*'OddsRatio_working_3-way'!M153</f>
        <v>7.285906550379713E-2</v>
      </c>
      <c r="R153" s="11">
        <f t="shared" si="49"/>
        <v>0</v>
      </c>
      <c r="S153" s="11">
        <f t="shared" si="50"/>
        <v>-0.8399173298430983</v>
      </c>
      <c r="T153" s="11">
        <f t="shared" si="51"/>
        <v>-0.26537672348913061</v>
      </c>
      <c r="U153" s="11">
        <f>'OddsRatio_working_3-way'!S153-'OddsRatio_working_3-way'!R153^2/3</f>
        <v>-0.8399173298430983</v>
      </c>
      <c r="V153" s="11">
        <f>'OddsRatio_working_3-way'!S153*'OddsRatio_working_3-way'!R153/3-2*'OddsRatio_working_3-way'!R153^3/27-'OddsRatio_working_3-way'!T153</f>
        <v>0.26537672348913061</v>
      </c>
      <c r="W153" s="11">
        <f>'OddsRatio_working_3-way'!V153^2+4*'OddsRatio_working_3-way'!U153^3/27</f>
        <v>-1.7357271820377926E-2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0.14814020149017992</v>
      </c>
      <c r="Y153" s="11">
        <f>IF('OddsRatio_working_3-way'!W153&gt;=0,IF('OddsRatio_working_3-way'!V153+SQRT('OddsRatio_working_3-way'!W153)&gt;0,0,PI()),ACOS('OddsRatio_working_3-way'!V153/(2*'OddsRatio_working_3-way'!X153)))</f>
        <v>0.46080576962828768</v>
      </c>
      <c r="Z153" s="11">
        <f>'OddsRatio_working_3-way'!X153^(1/3)*COS('OddsRatio_working_3-way'!Y153/3)</f>
        <v>0.52289452615184939</v>
      </c>
      <c r="AA153" s="11">
        <f>'OddsRatio_working_3-way'!X153^(1/3)*COS(('OddsRatio_working_3-way'!Y153+2*PI())/3)</f>
        <v>-0.33155659448836483</v>
      </c>
      <c r="AB153" s="11">
        <f>'OddsRatio_working_3-way'!X153^(1/3)*COS(('OddsRatio_working_3-way'!Y153+4*PI())/3)</f>
        <v>-0.19133793166348484</v>
      </c>
      <c r="AC153" s="11">
        <f>'OddsRatio_working_3-way'!X153^(1/3)*SIN('OddsRatio_working_3-way'!Y153/3)</f>
        <v>8.0955282727354014E-2</v>
      </c>
      <c r="AD153" s="11">
        <f>'OddsRatio_working_3-way'!X153^(1/3)*SIN(('OddsRatio_working_3-way'!Y153+2*PI())/3)</f>
        <v>0.41236230178365102</v>
      </c>
      <c r="AE153" s="11">
        <f>'OddsRatio_working_3-way'!X153^(1/3)*SIN(('OddsRatio_working_3-way'!Y153+4*PI())/3)</f>
        <v>-0.49331758451100494</v>
      </c>
      <c r="AF153" s="11">
        <f>-'OddsRatio_working_3-way'!U153/(3*'OddsRatio_working_3-way'!X153^(1/3))*COS(('OddsRatio_working_3-way'!Y153)/3)</f>
        <v>0.52289452615184917</v>
      </c>
      <c r="AG153" s="11">
        <f>-'OddsRatio_working_3-way'!U153/(3*'OddsRatio_working_3-way'!X153^(1/3))*COS(('OddsRatio_working_3-way'!Y153+2*PI())/3)</f>
        <v>-0.33155659448836466</v>
      </c>
      <c r="AH153" s="11">
        <f>-'OddsRatio_working_3-way'!U153/(3*'OddsRatio_working_3-way'!X153^(1/3))*COS(('OddsRatio_working_3-way'!Y153+4*PI())/3)</f>
        <v>-0.19133793166348476</v>
      </c>
      <c r="AI153" s="11">
        <f>'OddsRatio_working_3-way'!U153/(3*'OddsRatio_working_3-way'!X153^(1/3))*SIN(('OddsRatio_working_3-way'!Y153)/3)</f>
        <v>-8.0955282727353972E-2</v>
      </c>
      <c r="AJ153" s="11">
        <f>'OddsRatio_working_3-way'!U153/(3*'OddsRatio_working_3-way'!X153^(1/3))*SIN(('OddsRatio_working_3-way'!Y153+2*PI())/3)</f>
        <v>-0.41236230178365085</v>
      </c>
      <c r="AK153" s="11">
        <f>'OddsRatio_working_3-way'!U153/(3*'OddsRatio_working_3-way'!X153^(1/3))*SIN(('OddsRatio_working_3-way'!Y153+4*PI())/3)</f>
        <v>0.49331758451100471</v>
      </c>
      <c r="AL153" s="11">
        <f>'OddsRatio_working_3-way'!Z153+'OddsRatio_working_3-way'!AF153</f>
        <v>1.0457890523036986</v>
      </c>
      <c r="AM153" s="11">
        <f>'OddsRatio_working_3-way'!AA153+'OddsRatio_working_3-way'!AG153</f>
        <v>-0.66311318897672944</v>
      </c>
      <c r="AN153" s="11">
        <f>'OddsRatio_working_3-way'!AB153+'OddsRatio_working_3-way'!AH153</f>
        <v>-0.38267586332696957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1.0457890523036986</v>
      </c>
      <c r="AS153" s="11">
        <f>IF(('OddsRatio_working_3-way'!X153=0),IF(Q153&gt;0,-Q153^(1/3),(-Q153)^(1/3)),'OddsRatio_working_3-way'!AM153-'OddsRatio_working_3-way'!R153/3)</f>
        <v>-0.66311318897672944</v>
      </c>
      <c r="AT153" s="11">
        <f>IF(('OddsRatio_working_3-way'!X153=0),IF(Q153&gt;0,-Q153^(1/3),(-Q153)^(1/3)),'OddsRatio_working_3-way'!AN153-'OddsRatio_working_3-way'!R153/3)</f>
        <v>-0.38267586332696957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2.1800000000000002</v>
      </c>
      <c r="B154" s="4">
        <f>IF('True_Odds_Calculator_3-way'!B153="","",'True_Odds_Calculator_3-way'!B153)</f>
        <v>3.52</v>
      </c>
      <c r="C154" s="4">
        <f>IF('True_Odds_Calculator_3-way'!C153="","",'True_Odds_Calculator_3-way'!C153)</f>
        <v>3.31</v>
      </c>
      <c r="D154" s="9">
        <f t="shared" si="39"/>
        <v>0.44176183704497579</v>
      </c>
      <c r="E154" s="9">
        <f t="shared" si="40"/>
        <v>0.27036742011188958</v>
      </c>
      <c r="F154" s="9">
        <f t="shared" si="41"/>
        <v>0.28787074284313485</v>
      </c>
      <c r="G154" s="9">
        <f t="shared" si="42"/>
        <v>1.0709009907000437</v>
      </c>
      <c r="H154" s="9">
        <f t="shared" si="43"/>
        <v>2.2636631690260516</v>
      </c>
      <c r="I154" s="9">
        <f t="shared" si="44"/>
        <v>3.6986704965641102</v>
      </c>
      <c r="J154" s="9">
        <f t="shared" si="45"/>
        <v>3.4737812885171011</v>
      </c>
      <c r="K154" s="11">
        <f t="shared" si="46"/>
        <v>0.4587155963302752</v>
      </c>
      <c r="L154" s="11">
        <f t="shared" si="47"/>
        <v>0.28409090909090912</v>
      </c>
      <c r="M154" s="11">
        <f t="shared" si="48"/>
        <v>0.30211480362537763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-0.27043778929571238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0.23661775044158148</v>
      </c>
      <c r="Q154" s="11">
        <f>2*'OddsRatio_working_3-way'!K154*'OddsRatio_working_3-way'!L154*'OddsRatio_working_3-way'!M154</f>
        <v>7.8741347900692676E-2</v>
      </c>
      <c r="R154" s="11">
        <f t="shared" si="49"/>
        <v>0</v>
      </c>
      <c r="S154" s="11">
        <f t="shared" si="50"/>
        <v>-0.87494336889009949</v>
      </c>
      <c r="T154" s="11">
        <f t="shared" si="51"/>
        <v>-0.29116251876542415</v>
      </c>
      <c r="U154" s="11">
        <f>'OddsRatio_working_3-way'!S154-'OddsRatio_working_3-way'!R154^2/3</f>
        <v>-0.87494336889009949</v>
      </c>
      <c r="V154" s="11">
        <f>'OddsRatio_working_3-way'!S154*'OddsRatio_working_3-way'!R154/3-2*'OddsRatio_working_3-way'!R154^3/27-'OddsRatio_working_3-way'!T154</f>
        <v>0.29116251876542415</v>
      </c>
      <c r="W154" s="11">
        <f>'OddsRatio_working_3-way'!V154^2+4*'OddsRatio_working_3-way'!U154^3/27</f>
        <v>-1.4452803790301075E-2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0.15750271118628961</v>
      </c>
      <c r="Y154" s="11">
        <f>IF('OddsRatio_working_3-way'!W154&gt;=0,IF('OddsRatio_working_3-way'!V154+SQRT('OddsRatio_working_3-way'!W154)&gt;0,0,PI()),ACOS('OddsRatio_working_3-way'!V154/(2*'OddsRatio_working_3-way'!X154)))</f>
        <v>0.39157387521287146</v>
      </c>
      <c r="Z154" s="11">
        <f>'OddsRatio_working_3-way'!X154^(1/3)*COS('OddsRatio_working_3-way'!Y154/3)</f>
        <v>0.53545049535002187</v>
      </c>
      <c r="AA154" s="11">
        <f>'OddsRatio_working_3-way'!X154^(1/3)*COS(('OddsRatio_working_3-way'!Y154+2*PI())/3)</f>
        <v>-0.32859738822047757</v>
      </c>
      <c r="AB154" s="11">
        <f>'OddsRatio_working_3-way'!X154^(1/3)*COS(('OddsRatio_working_3-way'!Y154+4*PI())/3)</f>
        <v>-0.20685310712954402</v>
      </c>
      <c r="AC154" s="11">
        <f>'OddsRatio_working_3-way'!X154^(1/3)*SIN('OddsRatio_working_3-way'!Y154/3)</f>
        <v>7.0289093460147931E-2</v>
      </c>
      <c r="AD154" s="11">
        <f>'OddsRatio_working_3-way'!X154^(1/3)*SIN(('OddsRatio_working_3-way'!Y154+2*PI())/3)</f>
        <v>0.4285691847120065</v>
      </c>
      <c r="AE154" s="11">
        <f>'OddsRatio_working_3-way'!X154^(1/3)*SIN(('OddsRatio_working_3-way'!Y154+4*PI())/3)</f>
        <v>-0.49885827817215439</v>
      </c>
      <c r="AF154" s="11">
        <f>-'OddsRatio_working_3-way'!U154/(3*'OddsRatio_working_3-way'!X154^(1/3))*COS(('OddsRatio_working_3-way'!Y154)/3)</f>
        <v>0.53545049535002187</v>
      </c>
      <c r="AG154" s="11">
        <f>-'OddsRatio_working_3-way'!U154/(3*'OddsRatio_working_3-way'!X154^(1/3))*COS(('OddsRatio_working_3-way'!Y154+2*PI())/3)</f>
        <v>-0.32859738822047757</v>
      </c>
      <c r="AH154" s="11">
        <f>-'OddsRatio_working_3-way'!U154/(3*'OddsRatio_working_3-way'!X154^(1/3))*COS(('OddsRatio_working_3-way'!Y154+4*PI())/3)</f>
        <v>-0.20685310712954402</v>
      </c>
      <c r="AI154" s="11">
        <f>'OddsRatio_working_3-way'!U154/(3*'OddsRatio_working_3-way'!X154^(1/3))*SIN(('OddsRatio_working_3-way'!Y154)/3)</f>
        <v>-7.0289093460147931E-2</v>
      </c>
      <c r="AJ154" s="11">
        <f>'OddsRatio_working_3-way'!U154/(3*'OddsRatio_working_3-way'!X154^(1/3))*SIN(('OddsRatio_working_3-way'!Y154+2*PI())/3)</f>
        <v>-0.4285691847120065</v>
      </c>
      <c r="AK154" s="11">
        <f>'OddsRatio_working_3-way'!U154/(3*'OddsRatio_working_3-way'!X154^(1/3))*SIN(('OddsRatio_working_3-way'!Y154+4*PI())/3)</f>
        <v>0.49885827817215439</v>
      </c>
      <c r="AL154" s="11">
        <f>'OddsRatio_working_3-way'!Z154+'OddsRatio_working_3-way'!AF154</f>
        <v>1.0709009907000437</v>
      </c>
      <c r="AM154" s="11">
        <f>'OddsRatio_working_3-way'!AA154+'OddsRatio_working_3-way'!AG154</f>
        <v>-0.65719477644095514</v>
      </c>
      <c r="AN154" s="11">
        <f>'OddsRatio_working_3-way'!AB154+'OddsRatio_working_3-way'!AH154</f>
        <v>-0.41370621425908805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1.0709009907000437</v>
      </c>
      <c r="AS154" s="11">
        <f>IF(('OddsRatio_working_3-way'!X154=0),IF(Q154&gt;0,-Q154^(1/3),(-Q154)^(1/3)),'OddsRatio_working_3-way'!AM154-'OddsRatio_working_3-way'!R154/3)</f>
        <v>-0.65719477644095514</v>
      </c>
      <c r="AT154" s="11">
        <f>IF(('OddsRatio_working_3-way'!X154=0),IF(Q154&gt;0,-Q154^(1/3),(-Q154)^(1/3)),'OddsRatio_working_3-way'!AN154-'OddsRatio_working_3-way'!R154/3)</f>
        <v>-0.41370621425908805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2.84</v>
      </c>
      <c r="B155" s="4">
        <f>IF('True_Odds_Calculator_3-way'!B154="","",'True_Odds_Calculator_3-way'!B154)</f>
        <v>3.16</v>
      </c>
      <c r="C155" s="4">
        <f>IF('True_Odds_Calculator_3-way'!C154="","",'True_Odds_Calculator_3-way'!C154)</f>
        <v>2.66</v>
      </c>
      <c r="D155" s="9">
        <f t="shared" si="39"/>
        <v>0.33715694685203068</v>
      </c>
      <c r="E155" s="9">
        <f t="shared" si="40"/>
        <v>0.30230779520598439</v>
      </c>
      <c r="F155" s="9">
        <f t="shared" si="41"/>
        <v>0.36053525794198499</v>
      </c>
      <c r="G155" s="9">
        <f t="shared" si="42"/>
        <v>1.0684661642532651</v>
      </c>
      <c r="H155" s="9">
        <f t="shared" si="43"/>
        <v>2.9659777422260074</v>
      </c>
      <c r="I155" s="9">
        <f t="shared" si="44"/>
        <v>3.3078869147870531</v>
      </c>
      <c r="J155" s="9">
        <f t="shared" si="45"/>
        <v>2.7736538326604205</v>
      </c>
      <c r="K155" s="11">
        <f t="shared" si="46"/>
        <v>0.35211267605633806</v>
      </c>
      <c r="L155" s="11">
        <f t="shared" si="47"/>
        <v>0.31645569620253161</v>
      </c>
      <c r="M155" s="11">
        <f t="shared" si="48"/>
        <v>0.37593984962406013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-0.27637108460221704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0.23709880870834599</v>
      </c>
      <c r="Q155" s="11">
        <f>2*'OddsRatio_working_3-way'!K155*'OddsRatio_working_3-way'!L155*'OddsRatio_working_3-way'!M155</f>
        <v>8.3780497776800703E-2</v>
      </c>
      <c r="R155" s="11">
        <f t="shared" si="49"/>
        <v>0</v>
      </c>
      <c r="S155" s="11">
        <f t="shared" si="50"/>
        <v>-0.85790019983314847</v>
      </c>
      <c r="T155" s="11">
        <f t="shared" si="51"/>
        <v>-0.30314494693750832</v>
      </c>
      <c r="U155" s="11">
        <f>'OddsRatio_working_3-way'!S155-'OddsRatio_working_3-way'!R155^2/3</f>
        <v>-0.85790019983314847</v>
      </c>
      <c r="V155" s="11">
        <f>'OddsRatio_working_3-way'!S155*'OddsRatio_working_3-way'!R155/3-2*'OddsRatio_working_3-way'!R155^3/27-'OddsRatio_working_3-way'!T155</f>
        <v>0.30314494693750832</v>
      </c>
      <c r="W155" s="11">
        <f>'OddsRatio_working_3-way'!V155^2+4*'OddsRatio_working_3-way'!U155^3/27</f>
        <v>-1.6451159264248005E-3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0.15292316271592862</v>
      </c>
      <c r="Y155" s="11">
        <f>IF('OddsRatio_working_3-way'!W155&gt;=0,IF('OddsRatio_working_3-way'!V155+SQRT('OddsRatio_working_3-way'!W155)&gt;0,0,PI()),ACOS('OddsRatio_working_3-way'!V155/(2*'OddsRatio_working_3-way'!X155)))</f>
        <v>0.13300753963791734</v>
      </c>
      <c r="Z155" s="11">
        <f>'OddsRatio_working_3-way'!X155^(1/3)*COS('OddsRatio_working_3-way'!Y155/3)</f>
        <v>0.53423308212663245</v>
      </c>
      <c r="AA155" s="11">
        <f>'OddsRatio_working_3-way'!X155^(1/3)*COS(('OddsRatio_working_3-way'!Y155+2*PI())/3)</f>
        <v>-0.28764238889954813</v>
      </c>
      <c r="AB155" s="11">
        <f>'OddsRatio_working_3-way'!X155^(1/3)*COS(('OddsRatio_working_3-way'!Y155+4*PI())/3)</f>
        <v>-0.24659069322708421</v>
      </c>
      <c r="AC155" s="11">
        <f>'OddsRatio_working_3-way'!X155^(1/3)*SIN('OddsRatio_working_3-way'!Y155/3)</f>
        <v>2.3701207547187585E-2</v>
      </c>
      <c r="AD155" s="11">
        <f>'OddsRatio_working_3-way'!X155^(1/3)*SIN(('OddsRatio_working_3-way'!Y155+2*PI())/3)</f>
        <v>0.45080881689012825</v>
      </c>
      <c r="AE155" s="11">
        <f>'OddsRatio_working_3-way'!X155^(1/3)*SIN(('OddsRatio_working_3-way'!Y155+4*PI())/3)</f>
        <v>-0.47451002443731588</v>
      </c>
      <c r="AF155" s="11">
        <f>-'OddsRatio_working_3-way'!U155/(3*'OddsRatio_working_3-way'!X155^(1/3))*COS(('OddsRatio_working_3-way'!Y155)/3)</f>
        <v>0.53423308212663256</v>
      </c>
      <c r="AG155" s="11">
        <f>-'OddsRatio_working_3-way'!U155/(3*'OddsRatio_working_3-way'!X155^(1/3))*COS(('OddsRatio_working_3-way'!Y155+2*PI())/3)</f>
        <v>-0.28764238889954818</v>
      </c>
      <c r="AH155" s="11">
        <f>-'OddsRatio_working_3-way'!U155/(3*'OddsRatio_working_3-way'!X155^(1/3))*COS(('OddsRatio_working_3-way'!Y155+4*PI())/3)</f>
        <v>-0.24659069322708427</v>
      </c>
      <c r="AI155" s="11">
        <f>'OddsRatio_working_3-way'!U155/(3*'OddsRatio_working_3-way'!X155^(1/3))*SIN(('OddsRatio_working_3-way'!Y155)/3)</f>
        <v>-2.3701207547187592E-2</v>
      </c>
      <c r="AJ155" s="11">
        <f>'OddsRatio_working_3-way'!U155/(3*'OddsRatio_working_3-way'!X155^(1/3))*SIN(('OddsRatio_working_3-way'!Y155+2*PI())/3)</f>
        <v>-0.45080881689012836</v>
      </c>
      <c r="AK155" s="11">
        <f>'OddsRatio_working_3-way'!U155/(3*'OddsRatio_working_3-way'!X155^(1/3))*SIN(('OddsRatio_working_3-way'!Y155+4*PI())/3)</f>
        <v>0.47451002443731599</v>
      </c>
      <c r="AL155" s="11">
        <f>'OddsRatio_working_3-way'!Z155+'OddsRatio_working_3-way'!AF155</f>
        <v>1.0684661642532651</v>
      </c>
      <c r="AM155" s="11">
        <f>'OddsRatio_working_3-way'!AA155+'OddsRatio_working_3-way'!AG155</f>
        <v>-0.57528477779909637</v>
      </c>
      <c r="AN155" s="11">
        <f>'OddsRatio_working_3-way'!AB155+'OddsRatio_working_3-way'!AH155</f>
        <v>-0.49318138645416848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1.0684661642532651</v>
      </c>
      <c r="AS155" s="11">
        <f>IF(('OddsRatio_working_3-way'!X155=0),IF(Q155&gt;0,-Q155^(1/3),(-Q155)^(1/3)),'OddsRatio_working_3-way'!AM155-'OddsRatio_working_3-way'!R155/3)</f>
        <v>-0.57528477779909637</v>
      </c>
      <c r="AT155" s="11">
        <f>IF(('OddsRatio_working_3-way'!X155=0),IF(Q155&gt;0,-Q155^(1/3),(-Q155)^(1/3)),'OddsRatio_working_3-way'!AN155-'OddsRatio_working_3-way'!R155/3)</f>
        <v>-0.49318138645416848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2.06</v>
      </c>
      <c r="B156" s="4">
        <f>IF('True_Odds_Calculator_3-way'!B155="","",'True_Odds_Calculator_3-way'!B155)</f>
        <v>3.29</v>
      </c>
      <c r="C156" s="4">
        <f>IF('True_Odds_Calculator_3-way'!C155="","",'True_Odds_Calculator_3-way'!C155)</f>
        <v>3.93</v>
      </c>
      <c r="D156" s="9">
        <f t="shared" si="39"/>
        <v>0.46847316441204917</v>
      </c>
      <c r="E156" s="9">
        <f t="shared" si="40"/>
        <v>0.28975838879039645</v>
      </c>
      <c r="F156" s="9">
        <f t="shared" si="41"/>
        <v>0.2417684467975543</v>
      </c>
      <c r="G156" s="9">
        <f t="shared" si="42"/>
        <v>1.0703716862018235</v>
      </c>
      <c r="H156" s="9">
        <f t="shared" si="43"/>
        <v>2.1345939873739326</v>
      </c>
      <c r="I156" s="9">
        <f t="shared" si="44"/>
        <v>3.4511511614021759</v>
      </c>
      <c r="J156" s="9">
        <f t="shared" si="45"/>
        <v>4.1361890405713435</v>
      </c>
      <c r="K156" s="11">
        <f t="shared" si="46"/>
        <v>0.4854368932038835</v>
      </c>
      <c r="L156" s="11">
        <f t="shared" si="47"/>
        <v>0.303951367781155</v>
      </c>
      <c r="M156" s="11">
        <f t="shared" si="48"/>
        <v>0.2544529262086514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-0.26702584574041954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0.23577837763601536</v>
      </c>
      <c r="Q156" s="11">
        <f>2*'OddsRatio_working_3-way'!K156*'OddsRatio_working_3-way'!L156*'OddsRatio_working_3-way'!M156</f>
        <v>7.5088655298094067E-2</v>
      </c>
      <c r="R156" s="11">
        <f t="shared" si="49"/>
        <v>0</v>
      </c>
      <c r="S156" s="11">
        <f t="shared" si="50"/>
        <v>-0.88297961188828</v>
      </c>
      <c r="T156" s="11">
        <f t="shared" si="51"/>
        <v>-0.28120369805359235</v>
      </c>
      <c r="U156" s="11">
        <f>'OddsRatio_working_3-way'!S156-'OddsRatio_working_3-way'!R156^2/3</f>
        <v>-0.88297961188828</v>
      </c>
      <c r="V156" s="11">
        <f>'OddsRatio_working_3-way'!S156*'OddsRatio_working_3-way'!R156/3-2*'OddsRatio_working_3-way'!R156^3/27-'OddsRatio_working_3-way'!T156</f>
        <v>0.28120369805359235</v>
      </c>
      <c r="W156" s="11">
        <f>'OddsRatio_working_3-way'!V156^2+4*'OddsRatio_working_3-way'!U156^3/27</f>
        <v>-2.2912287451620827E-2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0.1596776496966911</v>
      </c>
      <c r="Y156" s="11">
        <f>IF('OddsRatio_working_3-way'!W156&gt;=0,IF('OddsRatio_working_3-way'!V156+SQRT('OddsRatio_working_3-way'!W156)&gt;0,0,PI()),ACOS('OddsRatio_working_3-way'!V156/(2*'OddsRatio_working_3-way'!X156)))</f>
        <v>0.49380538427550147</v>
      </c>
      <c r="Z156" s="11">
        <f>'OddsRatio_working_3-way'!X156^(1/3)*COS('OddsRatio_working_3-way'!Y156/3)</f>
        <v>0.53518584310091177</v>
      </c>
      <c r="AA156" s="11">
        <f>'OddsRatio_working_3-way'!X156^(1/3)*COS(('OddsRatio_working_3-way'!Y156+2*PI())/3)</f>
        <v>-0.34457985537915653</v>
      </c>
      <c r="AB156" s="11">
        <f>'OddsRatio_working_3-way'!X156^(1/3)*COS(('OddsRatio_working_3-way'!Y156+4*PI())/3)</f>
        <v>-0.1906059877217551</v>
      </c>
      <c r="AC156" s="11">
        <f>'OddsRatio_working_3-way'!X156^(1/3)*SIN('OddsRatio_working_3-way'!Y156/3)</f>
        <v>8.8896853940168552E-2</v>
      </c>
      <c r="AD156" s="11">
        <f>'OddsRatio_working_3-way'!X156^(1/3)*SIN(('OddsRatio_working_3-way'!Y156+2*PI())/3)</f>
        <v>0.41903610890109805</v>
      </c>
      <c r="AE156" s="11">
        <f>'OddsRatio_working_3-way'!X156^(1/3)*SIN(('OddsRatio_working_3-way'!Y156+4*PI())/3)</f>
        <v>-0.50793296284126654</v>
      </c>
      <c r="AF156" s="11">
        <f>-'OddsRatio_working_3-way'!U156/(3*'OddsRatio_working_3-way'!X156^(1/3))*COS(('OddsRatio_working_3-way'!Y156)/3)</f>
        <v>0.53518584310091177</v>
      </c>
      <c r="AG156" s="11">
        <f>-'OddsRatio_working_3-way'!U156/(3*'OddsRatio_working_3-way'!X156^(1/3))*COS(('OddsRatio_working_3-way'!Y156+2*PI())/3)</f>
        <v>-0.34457985537915653</v>
      </c>
      <c r="AH156" s="11">
        <f>-'OddsRatio_working_3-way'!U156/(3*'OddsRatio_working_3-way'!X156^(1/3))*COS(('OddsRatio_working_3-way'!Y156+4*PI())/3)</f>
        <v>-0.1906059877217551</v>
      </c>
      <c r="AI156" s="11">
        <f>'OddsRatio_working_3-way'!U156/(3*'OddsRatio_working_3-way'!X156^(1/3))*SIN(('OddsRatio_working_3-way'!Y156)/3)</f>
        <v>-8.8896853940168552E-2</v>
      </c>
      <c r="AJ156" s="11">
        <f>'OddsRatio_working_3-way'!U156/(3*'OddsRatio_working_3-way'!X156^(1/3))*SIN(('OddsRatio_working_3-way'!Y156+2*PI())/3)</f>
        <v>-0.41903610890109805</v>
      </c>
      <c r="AK156" s="11">
        <f>'OddsRatio_working_3-way'!U156/(3*'OddsRatio_working_3-way'!X156^(1/3))*SIN(('OddsRatio_working_3-way'!Y156+4*PI())/3)</f>
        <v>0.50793296284126654</v>
      </c>
      <c r="AL156" s="11">
        <f>'OddsRatio_working_3-way'!Z156+'OddsRatio_working_3-way'!AF156</f>
        <v>1.0703716862018235</v>
      </c>
      <c r="AM156" s="11">
        <f>'OddsRatio_working_3-way'!AA156+'OddsRatio_working_3-way'!AG156</f>
        <v>-0.68915971075831306</v>
      </c>
      <c r="AN156" s="11">
        <f>'OddsRatio_working_3-way'!AB156+'OddsRatio_working_3-way'!AH156</f>
        <v>-0.38121197544351021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1.0703716862018235</v>
      </c>
      <c r="AS156" s="11">
        <f>IF(('OddsRatio_working_3-way'!X156=0),IF(Q156&gt;0,-Q156^(1/3),(-Q156)^(1/3)),'OddsRatio_working_3-way'!AM156-'OddsRatio_working_3-way'!R156/3)</f>
        <v>-0.68915971075831306</v>
      </c>
      <c r="AT156" s="11">
        <f>IF(('OddsRatio_working_3-way'!X156=0),IF(Q156&gt;0,-Q156^(1/3),(-Q156)^(1/3)),'OddsRatio_working_3-way'!AN156-'OddsRatio_working_3-way'!R156/3)</f>
        <v>-0.38121197544351021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4.22</v>
      </c>
      <c r="B157" s="4">
        <f>IF('True_Odds_Calculator_3-way'!B156="","",'True_Odds_Calculator_3-way'!B156)</f>
        <v>3.9</v>
      </c>
      <c r="C157" s="4">
        <f>IF('True_Odds_Calculator_3-way'!C156="","",'True_Odds_Calculator_3-way'!C156)</f>
        <v>1.87</v>
      </c>
      <c r="D157" s="9">
        <f t="shared" si="39"/>
        <v>0.22881155846277929</v>
      </c>
      <c r="E157" s="9">
        <f t="shared" si="40"/>
        <v>0.24780315378990958</v>
      </c>
      <c r="F157" s="9">
        <f t="shared" si="41"/>
        <v>0.52338528774731119</v>
      </c>
      <c r="G157" s="9">
        <f t="shared" si="42"/>
        <v>1.0467107414257109</v>
      </c>
      <c r="H157" s="9">
        <f t="shared" si="43"/>
        <v>4.3704085873907887</v>
      </c>
      <c r="I157" s="9">
        <f t="shared" si="44"/>
        <v>4.0354611501345605</v>
      </c>
      <c r="J157" s="9">
        <f t="shared" si="45"/>
        <v>1.910638345040369</v>
      </c>
      <c r="K157" s="11">
        <f t="shared" si="46"/>
        <v>0.23696682464454977</v>
      </c>
      <c r="L157" s="11">
        <f t="shared" si="47"/>
        <v>0.25641025641025644</v>
      </c>
      <c r="M157" s="11">
        <f t="shared" si="48"/>
        <v>0.53475935828876997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-0.26396993026488436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0.22712163777120559</v>
      </c>
      <c r="Q157" s="11">
        <f>2*'OddsRatio_working_3-way'!K157*'OddsRatio_working_3-way'!L157*'OddsRatio_working_3-way'!M157</f>
        <v>6.4984731837254839E-2</v>
      </c>
      <c r="R157" s="11">
        <f t="shared" si="49"/>
        <v>0</v>
      </c>
      <c r="S157" s="11">
        <f t="shared" si="50"/>
        <v>-0.86040723480624159</v>
      </c>
      <c r="T157" s="11">
        <f t="shared" si="51"/>
        <v>-0.24618232755543404</v>
      </c>
      <c r="U157" s="11">
        <f>'OddsRatio_working_3-way'!S157-'OddsRatio_working_3-way'!R157^2/3</f>
        <v>-0.86040723480624159</v>
      </c>
      <c r="V157" s="11">
        <f>'OddsRatio_working_3-way'!S157*'OddsRatio_working_3-way'!R157/3-2*'OddsRatio_working_3-way'!R157^3/27-'OddsRatio_working_3-way'!T157</f>
        <v>0.24618232755543404</v>
      </c>
      <c r="W157" s="11">
        <f>'OddsRatio_working_3-way'!V157^2+4*'OddsRatio_working_3-way'!U157^3/27</f>
        <v>-3.3758706121360581E-2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0.15359398142665909</v>
      </c>
      <c r="Y157" s="11">
        <f>IF('OddsRatio_working_3-way'!W157&gt;=0,IF('OddsRatio_working_3-way'!V157+SQRT('OddsRatio_working_3-way'!W157)&gt;0,0,PI()),ACOS('OddsRatio_working_3-way'!V157/(2*'OddsRatio_working_3-way'!X157)))</f>
        <v>0.64115382345318517</v>
      </c>
      <c r="Z157" s="11">
        <f>'OddsRatio_working_3-way'!X157^(1/3)*COS('OddsRatio_working_3-way'!Y157/3)</f>
        <v>0.52335537071285543</v>
      </c>
      <c r="AA157" s="11">
        <f>'OddsRatio_working_3-way'!X157^(1/3)*COS(('OddsRatio_working_3-way'!Y157+2*PI())/3)</f>
        <v>-0.36004523926048515</v>
      </c>
      <c r="AB157" s="11">
        <f>'OddsRatio_working_3-way'!X157^(1/3)*COS(('OddsRatio_working_3-way'!Y157+4*PI())/3)</f>
        <v>-0.16331013145237039</v>
      </c>
      <c r="AC157" s="11">
        <f>'OddsRatio_working_3-way'!X157^(1/3)*SIN('OddsRatio_working_3-way'!Y157/3)</f>
        <v>0.11358506745206522</v>
      </c>
      <c r="AD157" s="11">
        <f>'OddsRatio_working_3-way'!X157^(1/3)*SIN(('OddsRatio_working_3-way'!Y157+2*PI())/3)</f>
        <v>0.39644651251832258</v>
      </c>
      <c r="AE157" s="11">
        <f>'OddsRatio_working_3-way'!X157^(1/3)*SIN(('OddsRatio_working_3-way'!Y157+4*PI())/3)</f>
        <v>-0.51003157997038784</v>
      </c>
      <c r="AF157" s="11">
        <f>-'OddsRatio_working_3-way'!U157/(3*'OddsRatio_working_3-way'!X157^(1/3))*COS(('OddsRatio_working_3-way'!Y157)/3)</f>
        <v>0.52335537071285543</v>
      </c>
      <c r="AG157" s="11">
        <f>-'OddsRatio_working_3-way'!U157/(3*'OddsRatio_working_3-way'!X157^(1/3))*COS(('OddsRatio_working_3-way'!Y157+2*PI())/3)</f>
        <v>-0.36004523926048515</v>
      </c>
      <c r="AH157" s="11">
        <f>-'OddsRatio_working_3-way'!U157/(3*'OddsRatio_working_3-way'!X157^(1/3))*COS(('OddsRatio_working_3-way'!Y157+4*PI())/3)</f>
        <v>-0.16331013145237039</v>
      </c>
      <c r="AI157" s="11">
        <f>'OddsRatio_working_3-way'!U157/(3*'OddsRatio_working_3-way'!X157^(1/3))*SIN(('OddsRatio_working_3-way'!Y157)/3)</f>
        <v>-0.11358506745206522</v>
      </c>
      <c r="AJ157" s="11">
        <f>'OddsRatio_working_3-way'!U157/(3*'OddsRatio_working_3-way'!X157^(1/3))*SIN(('OddsRatio_working_3-way'!Y157+2*PI())/3)</f>
        <v>-0.39644651251832258</v>
      </c>
      <c r="AK157" s="11">
        <f>'OddsRatio_working_3-way'!U157/(3*'OddsRatio_working_3-way'!X157^(1/3))*SIN(('OddsRatio_working_3-way'!Y157+4*PI())/3)</f>
        <v>0.51003157997038784</v>
      </c>
      <c r="AL157" s="11">
        <f>'OddsRatio_working_3-way'!Z157+'OddsRatio_working_3-way'!AF157</f>
        <v>1.0467107414257109</v>
      </c>
      <c r="AM157" s="11">
        <f>'OddsRatio_working_3-way'!AA157+'OddsRatio_working_3-way'!AG157</f>
        <v>-0.7200904785209703</v>
      </c>
      <c r="AN157" s="11">
        <f>'OddsRatio_working_3-way'!AB157+'OddsRatio_working_3-way'!AH157</f>
        <v>-0.32662026290474078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1.0467107414257109</v>
      </c>
      <c r="AS157" s="11">
        <f>IF(('OddsRatio_working_3-way'!X157=0),IF(Q157&gt;0,-Q157^(1/3),(-Q157)^(1/3)),'OddsRatio_working_3-way'!AM157-'OddsRatio_working_3-way'!R157/3)</f>
        <v>-0.7200904785209703</v>
      </c>
      <c r="AT157" s="11">
        <f>IF(('OddsRatio_working_3-way'!X157=0),IF(Q157&gt;0,-Q157^(1/3),(-Q157)^(1/3)),'OddsRatio_working_3-way'!AN157-'OddsRatio_working_3-way'!R157/3)</f>
        <v>-0.32662026290474078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1.45</v>
      </c>
      <c r="B158" s="4">
        <f>IF('True_Odds_Calculator_3-way'!B157="","",'True_Odds_Calculator_3-way'!B157)</f>
        <v>5.0599999999999996</v>
      </c>
      <c r="C158" s="4">
        <f>IF('True_Odds_Calculator_3-way'!C157="","",'True_Odds_Calculator_3-way'!C157)</f>
        <v>6.87</v>
      </c>
      <c r="D158" s="9">
        <f t="shared" si="39"/>
        <v>0.67523507336122912</v>
      </c>
      <c r="E158" s="9">
        <f t="shared" si="40"/>
        <v>0.18728767479538999</v>
      </c>
      <c r="F158" s="9">
        <f t="shared" si="41"/>
        <v>0.13747725184338089</v>
      </c>
      <c r="G158" s="9">
        <f t="shared" si="42"/>
        <v>1.0688127223346413</v>
      </c>
      <c r="H158" s="9">
        <f t="shared" si="43"/>
        <v>1.4809657250505885</v>
      </c>
      <c r="I158" s="9">
        <f t="shared" si="44"/>
        <v>5.3393796526786428</v>
      </c>
      <c r="J158" s="9">
        <f t="shared" si="45"/>
        <v>7.2739306801043462</v>
      </c>
      <c r="K158" s="11">
        <f t="shared" si="46"/>
        <v>0.68965517241379315</v>
      </c>
      <c r="L158" s="11">
        <f t="shared" si="47"/>
        <v>0.19762845849802374</v>
      </c>
      <c r="M158" s="11">
        <f t="shared" si="48"/>
        <v>0.14556040756914118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-0.2127655902100557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0.2059311749444849</v>
      </c>
      <c r="Q158" s="11">
        <f>2*'OddsRatio_working_3-way'!K158*'OddsRatio_working_3-way'!L158*'OddsRatio_working_3-way'!M158</f>
        <v>3.9678453746528883E-2</v>
      </c>
      <c r="R158" s="11">
        <f t="shared" si="49"/>
        <v>0</v>
      </c>
      <c r="S158" s="11">
        <f t="shared" si="50"/>
        <v>-0.96787819280916887</v>
      </c>
      <c r="T158" s="11">
        <f t="shared" si="51"/>
        <v>-0.18648905449116934</v>
      </c>
      <c r="U158" s="11">
        <f>'OddsRatio_working_3-way'!S158-'OddsRatio_working_3-way'!R158^2/3</f>
        <v>-0.96787819280916887</v>
      </c>
      <c r="V158" s="11">
        <f>'OddsRatio_working_3-way'!S158*'OddsRatio_working_3-way'!R158/3-2*'OddsRatio_working_3-way'!R158^3/27-'OddsRatio_working_3-way'!T158</f>
        <v>0.18648905449116934</v>
      </c>
      <c r="W158" s="11">
        <f>'OddsRatio_working_3-way'!V158^2+4*'OddsRatio_working_3-way'!U158^3/27</f>
        <v>-9.9547294229252292E-2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0.18325219076061725</v>
      </c>
      <c r="Y158" s="11">
        <f>IF('OddsRatio_working_3-way'!W158&gt;=0,IF('OddsRatio_working_3-way'!V158+SQRT('OddsRatio_working_3-way'!W158)&gt;0,0,PI()),ACOS('OddsRatio_working_3-way'!V158/(2*'OddsRatio_working_3-way'!X158)))</f>
        <v>1.0369691813007411</v>
      </c>
      <c r="Z158" s="11">
        <f>'OddsRatio_working_3-way'!X158^(1/3)*COS('OddsRatio_working_3-way'!Y158/3)</f>
        <v>0.53440636116732076</v>
      </c>
      <c r="AA158" s="11">
        <f>'OddsRatio_working_3-way'!X158^(1/3)*COS(('OddsRatio_working_3-way'!Y158+2*PI())/3)</f>
        <v>-0.43386730107820348</v>
      </c>
      <c r="AB158" s="11">
        <f>'OddsRatio_working_3-way'!X158^(1/3)*COS(('OddsRatio_working_3-way'!Y158+4*PI())/3)</f>
        <v>-0.10053906008911716</v>
      </c>
      <c r="AC158" s="11">
        <f>'OddsRatio_working_3-way'!X158^(1/3)*SIN('OddsRatio_working_3-way'!Y158/3)</f>
        <v>0.19244714966355347</v>
      </c>
      <c r="AD158" s="11">
        <f>'OddsRatio_working_3-way'!X158^(1/3)*SIN(('OddsRatio_working_3-way'!Y158+2*PI())/3)</f>
        <v>0.36658590988312484</v>
      </c>
      <c r="AE158" s="11">
        <f>'OddsRatio_working_3-way'!X158^(1/3)*SIN(('OddsRatio_working_3-way'!Y158+4*PI())/3)</f>
        <v>-0.55903305954667826</v>
      </c>
      <c r="AF158" s="11">
        <f>-'OddsRatio_working_3-way'!U158/(3*'OddsRatio_working_3-way'!X158^(1/3))*COS(('OddsRatio_working_3-way'!Y158)/3)</f>
        <v>0.53440636116732065</v>
      </c>
      <c r="AG158" s="11">
        <f>-'OddsRatio_working_3-way'!U158/(3*'OddsRatio_working_3-way'!X158^(1/3))*COS(('OddsRatio_working_3-way'!Y158+2*PI())/3)</f>
        <v>-0.43386730107820343</v>
      </c>
      <c r="AH158" s="11">
        <f>-'OddsRatio_working_3-way'!U158/(3*'OddsRatio_working_3-way'!X158^(1/3))*COS(('OddsRatio_working_3-way'!Y158+4*PI())/3)</f>
        <v>-0.10053906008911714</v>
      </c>
      <c r="AI158" s="11">
        <f>'OddsRatio_working_3-way'!U158/(3*'OddsRatio_working_3-way'!X158^(1/3))*SIN(('OddsRatio_working_3-way'!Y158)/3)</f>
        <v>-0.19244714966355345</v>
      </c>
      <c r="AJ158" s="11">
        <f>'OddsRatio_working_3-way'!U158/(3*'OddsRatio_working_3-way'!X158^(1/3))*SIN(('OddsRatio_working_3-way'!Y158+2*PI())/3)</f>
        <v>-0.36658590988312478</v>
      </c>
      <c r="AK158" s="11">
        <f>'OddsRatio_working_3-way'!U158/(3*'OddsRatio_working_3-way'!X158^(1/3))*SIN(('OddsRatio_working_3-way'!Y158+4*PI())/3)</f>
        <v>0.55903305954667815</v>
      </c>
      <c r="AL158" s="11">
        <f>'OddsRatio_working_3-way'!Z158+'OddsRatio_working_3-way'!AF158</f>
        <v>1.0688127223346413</v>
      </c>
      <c r="AM158" s="11">
        <f>'OddsRatio_working_3-way'!AA158+'OddsRatio_working_3-way'!AG158</f>
        <v>-0.86773460215640696</v>
      </c>
      <c r="AN158" s="11">
        <f>'OddsRatio_working_3-way'!AB158+'OddsRatio_working_3-way'!AH158</f>
        <v>-0.20107812017823429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1.0688127223346413</v>
      </c>
      <c r="AS158" s="11">
        <f>IF(('OddsRatio_working_3-way'!X158=0),IF(Q158&gt;0,-Q158^(1/3),(-Q158)^(1/3)),'OddsRatio_working_3-way'!AM158-'OddsRatio_working_3-way'!R158/3)</f>
        <v>-0.86773460215640696</v>
      </c>
      <c r="AT158" s="11">
        <f>IF(('OddsRatio_working_3-way'!X158=0),IF(Q158&gt;0,-Q158^(1/3),(-Q158)^(1/3)),'OddsRatio_working_3-way'!AN158-'OddsRatio_working_3-way'!R158/3)</f>
        <v>-0.20107812017823429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6.02</v>
      </c>
      <c r="B159" s="4">
        <f>IF('True_Odds_Calculator_3-way'!B158="","",'True_Odds_Calculator_3-way'!B158)</f>
        <v>4.7</v>
      </c>
      <c r="C159" s="4">
        <f>IF('True_Odds_Calculator_3-way'!C158="","",'True_Odds_Calculator_3-way'!C158)</f>
        <v>1.52</v>
      </c>
      <c r="D159" s="9">
        <f t="shared" si="39"/>
        <v>0.15666985267665065</v>
      </c>
      <c r="E159" s="9">
        <f t="shared" si="40"/>
        <v>0.20131099974830996</v>
      </c>
      <c r="F159" s="9">
        <f t="shared" si="41"/>
        <v>0.6420191475750392</v>
      </c>
      <c r="G159" s="9">
        <f t="shared" si="42"/>
        <v>1.0722806614134277</v>
      </c>
      <c r="H159" s="9">
        <f t="shared" si="43"/>
        <v>6.3828489202954062</v>
      </c>
      <c r="I159" s="9">
        <f t="shared" si="44"/>
        <v>4.9674384472296831</v>
      </c>
      <c r="J159" s="9">
        <f t="shared" si="45"/>
        <v>1.5575859439349822</v>
      </c>
      <c r="K159" s="11">
        <f t="shared" si="46"/>
        <v>0.16611295681063123</v>
      </c>
      <c r="L159" s="11">
        <f t="shared" si="47"/>
        <v>0.21276595744680851</v>
      </c>
      <c r="M159" s="11">
        <f t="shared" si="48"/>
        <v>0.65789473684210531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-0.22457988117250061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0.21484934503502701</v>
      </c>
      <c r="Q159" s="11">
        <f>2*'OddsRatio_working_3-way'!K159*'OddsRatio_working_3-way'!L159*'OddsRatio_working_3-way'!M159</f>
        <v>4.6504187237018831E-2</v>
      </c>
      <c r="R159" s="11">
        <f t="shared" si="49"/>
        <v>0</v>
      </c>
      <c r="S159" s="11">
        <f t="shared" si="50"/>
        <v>-0.95667227141330824</v>
      </c>
      <c r="T159" s="11">
        <f t="shared" si="51"/>
        <v>-0.20707192021933077</v>
      </c>
      <c r="U159" s="11">
        <f>'OddsRatio_working_3-way'!S159-'OddsRatio_working_3-way'!R159^2/3</f>
        <v>-0.95667227141330824</v>
      </c>
      <c r="V159" s="11">
        <f>'OddsRatio_working_3-way'!S159*'OddsRatio_working_3-way'!R159/3-2*'OddsRatio_working_3-way'!R159^3/27-'OddsRatio_working_3-way'!T159</f>
        <v>0.20707192021933077</v>
      </c>
      <c r="W159" s="11">
        <f>'OddsRatio_working_3-way'!V159^2+4*'OddsRatio_working_3-way'!U159^3/27</f>
        <v>-8.6834901579986218E-2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0.18007892833651243</v>
      </c>
      <c r="Y159" s="11">
        <f>IF('OddsRatio_working_3-way'!W159&gt;=0,IF('OddsRatio_working_3-way'!V159+SQRT('OddsRatio_working_3-way'!W159)&gt;0,0,PI()),ACOS('OddsRatio_working_3-way'!V159/(2*'OddsRatio_working_3-way'!X159)))</f>
        <v>0.95825613946047183</v>
      </c>
      <c r="Z159" s="11">
        <f>'OddsRatio_working_3-way'!X159^(1/3)*COS('OddsRatio_working_3-way'!Y159/3)</f>
        <v>0.53614033070671385</v>
      </c>
      <c r="AA159" s="11">
        <f>'OddsRatio_working_3-way'!X159^(1/3)*COS(('OddsRatio_working_3-way'!Y159+2*PI())/3)</f>
        <v>-0.42163847977921337</v>
      </c>
      <c r="AB159" s="11">
        <f>'OddsRatio_working_3-way'!X159^(1/3)*COS(('OddsRatio_working_3-way'!Y159+4*PI())/3)</f>
        <v>-0.11450185092750058</v>
      </c>
      <c r="AC159" s="11">
        <f>'OddsRatio_working_3-way'!X159^(1/3)*SIN('OddsRatio_working_3-way'!Y159/3)</f>
        <v>0.17732541534553073</v>
      </c>
      <c r="AD159" s="11">
        <f>'OddsRatio_working_3-way'!X159^(1/3)*SIN(('OddsRatio_working_3-way'!Y159+2*PI())/3)</f>
        <v>0.37564843871263903</v>
      </c>
      <c r="AE159" s="11">
        <f>'OddsRatio_working_3-way'!X159^(1/3)*SIN(('OddsRatio_working_3-way'!Y159+4*PI())/3)</f>
        <v>-0.55297385405816957</v>
      </c>
      <c r="AF159" s="11">
        <f>-'OddsRatio_working_3-way'!U159/(3*'OddsRatio_working_3-way'!X159^(1/3))*COS(('OddsRatio_working_3-way'!Y159)/3)</f>
        <v>0.53614033070671385</v>
      </c>
      <c r="AG159" s="11">
        <f>-'OddsRatio_working_3-way'!U159/(3*'OddsRatio_working_3-way'!X159^(1/3))*COS(('OddsRatio_working_3-way'!Y159+2*PI())/3)</f>
        <v>-0.42163847977921337</v>
      </c>
      <c r="AH159" s="11">
        <f>-'OddsRatio_working_3-way'!U159/(3*'OddsRatio_working_3-way'!X159^(1/3))*COS(('OddsRatio_working_3-way'!Y159+4*PI())/3)</f>
        <v>-0.11450185092750058</v>
      </c>
      <c r="AI159" s="11">
        <f>'OddsRatio_working_3-way'!U159/(3*'OddsRatio_working_3-way'!X159^(1/3))*SIN(('OddsRatio_working_3-way'!Y159)/3)</f>
        <v>-0.17732541534553073</v>
      </c>
      <c r="AJ159" s="11">
        <f>'OddsRatio_working_3-way'!U159/(3*'OddsRatio_working_3-way'!X159^(1/3))*SIN(('OddsRatio_working_3-way'!Y159+2*PI())/3)</f>
        <v>-0.37564843871263903</v>
      </c>
      <c r="AK159" s="11">
        <f>'OddsRatio_working_3-way'!U159/(3*'OddsRatio_working_3-way'!X159^(1/3))*SIN(('OddsRatio_working_3-way'!Y159+4*PI())/3)</f>
        <v>0.55297385405816957</v>
      </c>
      <c r="AL159" s="11">
        <f>'OddsRatio_working_3-way'!Z159+'OddsRatio_working_3-way'!AF159</f>
        <v>1.0722806614134277</v>
      </c>
      <c r="AM159" s="11">
        <f>'OddsRatio_working_3-way'!AA159+'OddsRatio_working_3-way'!AG159</f>
        <v>-0.84327695955842674</v>
      </c>
      <c r="AN159" s="11">
        <f>'OddsRatio_working_3-way'!AB159+'OddsRatio_working_3-way'!AH159</f>
        <v>-0.22900370185500116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1.0722806614134277</v>
      </c>
      <c r="AS159" s="11">
        <f>IF(('OddsRatio_working_3-way'!X159=0),IF(Q159&gt;0,-Q159^(1/3),(-Q159)^(1/3)),'OddsRatio_working_3-way'!AM159-'OddsRatio_working_3-way'!R159/3)</f>
        <v>-0.84327695955842674</v>
      </c>
      <c r="AT159" s="11">
        <f>IF(('OddsRatio_working_3-way'!X159=0),IF(Q159&gt;0,-Q159^(1/3),(-Q159)^(1/3)),'OddsRatio_working_3-way'!AN159-'OddsRatio_working_3-way'!R159/3)</f>
        <v>-0.22900370185500116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2.21</v>
      </c>
      <c r="B160" s="4">
        <f>IF('True_Odds_Calculator_3-way'!B159="","",'True_Odds_Calculator_3-way'!B159)</f>
        <v>3.48</v>
      </c>
      <c r="C160" s="4">
        <f>IF('True_Odds_Calculator_3-way'!C159="","",'True_Odds_Calculator_3-way'!C159)</f>
        <v>3.47</v>
      </c>
      <c r="D160" s="9">
        <f t="shared" si="39"/>
        <v>0.4418836133478023</v>
      </c>
      <c r="E160" s="9">
        <f t="shared" si="40"/>
        <v>0.27865175921851842</v>
      </c>
      <c r="F160" s="9">
        <f t="shared" si="41"/>
        <v>0.27946462743367945</v>
      </c>
      <c r="G160" s="9">
        <f t="shared" si="42"/>
        <v>1.0438341639661717</v>
      </c>
      <c r="H160" s="9">
        <f t="shared" si="43"/>
        <v>2.2630393383990679</v>
      </c>
      <c r="I160" s="9">
        <f t="shared" si="44"/>
        <v>3.588708726636106</v>
      </c>
      <c r="J160" s="9">
        <f t="shared" si="45"/>
        <v>3.5782703849964443</v>
      </c>
      <c r="K160" s="11">
        <f t="shared" si="46"/>
        <v>0.45248868778280543</v>
      </c>
      <c r="L160" s="11">
        <f t="shared" si="47"/>
        <v>0.28735632183908044</v>
      </c>
      <c r="M160" s="11">
        <f t="shared" si="48"/>
        <v>0.28818443804034583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-0.27773653434344048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0.23082333935722299</v>
      </c>
      <c r="Q160" s="11">
        <f>2*'OddsRatio_working_3-way'!K160*'OddsRatio_working_3-way'!L160*'OddsRatio_working_3-way'!M160</f>
        <v>7.4942642648449007E-2</v>
      </c>
      <c r="R160" s="11">
        <f t="shared" si="49"/>
        <v>0</v>
      </c>
      <c r="S160" s="11">
        <f t="shared" si="50"/>
        <v>-0.83108741852375079</v>
      </c>
      <c r="T160" s="11">
        <f t="shared" si="51"/>
        <v>-0.26983357744277614</v>
      </c>
      <c r="U160" s="11">
        <f>'OddsRatio_working_3-way'!S160-'OddsRatio_working_3-way'!R160^2/3</f>
        <v>-0.83108741852375079</v>
      </c>
      <c r="V160" s="11">
        <f>'OddsRatio_working_3-way'!S160*'OddsRatio_working_3-way'!R160/3-2*'OddsRatio_working_3-way'!R160^3/27-'OddsRatio_working_3-way'!T160</f>
        <v>0.26983357744277614</v>
      </c>
      <c r="W160" s="11">
        <f>'OddsRatio_working_3-way'!V160^2+4*'OddsRatio_working_3-way'!U160^3/27</f>
        <v>-1.2232405450612494E-2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0.14581029196028925</v>
      </c>
      <c r="Y160" s="11">
        <f>IF('OddsRatio_working_3-way'!W160&gt;=0,IF('OddsRatio_working_3-way'!V160+SQRT('OddsRatio_working_3-way'!W160)&gt;0,0,PI()),ACOS('OddsRatio_working_3-way'!V160/(2*'OddsRatio_working_3-way'!X160)))</f>
        <v>0.38899709363358359</v>
      </c>
      <c r="Z160" s="11">
        <f>'OddsRatio_working_3-way'!X160^(1/3)*COS('OddsRatio_working_3-way'!Y160/3)</f>
        <v>0.52191708198308584</v>
      </c>
      <c r="AA160" s="11">
        <f>'OddsRatio_working_3-way'!X160^(1/3)*COS(('OddsRatio_working_3-way'!Y160+2*PI())/3)</f>
        <v>-0.31989727427987663</v>
      </c>
      <c r="AB160" s="11">
        <f>'OddsRatio_working_3-way'!X160^(1/3)*COS(('OddsRatio_working_3-way'!Y160+4*PI())/3)</f>
        <v>-0.20201980770320935</v>
      </c>
      <c r="AC160" s="11">
        <f>'OddsRatio_working_3-way'!X160^(1/3)*SIN('OddsRatio_working_3-way'!Y160/3)</f>
        <v>6.8056587059430018E-2</v>
      </c>
      <c r="AD160" s="11">
        <f>'OddsRatio_working_3-way'!X160^(1/3)*SIN(('OddsRatio_working_3-way'!Y160+2*PI())/3)</f>
        <v>0.41796515813668289</v>
      </c>
      <c r="AE160" s="11">
        <f>'OddsRatio_working_3-way'!X160^(1/3)*SIN(('OddsRatio_working_3-way'!Y160+4*PI())/3)</f>
        <v>-0.48602174519611291</v>
      </c>
      <c r="AF160" s="11">
        <f>-'OddsRatio_working_3-way'!U160/(3*'OddsRatio_working_3-way'!X160^(1/3))*COS(('OddsRatio_working_3-way'!Y160)/3)</f>
        <v>0.52191708198308584</v>
      </c>
      <c r="AG160" s="11">
        <f>-'OddsRatio_working_3-way'!U160/(3*'OddsRatio_working_3-way'!X160^(1/3))*COS(('OddsRatio_working_3-way'!Y160+2*PI())/3)</f>
        <v>-0.31989727427987663</v>
      </c>
      <c r="AH160" s="11">
        <f>-'OddsRatio_working_3-way'!U160/(3*'OddsRatio_working_3-way'!X160^(1/3))*COS(('OddsRatio_working_3-way'!Y160+4*PI())/3)</f>
        <v>-0.20201980770320935</v>
      </c>
      <c r="AI160" s="11">
        <f>'OddsRatio_working_3-way'!U160/(3*'OddsRatio_working_3-way'!X160^(1/3))*SIN(('OddsRatio_working_3-way'!Y160)/3)</f>
        <v>-6.8056587059430018E-2</v>
      </c>
      <c r="AJ160" s="11">
        <f>'OddsRatio_working_3-way'!U160/(3*'OddsRatio_working_3-way'!X160^(1/3))*SIN(('OddsRatio_working_3-way'!Y160+2*PI())/3)</f>
        <v>-0.41796515813668289</v>
      </c>
      <c r="AK160" s="11">
        <f>'OddsRatio_working_3-way'!U160/(3*'OddsRatio_working_3-way'!X160^(1/3))*SIN(('OddsRatio_working_3-way'!Y160+4*PI())/3)</f>
        <v>0.48602174519611291</v>
      </c>
      <c r="AL160" s="11">
        <f>'OddsRatio_working_3-way'!Z160+'OddsRatio_working_3-way'!AF160</f>
        <v>1.0438341639661717</v>
      </c>
      <c r="AM160" s="11">
        <f>'OddsRatio_working_3-way'!AA160+'OddsRatio_working_3-way'!AG160</f>
        <v>-0.63979454855975326</v>
      </c>
      <c r="AN160" s="11">
        <f>'OddsRatio_working_3-way'!AB160+'OddsRatio_working_3-way'!AH160</f>
        <v>-0.4040396154064187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1.0438341639661717</v>
      </c>
      <c r="AS160" s="11">
        <f>IF(('OddsRatio_working_3-way'!X160=0),IF(Q160&gt;0,-Q160^(1/3),(-Q160)^(1/3)),'OddsRatio_working_3-way'!AM160-'OddsRatio_working_3-way'!R160/3)</f>
        <v>-0.63979454855975326</v>
      </c>
      <c r="AT160" s="11">
        <f>IF(('OddsRatio_working_3-way'!X160=0),IF(Q160&gt;0,-Q160^(1/3),(-Q160)^(1/3)),'OddsRatio_working_3-way'!AN160-'OddsRatio_working_3-way'!R160/3)</f>
        <v>-0.4040396154064187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2.76</v>
      </c>
      <c r="B161" s="4">
        <f>IF('True_Odds_Calculator_3-way'!B160="","",'True_Odds_Calculator_3-way'!B160)</f>
        <v>3.45</v>
      </c>
      <c r="C161" s="4">
        <f>IF('True_Odds_Calculator_3-way'!C160="","",'True_Odds_Calculator_3-way'!C160)</f>
        <v>2.59</v>
      </c>
      <c r="D161" s="9">
        <f t="shared" si="39"/>
        <v>0.34918664279086642</v>
      </c>
      <c r="E161" s="9">
        <f t="shared" si="40"/>
        <v>0.27820346793865047</v>
      </c>
      <c r="F161" s="9">
        <f t="shared" si="41"/>
        <v>0.37260988927048333</v>
      </c>
      <c r="G161" s="9">
        <f t="shared" si="42"/>
        <v>1.0589761213104771</v>
      </c>
      <c r="H161" s="9">
        <f t="shared" si="43"/>
        <v>2.8637979735064389</v>
      </c>
      <c r="I161" s="9">
        <f t="shared" si="44"/>
        <v>3.5944914972106687</v>
      </c>
      <c r="J161" s="9">
        <f t="shared" si="45"/>
        <v>2.6837720328836587</v>
      </c>
      <c r="K161" s="11">
        <f t="shared" si="46"/>
        <v>0.3623188405797102</v>
      </c>
      <c r="L161" s="11">
        <f t="shared" si="47"/>
        <v>0.28985507246376813</v>
      </c>
      <c r="M161" s="11">
        <f t="shared" si="48"/>
        <v>0.38610038610038611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-0.27800200957100774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0.23517981930080234</v>
      </c>
      <c r="Q161" s="11">
        <f>2*'OddsRatio_working_3-way'!K161*'OddsRatio_working_3-way'!L161*'OddsRatio_working_3-way'!M161</f>
        <v>8.1096489414069772E-2</v>
      </c>
      <c r="R161" s="11">
        <f t="shared" si="49"/>
        <v>0</v>
      </c>
      <c r="S161" s="11">
        <f t="shared" si="50"/>
        <v>-0.84596445782429608</v>
      </c>
      <c r="T161" s="11">
        <f t="shared" si="51"/>
        <v>-0.291711882008378</v>
      </c>
      <c r="U161" s="11">
        <f>'OddsRatio_working_3-way'!S161-'OddsRatio_working_3-way'!R161^2/3</f>
        <v>-0.84596445782429608</v>
      </c>
      <c r="V161" s="11">
        <f>'OddsRatio_working_3-way'!S161*'OddsRatio_working_3-way'!R161/3-2*'OddsRatio_working_3-way'!R161^3/27-'OddsRatio_working_3-way'!T161</f>
        <v>0.291711882008378</v>
      </c>
      <c r="W161" s="11">
        <f>'OddsRatio_working_3-way'!V161^2+4*'OddsRatio_working_3-way'!U161^3/27</f>
        <v>-4.5959445461813686E-3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0.149742918573009</v>
      </c>
      <c r="Y161" s="11">
        <f>IF('OddsRatio_working_3-way'!W161&gt;=0,IF('OddsRatio_working_3-way'!V161+SQRT('OddsRatio_working_3-way'!W161)&gt;0,0,PI()),ACOS('OddsRatio_working_3-way'!V161/(2*'OddsRatio_working_3-way'!X161)))</f>
        <v>0.22834515998215266</v>
      </c>
      <c r="Z161" s="11">
        <f>'OddsRatio_working_3-way'!X161^(1/3)*COS('OddsRatio_working_3-way'!Y161/3)</f>
        <v>0.52948806065523868</v>
      </c>
      <c r="AA161" s="11">
        <f>'OddsRatio_working_3-way'!X161^(1/3)*COS(('OddsRatio_working_3-way'!Y161+2*PI())/3)</f>
        <v>-0.29971415577405947</v>
      </c>
      <c r="AB161" s="11">
        <f>'OddsRatio_working_3-way'!X161^(1/3)*COS(('OddsRatio_working_3-way'!Y161+4*PI())/3)</f>
        <v>-0.22977390488117916</v>
      </c>
      <c r="AC161" s="11">
        <f>'OddsRatio_working_3-way'!X161^(1/3)*SIN('OddsRatio_working_3-way'!Y161/3)</f>
        <v>4.0380022680194368E-2</v>
      </c>
      <c r="AD161" s="11">
        <f>'OddsRatio_working_3-way'!X161^(1/3)*SIN(('OddsRatio_working_3-way'!Y161+2*PI())/3)</f>
        <v>0.43836010018789529</v>
      </c>
      <c r="AE161" s="11">
        <f>'OddsRatio_working_3-way'!X161^(1/3)*SIN(('OddsRatio_working_3-way'!Y161+4*PI())/3)</f>
        <v>-0.4787401228680897</v>
      </c>
      <c r="AF161" s="11">
        <f>-'OddsRatio_working_3-way'!U161/(3*'OddsRatio_working_3-way'!X161^(1/3))*COS(('OddsRatio_working_3-way'!Y161)/3)</f>
        <v>0.52948806065523857</v>
      </c>
      <c r="AG161" s="11">
        <f>-'OddsRatio_working_3-way'!U161/(3*'OddsRatio_working_3-way'!X161^(1/3))*COS(('OddsRatio_working_3-way'!Y161+2*PI())/3)</f>
        <v>-0.29971415577405941</v>
      </c>
      <c r="AH161" s="11">
        <f>-'OddsRatio_working_3-way'!U161/(3*'OddsRatio_working_3-way'!X161^(1/3))*COS(('OddsRatio_working_3-way'!Y161+4*PI())/3)</f>
        <v>-0.2297739048811791</v>
      </c>
      <c r="AI161" s="11">
        <f>'OddsRatio_working_3-way'!U161/(3*'OddsRatio_working_3-way'!X161^(1/3))*SIN(('OddsRatio_working_3-way'!Y161)/3)</f>
        <v>-4.0380022680194354E-2</v>
      </c>
      <c r="AJ161" s="11">
        <f>'OddsRatio_working_3-way'!U161/(3*'OddsRatio_working_3-way'!X161^(1/3))*SIN(('OddsRatio_working_3-way'!Y161+2*PI())/3)</f>
        <v>-0.43836010018789517</v>
      </c>
      <c r="AK161" s="11">
        <f>'OddsRatio_working_3-way'!U161/(3*'OddsRatio_working_3-way'!X161^(1/3))*SIN(('OddsRatio_working_3-way'!Y161+4*PI())/3)</f>
        <v>0.47874012286808959</v>
      </c>
      <c r="AL161" s="11">
        <f>'OddsRatio_working_3-way'!Z161+'OddsRatio_working_3-way'!AF161</f>
        <v>1.0589761213104771</v>
      </c>
      <c r="AM161" s="11">
        <f>'OddsRatio_working_3-way'!AA161+'OddsRatio_working_3-way'!AG161</f>
        <v>-0.59942831154811893</v>
      </c>
      <c r="AN161" s="11">
        <f>'OddsRatio_working_3-way'!AB161+'OddsRatio_working_3-way'!AH161</f>
        <v>-0.45954780976235826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1.0589761213104771</v>
      </c>
      <c r="AS161" s="11">
        <f>IF(('OddsRatio_working_3-way'!X161=0),IF(Q161&gt;0,-Q161^(1/3),(-Q161)^(1/3)),'OddsRatio_working_3-way'!AM161-'OddsRatio_working_3-way'!R161/3)</f>
        <v>-0.59942831154811893</v>
      </c>
      <c r="AT161" s="11">
        <f>IF(('OddsRatio_working_3-way'!X161=0),IF(Q161&gt;0,-Q161^(1/3),(-Q161)^(1/3)),'OddsRatio_working_3-way'!AN161-'OddsRatio_working_3-way'!R161/3)</f>
        <v>-0.45954780976235826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2.34</v>
      </c>
      <c r="B162" s="4">
        <f>IF('True_Odds_Calculator_3-way'!B161="","",'True_Odds_Calculator_3-way'!B161)</f>
        <v>3.33</v>
      </c>
      <c r="C162" s="4">
        <f>IF('True_Odds_Calculator_3-way'!C161="","",'True_Odds_Calculator_3-way'!C161)</f>
        <v>3.22</v>
      </c>
      <c r="D162" s="9">
        <f t="shared" si="39"/>
        <v>0.41331042225075604</v>
      </c>
      <c r="E162" s="9">
        <f t="shared" si="40"/>
        <v>0.28833268735013723</v>
      </c>
      <c r="F162" s="9">
        <f t="shared" si="41"/>
        <v>0.29835689039910684</v>
      </c>
      <c r="G162" s="9">
        <f t="shared" si="42"/>
        <v>1.0593201127428133</v>
      </c>
      <c r="H162" s="9">
        <f t="shared" si="43"/>
        <v>2.4194889510753699</v>
      </c>
      <c r="I162" s="9">
        <f t="shared" si="44"/>
        <v>3.4682158626907551</v>
      </c>
      <c r="J162" s="9">
        <f t="shared" si="45"/>
        <v>3.3516906502890458</v>
      </c>
      <c r="K162" s="11">
        <f t="shared" si="46"/>
        <v>0.42735042735042739</v>
      </c>
      <c r="L162" s="11">
        <f t="shared" si="47"/>
        <v>0.3003003003003003</v>
      </c>
      <c r="M162" s="11">
        <f t="shared" si="48"/>
        <v>0.3105590062111801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-0.27624710233405891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0.23474661155820575</v>
      </c>
      <c r="Q162" s="11">
        <f>2*'OddsRatio_working_3-way'!K162*'OddsRatio_working_3-way'!L162*'OddsRatio_working_3-way'!M162</f>
        <v>7.9710224637760868E-2</v>
      </c>
      <c r="R162" s="11">
        <f t="shared" si="49"/>
        <v>0</v>
      </c>
      <c r="S162" s="11">
        <f t="shared" si="50"/>
        <v>-0.84977040329035691</v>
      </c>
      <c r="T162" s="11">
        <f t="shared" si="51"/>
        <v>-0.28854682624460337</v>
      </c>
      <c r="U162" s="11">
        <f>'OddsRatio_working_3-way'!S162-'OddsRatio_working_3-way'!R162^2/3</f>
        <v>-0.84977040329035691</v>
      </c>
      <c r="V162" s="11">
        <f>'OddsRatio_working_3-way'!S162*'OddsRatio_working_3-way'!R162/3-2*'OddsRatio_working_3-way'!R162^3/27-'OddsRatio_working_3-way'!T162</f>
        <v>0.28854682624460337</v>
      </c>
      <c r="W162" s="11">
        <f>'OddsRatio_working_3-way'!V162^2+4*'OddsRatio_working_3-way'!U162^3/27</f>
        <v>-7.6485044037371552E-3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0.15075458147231419</v>
      </c>
      <c r="Y162" s="11">
        <f>IF('OddsRatio_working_3-way'!W162&gt;=0,IF('OddsRatio_working_3-way'!V162+SQRT('OddsRatio_working_3-way'!W162)&gt;0,0,PI()),ACOS('OddsRatio_working_3-way'!V162/(2*'OddsRatio_working_3-way'!X162)))</f>
        <v>0.29428946475754736</v>
      </c>
      <c r="Z162" s="11">
        <f>'OddsRatio_working_3-way'!X162^(1/3)*COS('OddsRatio_working_3-way'!Y162/3)</f>
        <v>0.52966005637140678</v>
      </c>
      <c r="AA162" s="11">
        <f>'OddsRatio_working_3-way'!X162^(1/3)*COS(('OddsRatio_working_3-way'!Y162+2*PI())/3)</f>
        <v>-0.30997168672931358</v>
      </c>
      <c r="AB162" s="11">
        <f>'OddsRatio_working_3-way'!X162^(1/3)*COS(('OddsRatio_working_3-way'!Y162+4*PI())/3)</f>
        <v>-0.21968836964209337</v>
      </c>
      <c r="AC162" s="11">
        <f>'OddsRatio_working_3-way'!X162^(1/3)*SIN('OddsRatio_working_3-way'!Y162/3)</f>
        <v>5.2125097423639161E-2</v>
      </c>
      <c r="AD162" s="11">
        <f>'OddsRatio_working_3-way'!X162^(1/3)*SIN(('OddsRatio_working_3-way'!Y162+2*PI())/3)</f>
        <v>0.43263651547571663</v>
      </c>
      <c r="AE162" s="11">
        <f>'OddsRatio_working_3-way'!X162^(1/3)*SIN(('OddsRatio_working_3-way'!Y162+4*PI())/3)</f>
        <v>-0.48476161289935554</v>
      </c>
      <c r="AF162" s="11">
        <f>-'OddsRatio_working_3-way'!U162/(3*'OddsRatio_working_3-way'!X162^(1/3))*COS(('OddsRatio_working_3-way'!Y162)/3)</f>
        <v>0.52966005637140656</v>
      </c>
      <c r="AG162" s="11">
        <f>-'OddsRatio_working_3-way'!U162/(3*'OddsRatio_working_3-way'!X162^(1/3))*COS(('OddsRatio_working_3-way'!Y162+2*PI())/3)</f>
        <v>-0.30997168672931347</v>
      </c>
      <c r="AH162" s="11">
        <f>-'OddsRatio_working_3-way'!U162/(3*'OddsRatio_working_3-way'!X162^(1/3))*COS(('OddsRatio_working_3-way'!Y162+4*PI())/3)</f>
        <v>-0.21968836964209326</v>
      </c>
      <c r="AI162" s="11">
        <f>'OddsRatio_working_3-way'!U162/(3*'OddsRatio_working_3-way'!X162^(1/3))*SIN(('OddsRatio_working_3-way'!Y162)/3)</f>
        <v>-5.2125097423639133E-2</v>
      </c>
      <c r="AJ162" s="11">
        <f>'OddsRatio_working_3-way'!U162/(3*'OddsRatio_working_3-way'!X162^(1/3))*SIN(('OddsRatio_working_3-way'!Y162+2*PI())/3)</f>
        <v>-0.43263651547571647</v>
      </c>
      <c r="AK162" s="11">
        <f>'OddsRatio_working_3-way'!U162/(3*'OddsRatio_working_3-way'!X162^(1/3))*SIN(('OddsRatio_working_3-way'!Y162+4*PI())/3)</f>
        <v>0.48476161289935538</v>
      </c>
      <c r="AL162" s="11">
        <f>'OddsRatio_working_3-way'!Z162+'OddsRatio_working_3-way'!AF162</f>
        <v>1.0593201127428133</v>
      </c>
      <c r="AM162" s="11">
        <f>'OddsRatio_working_3-way'!AA162+'OddsRatio_working_3-way'!AG162</f>
        <v>-0.61994337345862705</v>
      </c>
      <c r="AN162" s="11">
        <f>'OddsRatio_working_3-way'!AB162+'OddsRatio_working_3-way'!AH162</f>
        <v>-0.43937673928418663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1.0593201127428133</v>
      </c>
      <c r="AS162" s="11">
        <f>IF(('OddsRatio_working_3-way'!X162=0),IF(Q162&gt;0,-Q162^(1/3),(-Q162)^(1/3)),'OddsRatio_working_3-way'!AM162-'OddsRatio_working_3-way'!R162/3)</f>
        <v>-0.61994337345862705</v>
      </c>
      <c r="AT162" s="11">
        <f>IF(('OddsRatio_working_3-way'!X162=0),IF(Q162&gt;0,-Q162^(1/3),(-Q162)^(1/3)),'OddsRatio_working_3-way'!AN162-'OddsRatio_working_3-way'!R162/3)</f>
        <v>-0.43937673928418663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1.48</v>
      </c>
      <c r="B163" s="4">
        <f>IF('True_Odds_Calculator_3-way'!B162="","",'True_Odds_Calculator_3-way'!B162)</f>
        <v>4.5599999999999996</v>
      </c>
      <c r="C163" s="4">
        <f>IF('True_Odds_Calculator_3-way'!C162="","",'True_Odds_Calculator_3-way'!C162)</f>
        <v>6.72</v>
      </c>
      <c r="D163" s="9">
        <f t="shared" si="39"/>
        <v>0.65667489646444166</v>
      </c>
      <c r="E163" s="9">
        <f t="shared" si="40"/>
        <v>0.20501852423909164</v>
      </c>
      <c r="F163" s="9">
        <f t="shared" si="41"/>
        <v>0.13830657929646684</v>
      </c>
      <c r="G163" s="9">
        <f t="shared" si="42"/>
        <v>1.0892157385895704</v>
      </c>
      <c r="H163" s="9">
        <f t="shared" si="43"/>
        <v>1.5228235545229938</v>
      </c>
      <c r="I163" s="9">
        <f t="shared" si="44"/>
        <v>4.8776080293788704</v>
      </c>
      <c r="J163" s="9">
        <f t="shared" si="45"/>
        <v>7.2303140247323423</v>
      </c>
      <c r="K163" s="11">
        <f t="shared" si="46"/>
        <v>0.67567567567567566</v>
      </c>
      <c r="L163" s="11">
        <f t="shared" si="47"/>
        <v>0.2192982456140351</v>
      </c>
      <c r="M163" s="11">
        <f t="shared" si="48"/>
        <v>0.14880952380952381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-0.21552191289033407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0.21520580731107047</v>
      </c>
      <c r="Q163" s="11">
        <f>2*'OddsRatio_working_3-way'!K163*'OddsRatio_working_3-way'!L163*'OddsRatio_working_3-way'!M163</f>
        <v>4.4099550678498044E-2</v>
      </c>
      <c r="R163" s="11">
        <f t="shared" si="49"/>
        <v>0</v>
      </c>
      <c r="S163" s="11">
        <f t="shared" si="50"/>
        <v>-0.99853330190408784</v>
      </c>
      <c r="T163" s="11">
        <f t="shared" si="51"/>
        <v>-0.20461747989837864</v>
      </c>
      <c r="U163" s="11">
        <f>'OddsRatio_working_3-way'!S163-'OddsRatio_working_3-way'!R163^2/3</f>
        <v>-0.99853330190408784</v>
      </c>
      <c r="V163" s="11">
        <f>'OddsRatio_working_3-way'!S163*'OddsRatio_working_3-way'!R163/3-2*'OddsRatio_working_3-way'!R163^3/27-'OddsRatio_working_3-way'!T163</f>
        <v>0.20461747989837864</v>
      </c>
      <c r="W163" s="11">
        <f>'OddsRatio_working_3-way'!V163^2+4*'OddsRatio_working_3-way'!U163^3/27</f>
        <v>-0.10562892487070497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0.19202684574732537</v>
      </c>
      <c r="Y163" s="11">
        <f>IF('OddsRatio_working_3-way'!W163&gt;=0,IF('OddsRatio_working_3-way'!V163+SQRT('OddsRatio_working_3-way'!W163)&gt;0,0,PI()),ACOS('OddsRatio_working_3-way'!V163/(2*'OddsRatio_working_3-way'!X163)))</f>
        <v>1.008909912587558</v>
      </c>
      <c r="Z163" s="11">
        <f>'OddsRatio_working_3-way'!X163^(1/3)*COS('OddsRatio_working_3-way'!Y163/3)</f>
        <v>0.54460786929478533</v>
      </c>
      <c r="AA163" s="11">
        <f>'OddsRatio_working_3-way'!X163^(1/3)*COS(('OddsRatio_working_3-way'!Y163+2*PI())/3)</f>
        <v>-0.43718275985750749</v>
      </c>
      <c r="AB163" s="11">
        <f>'OddsRatio_working_3-way'!X163^(1/3)*COS(('OddsRatio_working_3-way'!Y163+4*PI())/3)</f>
        <v>-0.1074251094372777</v>
      </c>
      <c r="AC163" s="11">
        <f>'OddsRatio_working_3-way'!X163^(1/3)*SIN('OddsRatio_working_3-way'!Y163/3)</f>
        <v>0.19038566823745806</v>
      </c>
      <c r="AD163" s="11">
        <f>'OddsRatio_working_3-way'!X163^(1/3)*SIN(('OddsRatio_working_3-way'!Y163+2*PI())/3)</f>
        <v>0.37645141579147012</v>
      </c>
      <c r="AE163" s="11">
        <f>'OddsRatio_working_3-way'!X163^(1/3)*SIN(('OddsRatio_working_3-way'!Y163+4*PI())/3)</f>
        <v>-0.5668370840289283</v>
      </c>
      <c r="AF163" s="11">
        <f>-'OddsRatio_working_3-way'!U163/(3*'OddsRatio_working_3-way'!X163^(1/3))*COS(('OddsRatio_working_3-way'!Y163)/3)</f>
        <v>0.54460786929478511</v>
      </c>
      <c r="AG163" s="11">
        <f>-'OddsRatio_working_3-way'!U163/(3*'OddsRatio_working_3-way'!X163^(1/3))*COS(('OddsRatio_working_3-way'!Y163+2*PI())/3)</f>
        <v>-0.43718275985750732</v>
      </c>
      <c r="AH163" s="11">
        <f>-'OddsRatio_working_3-way'!U163/(3*'OddsRatio_working_3-way'!X163^(1/3))*COS(('OddsRatio_working_3-way'!Y163+4*PI())/3)</f>
        <v>-0.10742510943727766</v>
      </c>
      <c r="AI163" s="11">
        <f>'OddsRatio_working_3-way'!U163/(3*'OddsRatio_working_3-way'!X163^(1/3))*SIN(('OddsRatio_working_3-way'!Y163)/3)</f>
        <v>-0.19038566823745798</v>
      </c>
      <c r="AJ163" s="11">
        <f>'OddsRatio_working_3-way'!U163/(3*'OddsRatio_working_3-way'!X163^(1/3))*SIN(('OddsRatio_working_3-way'!Y163+2*PI())/3)</f>
        <v>-0.37645141579147001</v>
      </c>
      <c r="AK163" s="11">
        <f>'OddsRatio_working_3-way'!U163/(3*'OddsRatio_working_3-way'!X163^(1/3))*SIN(('OddsRatio_working_3-way'!Y163+4*PI())/3)</f>
        <v>0.56683708402892807</v>
      </c>
      <c r="AL163" s="11">
        <f>'OddsRatio_working_3-way'!Z163+'OddsRatio_working_3-way'!AF163</f>
        <v>1.0892157385895704</v>
      </c>
      <c r="AM163" s="11">
        <f>'OddsRatio_working_3-way'!AA163+'OddsRatio_working_3-way'!AG163</f>
        <v>-0.87436551971501486</v>
      </c>
      <c r="AN163" s="11">
        <f>'OddsRatio_working_3-way'!AB163+'OddsRatio_working_3-way'!AH163</f>
        <v>-0.21485021887455535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1.0892157385895704</v>
      </c>
      <c r="AS163" s="11">
        <f>IF(('OddsRatio_working_3-way'!X163=0),IF(Q163&gt;0,-Q163^(1/3),(-Q163)^(1/3)),'OddsRatio_working_3-way'!AM163-'OddsRatio_working_3-way'!R163/3)</f>
        <v>-0.87436551971501486</v>
      </c>
      <c r="AT163" s="11">
        <f>IF(('OddsRatio_working_3-way'!X163=0),IF(Q163&gt;0,-Q163^(1/3),(-Q163)^(1/3)),'OddsRatio_working_3-way'!AN163-'OddsRatio_working_3-way'!R163/3)</f>
        <v>-0.21485021887455535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2.59</v>
      </c>
      <c r="B164" s="4">
        <f>IF('True_Odds_Calculator_3-way'!B163="","",'True_Odds_Calculator_3-way'!B163)</f>
        <v>3.61</v>
      </c>
      <c r="C164" s="4">
        <f>IF('True_Odds_Calculator_3-way'!C163="","",'True_Odds_Calculator_3-way'!C163)</f>
        <v>2.66</v>
      </c>
      <c r="D164" s="9">
        <f t="shared" si="39"/>
        <v>0.37229658218138184</v>
      </c>
      <c r="E164" s="9">
        <f t="shared" si="40"/>
        <v>0.2654184861334668</v>
      </c>
      <c r="F164" s="9">
        <f t="shared" si="41"/>
        <v>0.36228493168515119</v>
      </c>
      <c r="G164" s="9">
        <f t="shared" si="42"/>
        <v>1.0603965834769808</v>
      </c>
      <c r="H164" s="9">
        <f t="shared" si="43"/>
        <v>2.6860305677284</v>
      </c>
      <c r="I164" s="9">
        <f t="shared" si="44"/>
        <v>3.7676350828749201</v>
      </c>
      <c r="J164" s="9">
        <f t="shared" si="45"/>
        <v>2.7602583285717883</v>
      </c>
      <c r="K164" s="11">
        <f t="shared" si="46"/>
        <v>0.38610038610038611</v>
      </c>
      <c r="L164" s="11">
        <f t="shared" si="47"/>
        <v>0.2770083102493075</v>
      </c>
      <c r="M164" s="11">
        <f t="shared" si="48"/>
        <v>0.37593984962406013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-0.27698555257757973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0.23561829739323339</v>
      </c>
      <c r="Q164" s="11">
        <f>2*'OddsRatio_working_3-way'!K164*'OddsRatio_working_3-way'!L164*'OddsRatio_working_3-way'!M164</f>
        <v>8.0415801158100125E-2</v>
      </c>
      <c r="R164" s="11">
        <f t="shared" si="49"/>
        <v>0</v>
      </c>
      <c r="S164" s="11">
        <f t="shared" si="50"/>
        <v>-0.85065193906545011</v>
      </c>
      <c r="T164" s="11">
        <f t="shared" si="51"/>
        <v>-0.29032489387899318</v>
      </c>
      <c r="U164" s="11">
        <f>'OddsRatio_working_3-way'!S164-'OddsRatio_working_3-way'!R164^2/3</f>
        <v>-0.85065193906545011</v>
      </c>
      <c r="V164" s="11">
        <f>'OddsRatio_working_3-way'!S164*'OddsRatio_working_3-way'!R164/3-2*'OddsRatio_working_3-way'!R164^3/27-'OddsRatio_working_3-way'!T164</f>
        <v>0.29032489387899318</v>
      </c>
      <c r="W164" s="11">
        <f>'OddsRatio_working_3-way'!V164^2+4*'OddsRatio_working_3-way'!U164^3/27</f>
        <v>-6.9024429591947739E-3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0.15098922723578942</v>
      </c>
      <c r="Y164" s="11">
        <f>IF('OddsRatio_working_3-way'!W164&gt;=0,IF('OddsRatio_working_3-way'!V164+SQRT('OddsRatio_working_3-way'!W164)&gt;0,0,PI()),ACOS('OddsRatio_working_3-way'!V164/(2*'OddsRatio_working_3-way'!X164)))</f>
        <v>0.27871668621401535</v>
      </c>
      <c r="Z164" s="11">
        <f>'OddsRatio_working_3-way'!X164^(1/3)*COS('OddsRatio_working_3-way'!Y164/3)</f>
        <v>0.53019829173849042</v>
      </c>
      <c r="AA164" s="11">
        <f>'OddsRatio_working_3-way'!X164^(1/3)*COS(('OddsRatio_working_3-way'!Y164+2*PI())/3)</f>
        <v>-0.3078813073919231</v>
      </c>
      <c r="AB164" s="11">
        <f>'OddsRatio_working_3-way'!X164^(1/3)*COS(('OddsRatio_working_3-way'!Y164+4*PI())/3)</f>
        <v>-0.22231698434656752</v>
      </c>
      <c r="AC164" s="11">
        <f>'OddsRatio_working_3-way'!X164^(1/3)*SIN('OddsRatio_working_3-way'!Y164/3)</f>
        <v>4.9400584943264117E-2</v>
      </c>
      <c r="AD164" s="11">
        <f>'OddsRatio_working_3-way'!X164^(1/3)*SIN(('OddsRatio_working_3-way'!Y164+2*PI())/3)</f>
        <v>0.43446489721701365</v>
      </c>
      <c r="AE164" s="11">
        <f>'OddsRatio_working_3-way'!X164^(1/3)*SIN(('OddsRatio_working_3-way'!Y164+4*PI())/3)</f>
        <v>-0.48386548216027786</v>
      </c>
      <c r="AF164" s="11">
        <f>-'OddsRatio_working_3-way'!U164/(3*'OddsRatio_working_3-way'!X164^(1/3))*COS(('OddsRatio_working_3-way'!Y164)/3)</f>
        <v>0.53019829173849031</v>
      </c>
      <c r="AG164" s="11">
        <f>-'OddsRatio_working_3-way'!U164/(3*'OddsRatio_working_3-way'!X164^(1/3))*COS(('OddsRatio_working_3-way'!Y164+2*PI())/3)</f>
        <v>-0.30788130739192299</v>
      </c>
      <c r="AH164" s="11">
        <f>-'OddsRatio_working_3-way'!U164/(3*'OddsRatio_working_3-way'!X164^(1/3))*COS(('OddsRatio_working_3-way'!Y164+4*PI())/3)</f>
        <v>-0.22231698434656746</v>
      </c>
      <c r="AI164" s="11">
        <f>'OddsRatio_working_3-way'!U164/(3*'OddsRatio_working_3-way'!X164^(1/3))*SIN(('OddsRatio_working_3-way'!Y164)/3)</f>
        <v>-4.940058494326411E-2</v>
      </c>
      <c r="AJ164" s="11">
        <f>'OddsRatio_working_3-way'!U164/(3*'OddsRatio_working_3-way'!X164^(1/3))*SIN(('OddsRatio_working_3-way'!Y164+2*PI())/3)</f>
        <v>-0.43446489721701359</v>
      </c>
      <c r="AK164" s="11">
        <f>'OddsRatio_working_3-way'!U164/(3*'OddsRatio_working_3-way'!X164^(1/3))*SIN(('OddsRatio_working_3-way'!Y164+4*PI())/3)</f>
        <v>0.48386548216027775</v>
      </c>
      <c r="AL164" s="11">
        <f>'OddsRatio_working_3-way'!Z164+'OddsRatio_working_3-way'!AF164</f>
        <v>1.0603965834769808</v>
      </c>
      <c r="AM164" s="11">
        <f>'OddsRatio_working_3-way'!AA164+'OddsRatio_working_3-way'!AG164</f>
        <v>-0.61576261478384609</v>
      </c>
      <c r="AN164" s="11">
        <f>'OddsRatio_working_3-way'!AB164+'OddsRatio_working_3-way'!AH164</f>
        <v>-0.44463396869313498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1.0603965834769808</v>
      </c>
      <c r="AS164" s="11">
        <f>IF(('OddsRatio_working_3-way'!X164=0),IF(Q164&gt;0,-Q164^(1/3),(-Q164)^(1/3)),'OddsRatio_working_3-way'!AM164-'OddsRatio_working_3-way'!R164/3)</f>
        <v>-0.61576261478384609</v>
      </c>
      <c r="AT164" s="11">
        <f>IF(('OddsRatio_working_3-way'!X164=0),IF(Q164&gt;0,-Q164^(1/3),(-Q164)^(1/3)),'OddsRatio_working_3-way'!AN164-'OddsRatio_working_3-way'!R164/3)</f>
        <v>-0.44463396869313498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3.4</v>
      </c>
      <c r="B165" s="4">
        <f>IF('True_Odds_Calculator_3-way'!B164="","",'True_Odds_Calculator_3-way'!B164)</f>
        <v>3.49</v>
      </c>
      <c r="C165" s="4">
        <f>IF('True_Odds_Calculator_3-way'!C164="","",'True_Odds_Calculator_3-way'!C164)</f>
        <v>2.1800000000000002</v>
      </c>
      <c r="D165" s="9">
        <f t="shared" si="39"/>
        <v>0.28178488948305708</v>
      </c>
      <c r="E165" s="9">
        <f t="shared" si="40"/>
        <v>0.27439460139677813</v>
      </c>
      <c r="F165" s="9">
        <f t="shared" si="41"/>
        <v>0.4438205091201648</v>
      </c>
      <c r="G165" s="9">
        <f t="shared" si="42"/>
        <v>1.0620026382455103</v>
      </c>
      <c r="H165" s="9">
        <f t="shared" si="43"/>
        <v>3.5488063317892253</v>
      </c>
      <c r="I165" s="9">
        <f t="shared" si="44"/>
        <v>3.6443865692313206</v>
      </c>
      <c r="J165" s="9">
        <f t="shared" si="45"/>
        <v>2.2531631131297023</v>
      </c>
      <c r="K165" s="11">
        <f t="shared" si="46"/>
        <v>0.29411764705882354</v>
      </c>
      <c r="L165" s="11">
        <f t="shared" si="47"/>
        <v>0.28653295128939826</v>
      </c>
      <c r="M165" s="11">
        <f t="shared" si="48"/>
        <v>0.4587155963302752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-0.27260370776422349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0.23465394149037336</v>
      </c>
      <c r="Q165" s="11">
        <f>2*'OddsRatio_working_3-way'!K165*'OddsRatio_working_3-way'!L165*'OddsRatio_working_3-way'!M165</f>
        <v>7.7315960952347065E-2</v>
      </c>
      <c r="R165" s="11">
        <f t="shared" si="49"/>
        <v>0</v>
      </c>
      <c r="S165" s="11">
        <f t="shared" si="50"/>
        <v>-0.86078778390397714</v>
      </c>
      <c r="T165" s="11">
        <f t="shared" si="51"/>
        <v>-0.28362035713475359</v>
      </c>
      <c r="U165" s="11">
        <f>'OddsRatio_working_3-way'!S165-'OddsRatio_working_3-way'!R165^2/3</f>
        <v>-0.86078778390397714</v>
      </c>
      <c r="V165" s="11">
        <f>'OddsRatio_working_3-way'!S165*'OddsRatio_working_3-way'!R165/3-2*'OddsRatio_working_3-way'!R165^3/27-'OddsRatio_working_3-way'!T165</f>
        <v>0.28362035713475359</v>
      </c>
      <c r="W165" s="11">
        <f>'OddsRatio_working_3-way'!V165^2+4*'OddsRatio_working_3-way'!U165^3/27</f>
        <v>-1.4049202140535968E-2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0.15369589220420071</v>
      </c>
      <c r="Y165" s="11">
        <f>IF('OddsRatio_working_3-way'!W165&gt;=0,IF('OddsRatio_working_3-way'!V165+SQRT('OddsRatio_working_3-way'!W165)&gt;0,0,PI()),ACOS('OddsRatio_working_3-way'!V165/(2*'OddsRatio_working_3-way'!X165)))</f>
        <v>0.39585470317383042</v>
      </c>
      <c r="Z165" s="11">
        <f>'OddsRatio_working_3-way'!X165^(1/3)*COS('OddsRatio_working_3-way'!Y165/3)</f>
        <v>0.53100131912275517</v>
      </c>
      <c r="AA165" s="11">
        <f>'OddsRatio_working_3-way'!X165^(1/3)*COS(('OddsRatio_working_3-way'!Y165+2*PI())/3)</f>
        <v>-0.32653462791847165</v>
      </c>
      <c r="AB165" s="11">
        <f>'OddsRatio_working_3-way'!X165^(1/3)*COS(('OddsRatio_working_3-way'!Y165+4*PI())/3)</f>
        <v>-0.20446669120428362</v>
      </c>
      <c r="AC165" s="11">
        <f>'OddsRatio_working_3-way'!X165^(1/3)*SIN('OddsRatio_working_3-way'!Y165/3)</f>
        <v>7.0475956121358721E-2</v>
      </c>
      <c r="AD165" s="11">
        <f>'OddsRatio_working_3-way'!X165^(1/3)*SIN(('OddsRatio_working_3-way'!Y165+2*PI())/3)</f>
        <v>0.42462265374267422</v>
      </c>
      <c r="AE165" s="11">
        <f>'OddsRatio_working_3-way'!X165^(1/3)*SIN(('OddsRatio_working_3-way'!Y165+4*PI())/3)</f>
        <v>-0.49509860986403287</v>
      </c>
      <c r="AF165" s="11">
        <f>-'OddsRatio_working_3-way'!U165/(3*'OddsRatio_working_3-way'!X165^(1/3))*COS(('OddsRatio_working_3-way'!Y165)/3)</f>
        <v>0.53100131912275517</v>
      </c>
      <c r="AG165" s="11">
        <f>-'OddsRatio_working_3-way'!U165/(3*'OddsRatio_working_3-way'!X165^(1/3))*COS(('OddsRatio_working_3-way'!Y165+2*PI())/3)</f>
        <v>-0.32653462791847165</v>
      </c>
      <c r="AH165" s="11">
        <f>-'OddsRatio_working_3-way'!U165/(3*'OddsRatio_working_3-way'!X165^(1/3))*COS(('OddsRatio_working_3-way'!Y165+4*PI())/3)</f>
        <v>-0.20446669120428362</v>
      </c>
      <c r="AI165" s="11">
        <f>'OddsRatio_working_3-way'!U165/(3*'OddsRatio_working_3-way'!X165^(1/3))*SIN(('OddsRatio_working_3-way'!Y165)/3)</f>
        <v>-7.0475956121358721E-2</v>
      </c>
      <c r="AJ165" s="11">
        <f>'OddsRatio_working_3-way'!U165/(3*'OddsRatio_working_3-way'!X165^(1/3))*SIN(('OddsRatio_working_3-way'!Y165+2*PI())/3)</f>
        <v>-0.42462265374267422</v>
      </c>
      <c r="AK165" s="11">
        <f>'OddsRatio_working_3-way'!U165/(3*'OddsRatio_working_3-way'!X165^(1/3))*SIN(('OddsRatio_working_3-way'!Y165+4*PI())/3)</f>
        <v>0.49509860986403287</v>
      </c>
      <c r="AL165" s="11">
        <f>'OddsRatio_working_3-way'!Z165+'OddsRatio_working_3-way'!AF165</f>
        <v>1.0620026382455103</v>
      </c>
      <c r="AM165" s="11">
        <f>'OddsRatio_working_3-way'!AA165+'OddsRatio_working_3-way'!AG165</f>
        <v>-0.65306925583694331</v>
      </c>
      <c r="AN165" s="11">
        <f>'OddsRatio_working_3-way'!AB165+'OddsRatio_working_3-way'!AH165</f>
        <v>-0.40893338240856725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1.0620026382455103</v>
      </c>
      <c r="AS165" s="11">
        <f>IF(('OddsRatio_working_3-way'!X165=0),IF(Q165&gt;0,-Q165^(1/3),(-Q165)^(1/3)),'OddsRatio_working_3-way'!AM165-'OddsRatio_working_3-way'!R165/3)</f>
        <v>-0.65306925583694331</v>
      </c>
      <c r="AT165" s="11">
        <f>IF(('OddsRatio_working_3-way'!X165=0),IF(Q165&gt;0,-Q165^(1/3),(-Q165)^(1/3)),'OddsRatio_working_3-way'!AN165-'OddsRatio_working_3-way'!R165/3)</f>
        <v>-0.40893338240856725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3.33</v>
      </c>
      <c r="B166" s="4">
        <f>IF('True_Odds_Calculator_3-way'!B165="","",'True_Odds_Calculator_3-way'!B165)</f>
        <v>3.88</v>
      </c>
      <c r="C166" s="4">
        <f>IF('True_Odds_Calculator_3-way'!C165="","",'True_Odds_Calculator_3-way'!C165)</f>
        <v>2.08</v>
      </c>
      <c r="D166" s="9">
        <f t="shared" si="39"/>
        <v>0.28782022068328839</v>
      </c>
      <c r="E166" s="9">
        <f t="shared" si="40"/>
        <v>0.24639798306088093</v>
      </c>
      <c r="F166" s="9">
        <f t="shared" si="41"/>
        <v>0.46578179625583088</v>
      </c>
      <c r="G166" s="9">
        <f t="shared" si="42"/>
        <v>1.0619704095877116</v>
      </c>
      <c r="H166" s="9">
        <f t="shared" si="43"/>
        <v>3.4743910543393683</v>
      </c>
      <c r="I166" s="9">
        <f t="shared" si="44"/>
        <v>4.0584747796126086</v>
      </c>
      <c r="J166" s="9">
        <f t="shared" si="45"/>
        <v>2.1469280423547286</v>
      </c>
      <c r="K166" s="11">
        <f t="shared" si="46"/>
        <v>0.3003003003003003</v>
      </c>
      <c r="L166" s="11">
        <f t="shared" si="47"/>
        <v>0.25773195876288663</v>
      </c>
      <c r="M166" s="11">
        <f t="shared" si="48"/>
        <v>0.48076923076923073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-0.2696701459588059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0.2340514582782624</v>
      </c>
      <c r="Q166" s="11">
        <f>2*'OddsRatio_working_3-way'!K166*'OddsRatio_working_3-way'!L166*'OddsRatio_working_3-way'!M166</f>
        <v>7.4420177512961011E-2</v>
      </c>
      <c r="R166" s="11">
        <f t="shared" si="49"/>
        <v>0</v>
      </c>
      <c r="S166" s="11">
        <f t="shared" si="50"/>
        <v>-0.86791757183984131</v>
      </c>
      <c r="T166" s="11">
        <f t="shared" si="51"/>
        <v>-0.27596743142761249</v>
      </c>
      <c r="U166" s="11">
        <f>'OddsRatio_working_3-way'!S166-'OddsRatio_working_3-way'!R166^2/3</f>
        <v>-0.86791757183984131</v>
      </c>
      <c r="V166" s="11">
        <f>'OddsRatio_working_3-way'!S166*'OddsRatio_working_3-way'!R166/3-2*'OddsRatio_working_3-way'!R166^3/27-'OddsRatio_working_3-way'!T166</f>
        <v>0.27596743142761249</v>
      </c>
      <c r="W166" s="11">
        <f>'OddsRatio_working_3-way'!V166^2+4*'OddsRatio_working_3-way'!U166^3/27</f>
        <v>-2.0699123403045028E-2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0.15560940412760971</v>
      </c>
      <c r="Y166" s="11">
        <f>IF('OddsRatio_working_3-way'!W166&gt;=0,IF('OddsRatio_working_3-way'!V166+SQRT('OddsRatio_working_3-way'!W166)&gt;0,0,PI()),ACOS('OddsRatio_working_3-way'!V166/(2*'OddsRatio_working_3-way'!X166)))</f>
        <v>0.48057075998571963</v>
      </c>
      <c r="Z166" s="11">
        <f>'OddsRatio_working_3-way'!X166^(1/3)*COS('OddsRatio_working_3-way'!Y166/3)</f>
        <v>0.5309852047938558</v>
      </c>
      <c r="AA166" s="11">
        <f>'OddsRatio_working_3-way'!X166^(1/3)*COS(('OddsRatio_working_3-way'!Y166+2*PI())/3)</f>
        <v>-0.33979217963314484</v>
      </c>
      <c r="AB166" s="11">
        <f>'OddsRatio_working_3-way'!X166^(1/3)*COS(('OddsRatio_working_3-way'!Y166+4*PI())/3)</f>
        <v>-0.1911930251607111</v>
      </c>
      <c r="AC166" s="11">
        <f>'OddsRatio_working_3-way'!X166^(1/3)*SIN('OddsRatio_working_3-way'!Y166/3)</f>
        <v>8.5793761836010535E-2</v>
      </c>
      <c r="AD166" s="11">
        <f>'OddsRatio_working_3-way'!X166^(1/3)*SIN(('OddsRatio_working_3-way'!Y166+2*PI())/3)</f>
        <v>0.4169497954671566</v>
      </c>
      <c r="AE166" s="11">
        <f>'OddsRatio_working_3-way'!X166^(1/3)*SIN(('OddsRatio_working_3-way'!Y166+4*PI())/3)</f>
        <v>-0.502743557303167</v>
      </c>
      <c r="AF166" s="11">
        <f>-'OddsRatio_working_3-way'!U166/(3*'OddsRatio_working_3-way'!X166^(1/3))*COS(('OddsRatio_working_3-way'!Y166)/3)</f>
        <v>0.5309852047938558</v>
      </c>
      <c r="AG166" s="11">
        <f>-'OddsRatio_working_3-way'!U166/(3*'OddsRatio_working_3-way'!X166^(1/3))*COS(('OddsRatio_working_3-way'!Y166+2*PI())/3)</f>
        <v>-0.33979217963314484</v>
      </c>
      <c r="AH166" s="11">
        <f>-'OddsRatio_working_3-way'!U166/(3*'OddsRatio_working_3-way'!X166^(1/3))*COS(('OddsRatio_working_3-way'!Y166+4*PI())/3)</f>
        <v>-0.1911930251607111</v>
      </c>
      <c r="AI166" s="11">
        <f>'OddsRatio_working_3-way'!U166/(3*'OddsRatio_working_3-way'!X166^(1/3))*SIN(('OddsRatio_working_3-way'!Y166)/3)</f>
        <v>-8.5793761836010535E-2</v>
      </c>
      <c r="AJ166" s="11">
        <f>'OddsRatio_working_3-way'!U166/(3*'OddsRatio_working_3-way'!X166^(1/3))*SIN(('OddsRatio_working_3-way'!Y166+2*PI())/3)</f>
        <v>-0.4169497954671566</v>
      </c>
      <c r="AK166" s="11">
        <f>'OddsRatio_working_3-way'!U166/(3*'OddsRatio_working_3-way'!X166^(1/3))*SIN(('OddsRatio_working_3-way'!Y166+4*PI())/3)</f>
        <v>0.502743557303167</v>
      </c>
      <c r="AL166" s="11">
        <f>'OddsRatio_working_3-way'!Z166+'OddsRatio_working_3-way'!AF166</f>
        <v>1.0619704095877116</v>
      </c>
      <c r="AM166" s="11">
        <f>'OddsRatio_working_3-way'!AA166+'OddsRatio_working_3-way'!AG166</f>
        <v>-0.67958435926628968</v>
      </c>
      <c r="AN166" s="11">
        <f>'OddsRatio_working_3-way'!AB166+'OddsRatio_working_3-way'!AH166</f>
        <v>-0.3823860503214222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1.0619704095877116</v>
      </c>
      <c r="AS166" s="11">
        <f>IF(('OddsRatio_working_3-way'!X166=0),IF(Q166&gt;0,-Q166^(1/3),(-Q166)^(1/3)),'OddsRatio_working_3-way'!AM166-'OddsRatio_working_3-way'!R166/3)</f>
        <v>-0.67958435926628968</v>
      </c>
      <c r="AT166" s="11">
        <f>IF(('OddsRatio_working_3-way'!X166=0),IF(Q166&gt;0,-Q166^(1/3),(-Q166)^(1/3)),'OddsRatio_working_3-way'!AN166-'OddsRatio_working_3-way'!R166/3)</f>
        <v>-0.3823860503214222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2.0699999999999998</v>
      </c>
      <c r="B167" s="4">
        <f>IF('True_Odds_Calculator_3-way'!B166="","",'True_Odds_Calculator_3-way'!B166)</f>
        <v>3.39</v>
      </c>
      <c r="C167" s="4">
        <f>IF('True_Odds_Calculator_3-way'!C166="","",'True_Odds_Calculator_3-way'!C166)</f>
        <v>3.98</v>
      </c>
      <c r="D167" s="9">
        <f t="shared" si="39"/>
        <v>0.47168338920159841</v>
      </c>
      <c r="E167" s="9">
        <f t="shared" si="40"/>
        <v>0.28556497110692558</v>
      </c>
      <c r="F167" s="9">
        <f t="shared" si="41"/>
        <v>0.24275163969147606</v>
      </c>
      <c r="G167" s="9">
        <f t="shared" si="42"/>
        <v>1.04679082022249</v>
      </c>
      <c r="H167" s="9">
        <f t="shared" si="43"/>
        <v>2.1200661776380638</v>
      </c>
      <c r="I167" s="9">
        <f t="shared" si="44"/>
        <v>3.5018300603317511</v>
      </c>
      <c r="J167" s="9">
        <f t="shared" si="45"/>
        <v>4.1194366442630201</v>
      </c>
      <c r="K167" s="11">
        <f t="shared" si="46"/>
        <v>0.48309178743961356</v>
      </c>
      <c r="L167" s="11">
        <f t="shared" si="47"/>
        <v>0.29498525073746312</v>
      </c>
      <c r="M167" s="11">
        <f t="shared" si="48"/>
        <v>0.25125628140703515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-0.27286311139010555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0.23058590230734138</v>
      </c>
      <c r="Q167" s="11">
        <f>2*'OddsRatio_working_3-way'!K167*'OddsRatio_working_3-way'!L167*'OddsRatio_working_3-way'!M167</f>
        <v>7.1610528666876186E-2</v>
      </c>
      <c r="R167" s="11">
        <f t="shared" si="49"/>
        <v>0</v>
      </c>
      <c r="S167" s="11">
        <f t="shared" si="50"/>
        <v>-0.84506073808444737</v>
      </c>
      <c r="T167" s="11">
        <f t="shared" si="51"/>
        <v>-0.26244122300759226</v>
      </c>
      <c r="U167" s="11">
        <f>'OddsRatio_working_3-way'!S167-'OddsRatio_working_3-way'!R167^2/3</f>
        <v>-0.84506073808444737</v>
      </c>
      <c r="V167" s="11">
        <f>'OddsRatio_working_3-way'!S167*'OddsRatio_working_3-way'!R167/3-2*'OddsRatio_working_3-way'!R167^3/27-'OddsRatio_working_3-way'!T167</f>
        <v>0.26244122300759226</v>
      </c>
      <c r="W167" s="11">
        <f>'OddsRatio_working_3-way'!V167^2+4*'OddsRatio_working_3-way'!U167^3/27</f>
        <v>-2.0529232597297456E-2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0.14950303352358627</v>
      </c>
      <c r="Y167" s="11">
        <f>IF('OddsRatio_working_3-way'!W167&gt;=0,IF('OddsRatio_working_3-way'!V167+SQRT('OddsRatio_working_3-way'!W167)&gt;0,0,PI()),ACOS('OddsRatio_working_3-way'!V167/(2*'OddsRatio_working_3-way'!X167)))</f>
        <v>0.49972987839545979</v>
      </c>
      <c r="Z167" s="11">
        <f>'OddsRatio_working_3-way'!X167^(1/3)*COS('OddsRatio_working_3-way'!Y167/3)</f>
        <v>0.52339541011124513</v>
      </c>
      <c r="AA167" s="11">
        <f>'OddsRatio_working_3-way'!X167^(1/3)*COS(('OddsRatio_working_3-way'!Y167+2*PI())/3)</f>
        <v>-0.33790871493590802</v>
      </c>
      <c r="AB167" s="11">
        <f>'OddsRatio_working_3-way'!X167^(1/3)*COS(('OddsRatio_working_3-way'!Y167+4*PI())/3)</f>
        <v>-0.18548669517533722</v>
      </c>
      <c r="AC167" s="11">
        <f>'OddsRatio_working_3-way'!X167^(1/3)*SIN('OddsRatio_working_3-way'!Y167/3)</f>
        <v>8.8000894139192057E-2</v>
      </c>
      <c r="AD167" s="11">
        <f>'OddsRatio_working_3-way'!X167^(1/3)*SIN(('OddsRatio_working_3-way'!Y167+2*PI())/3)</f>
        <v>0.40927327431091692</v>
      </c>
      <c r="AE167" s="11">
        <f>'OddsRatio_working_3-way'!X167^(1/3)*SIN(('OddsRatio_working_3-way'!Y167+4*PI())/3)</f>
        <v>-0.49727416845010897</v>
      </c>
      <c r="AF167" s="11">
        <f>-'OddsRatio_working_3-way'!U167/(3*'OddsRatio_working_3-way'!X167^(1/3))*COS(('OddsRatio_working_3-way'!Y167)/3)</f>
        <v>0.52339541011124502</v>
      </c>
      <c r="AG167" s="11">
        <f>-'OddsRatio_working_3-way'!U167/(3*'OddsRatio_working_3-way'!X167^(1/3))*COS(('OddsRatio_working_3-way'!Y167+2*PI())/3)</f>
        <v>-0.33790871493590796</v>
      </c>
      <c r="AH167" s="11">
        <f>-'OddsRatio_working_3-way'!U167/(3*'OddsRatio_working_3-way'!X167^(1/3))*COS(('OddsRatio_working_3-way'!Y167+4*PI())/3)</f>
        <v>-0.18548669517533717</v>
      </c>
      <c r="AI167" s="11">
        <f>'OddsRatio_working_3-way'!U167/(3*'OddsRatio_working_3-way'!X167^(1/3))*SIN(('OddsRatio_working_3-way'!Y167)/3)</f>
        <v>-8.8000894139192043E-2</v>
      </c>
      <c r="AJ167" s="11">
        <f>'OddsRatio_working_3-way'!U167/(3*'OddsRatio_working_3-way'!X167^(1/3))*SIN(('OddsRatio_working_3-way'!Y167+2*PI())/3)</f>
        <v>-0.40927327431091681</v>
      </c>
      <c r="AK167" s="11">
        <f>'OddsRatio_working_3-way'!U167/(3*'OddsRatio_working_3-way'!X167^(1/3))*SIN(('OddsRatio_working_3-way'!Y167+4*PI())/3)</f>
        <v>0.49727416845010891</v>
      </c>
      <c r="AL167" s="11">
        <f>'OddsRatio_working_3-way'!Z167+'OddsRatio_working_3-way'!AF167</f>
        <v>1.04679082022249</v>
      </c>
      <c r="AM167" s="11">
        <f>'OddsRatio_working_3-way'!AA167+'OddsRatio_working_3-way'!AG167</f>
        <v>-0.67581742987181603</v>
      </c>
      <c r="AN167" s="11">
        <f>'OddsRatio_working_3-way'!AB167+'OddsRatio_working_3-way'!AH167</f>
        <v>-0.37097339035067439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1.04679082022249</v>
      </c>
      <c r="AS167" s="11">
        <f>IF(('OddsRatio_working_3-way'!X167=0),IF(Q167&gt;0,-Q167^(1/3),(-Q167)^(1/3)),'OddsRatio_working_3-way'!AM167-'OddsRatio_working_3-way'!R167/3)</f>
        <v>-0.67581742987181603</v>
      </c>
      <c r="AT167" s="11">
        <f>IF(('OddsRatio_working_3-way'!X167=0),IF(Q167&gt;0,-Q167^(1/3),(-Q167)^(1/3)),'OddsRatio_working_3-way'!AN167-'OddsRatio_working_3-way'!R167/3)</f>
        <v>-0.37097339035067439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2.25</v>
      </c>
      <c r="B168" s="4">
        <f>IF('True_Odds_Calculator_3-way'!B167="","",'True_Odds_Calculator_3-way'!B167)</f>
        <v>3.42</v>
      </c>
      <c r="C168" s="4">
        <f>IF('True_Odds_Calculator_3-way'!C167="","",'True_Odds_Calculator_3-way'!C167)</f>
        <v>3.44</v>
      </c>
      <c r="D168" s="9">
        <f t="shared" si="39"/>
        <v>0.43410040624721813</v>
      </c>
      <c r="E168" s="9">
        <f t="shared" si="40"/>
        <v>0.28378473476299704</v>
      </c>
      <c r="F168" s="9">
        <f t="shared" si="41"/>
        <v>0.28211485898978483</v>
      </c>
      <c r="G168" s="9">
        <f t="shared" si="42"/>
        <v>1.0428916179000387</v>
      </c>
      <c r="H168" s="9">
        <f t="shared" si="43"/>
        <v>2.3036145223750486</v>
      </c>
      <c r="I168" s="9">
        <f t="shared" si="44"/>
        <v>3.5237977153180933</v>
      </c>
      <c r="J168" s="9">
        <f t="shared" si="45"/>
        <v>3.5446555476760948</v>
      </c>
      <c r="K168" s="11">
        <f t="shared" si="46"/>
        <v>0.44444444444444442</v>
      </c>
      <c r="L168" s="11">
        <f t="shared" si="47"/>
        <v>0.29239766081871343</v>
      </c>
      <c r="M168" s="11">
        <f t="shared" si="48"/>
        <v>0.29069767441860467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-0.27883554709340108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0.23082037565921693</v>
      </c>
      <c r="Q168" s="11">
        <f>2*'OddsRatio_working_3-way'!K168*'OddsRatio_working_3-way'!L168*'OddsRatio_working_3-way'!M168</f>
        <v>7.5554951115946622E-2</v>
      </c>
      <c r="R168" s="11">
        <f t="shared" si="49"/>
        <v>0</v>
      </c>
      <c r="S168" s="11">
        <f t="shared" si="50"/>
        <v>-0.82780111096057418</v>
      </c>
      <c r="T168" s="11">
        <f t="shared" si="51"/>
        <v>-0.27096599376778208</v>
      </c>
      <c r="U168" s="11">
        <f>'OddsRatio_working_3-way'!S168-'OddsRatio_working_3-way'!R168^2/3</f>
        <v>-0.82780111096057418</v>
      </c>
      <c r="V168" s="11">
        <f>'OddsRatio_working_3-way'!S168*'OddsRatio_working_3-way'!R168/3-2*'OddsRatio_working_3-way'!R168^3/27-'OddsRatio_working_3-way'!T168</f>
        <v>0.27096599376778208</v>
      </c>
      <c r="W168" s="11">
        <f>'OddsRatio_working_3-way'!V168^2+4*'OddsRatio_working_3-way'!U168^3/27</f>
        <v>-1.0615146491324348E-2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0.14494629718441074</v>
      </c>
      <c r="Y168" s="11">
        <f>IF('OddsRatio_working_3-way'!W168&gt;=0,IF('OddsRatio_working_3-way'!V168+SQRT('OddsRatio_working_3-way'!W168)&gt;0,0,PI()),ACOS('OddsRatio_working_3-way'!V168/(2*'OddsRatio_working_3-way'!X168)))</f>
        <v>0.36334937007683177</v>
      </c>
      <c r="Z168" s="11">
        <f>'OddsRatio_working_3-way'!X168^(1/3)*COS('OddsRatio_working_3-way'!Y168/3)</f>
        <v>0.52144580895001935</v>
      </c>
      <c r="AA168" s="11">
        <f>'OddsRatio_working_3-way'!X168^(1/3)*COS(('OddsRatio_working_3-way'!Y168+2*PI())/3)</f>
        <v>-0.31568633765097243</v>
      </c>
      <c r="AB168" s="11">
        <f>'OddsRatio_working_3-way'!X168^(1/3)*COS(('OddsRatio_working_3-way'!Y168+4*PI())/3)</f>
        <v>-0.20575947129904709</v>
      </c>
      <c r="AC168" s="11">
        <f>'OddsRatio_working_3-way'!X168^(1/3)*SIN('OddsRatio_working_3-way'!Y168/3)</f>
        <v>6.3466305879456134E-2</v>
      </c>
      <c r="AD168" s="11">
        <f>'OddsRatio_working_3-way'!X168^(1/3)*SIN(('OddsRatio_working_3-way'!Y168+2*PI())/3)</f>
        <v>0.41985216430791567</v>
      </c>
      <c r="AE168" s="11">
        <f>'OddsRatio_working_3-way'!X168^(1/3)*SIN(('OddsRatio_working_3-way'!Y168+4*PI())/3)</f>
        <v>-0.48331847018737178</v>
      </c>
      <c r="AF168" s="11">
        <f>-'OddsRatio_working_3-way'!U168/(3*'OddsRatio_working_3-way'!X168^(1/3))*COS(('OddsRatio_working_3-way'!Y168)/3)</f>
        <v>0.52144580895001924</v>
      </c>
      <c r="AG168" s="11">
        <f>-'OddsRatio_working_3-way'!U168/(3*'OddsRatio_working_3-way'!X168^(1/3))*COS(('OddsRatio_working_3-way'!Y168+2*PI())/3)</f>
        <v>-0.31568633765097232</v>
      </c>
      <c r="AH168" s="11">
        <f>-'OddsRatio_working_3-way'!U168/(3*'OddsRatio_working_3-way'!X168^(1/3))*COS(('OddsRatio_working_3-way'!Y168+4*PI())/3)</f>
        <v>-0.20575947129904704</v>
      </c>
      <c r="AI168" s="11">
        <f>'OddsRatio_working_3-way'!U168/(3*'OddsRatio_working_3-way'!X168^(1/3))*SIN(('OddsRatio_working_3-way'!Y168)/3)</f>
        <v>-6.346630587945612E-2</v>
      </c>
      <c r="AJ168" s="11">
        <f>'OddsRatio_working_3-way'!U168/(3*'OddsRatio_working_3-way'!X168^(1/3))*SIN(('OddsRatio_working_3-way'!Y168+2*PI())/3)</f>
        <v>-0.41985216430791561</v>
      </c>
      <c r="AK168" s="11">
        <f>'OddsRatio_working_3-way'!U168/(3*'OddsRatio_working_3-way'!X168^(1/3))*SIN(('OddsRatio_working_3-way'!Y168+4*PI())/3)</f>
        <v>0.48331847018737167</v>
      </c>
      <c r="AL168" s="11">
        <f>'OddsRatio_working_3-way'!Z168+'OddsRatio_working_3-way'!AF168</f>
        <v>1.0428916179000387</v>
      </c>
      <c r="AM168" s="11">
        <f>'OddsRatio_working_3-way'!AA168+'OddsRatio_working_3-way'!AG168</f>
        <v>-0.63137267530194474</v>
      </c>
      <c r="AN168" s="11">
        <f>'OddsRatio_working_3-way'!AB168+'OddsRatio_working_3-way'!AH168</f>
        <v>-0.41151894259809413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1.0428916179000387</v>
      </c>
      <c r="AS168" s="11">
        <f>IF(('OddsRatio_working_3-way'!X168=0),IF(Q168&gt;0,-Q168^(1/3),(-Q168)^(1/3)),'OddsRatio_working_3-way'!AM168-'OddsRatio_working_3-way'!R168/3)</f>
        <v>-0.63137267530194474</v>
      </c>
      <c r="AT168" s="11">
        <f>IF(('OddsRatio_working_3-way'!X168=0),IF(Q168&gt;0,-Q168^(1/3),(-Q168)^(1/3)),'OddsRatio_working_3-way'!AN168-'OddsRatio_working_3-way'!R168/3)</f>
        <v>-0.41151894259809413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1.91</v>
      </c>
      <c r="B169" s="4">
        <f>IF('True_Odds_Calculator_3-way'!B168="","",'True_Odds_Calculator_3-way'!B168)</f>
        <v>3.53</v>
      </c>
      <c r="C169" s="4">
        <f>IF('True_Odds_Calculator_3-way'!C168="","",'True_Odds_Calculator_3-way'!C168)</f>
        <v>4.49</v>
      </c>
      <c r="D169" s="9">
        <f t="shared" si="39"/>
        <v>0.51168225491879427</v>
      </c>
      <c r="E169" s="9">
        <f t="shared" si="40"/>
        <v>0.27372744953662265</v>
      </c>
      <c r="F169" s="9">
        <f t="shared" si="41"/>
        <v>0.21459029554458312</v>
      </c>
      <c r="G169" s="9">
        <f t="shared" si="42"/>
        <v>1.0487229164665992</v>
      </c>
      <c r="H169" s="9">
        <f t="shared" si="43"/>
        <v>1.954337853984605</v>
      </c>
      <c r="I169" s="9">
        <f t="shared" si="44"/>
        <v>3.6532689786604964</v>
      </c>
      <c r="J169" s="9">
        <f t="shared" si="45"/>
        <v>4.6600429784684314</v>
      </c>
      <c r="K169" s="11">
        <f t="shared" si="46"/>
        <v>0.52356020942408377</v>
      </c>
      <c r="L169" s="11">
        <f t="shared" si="47"/>
        <v>0.28328611898016998</v>
      </c>
      <c r="M169" s="11">
        <f t="shared" si="48"/>
        <v>0.22271714922048996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-0.26541956118085308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0.22891740861397375</v>
      </c>
      <c r="Q169" s="11">
        <f>2*'OddsRatio_working_3-way'!K169*'OddsRatio_working_3-way'!L169*'OddsRatio_working_3-way'!M169</f>
        <v>6.6065630191623023E-2</v>
      </c>
      <c r="R169" s="11">
        <f t="shared" si="49"/>
        <v>0</v>
      </c>
      <c r="S169" s="11">
        <f t="shared" si="50"/>
        <v>-0.86247376642293783</v>
      </c>
      <c r="T169" s="11">
        <f t="shared" si="51"/>
        <v>-0.2489101778998378</v>
      </c>
      <c r="U169" s="11">
        <f>'OddsRatio_working_3-way'!S169-'OddsRatio_working_3-way'!R169^2/3</f>
        <v>-0.86247376642293783</v>
      </c>
      <c r="V169" s="11">
        <f>'OddsRatio_working_3-way'!S169*'OddsRatio_working_3-way'!R169/3-2*'OddsRatio_working_3-way'!R169^3/27-'OddsRatio_working_3-way'!T169</f>
        <v>0.2489101778998378</v>
      </c>
      <c r="W169" s="11">
        <f>'OddsRatio_working_3-way'!V169^2+4*'OddsRatio_working_3-way'!U169^3/27</f>
        <v>-3.3089737625262447E-2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0.15414766807139132</v>
      </c>
      <c r="Y169" s="11">
        <f>IF('OddsRatio_working_3-way'!W169&gt;=0,IF('OddsRatio_working_3-way'!V169+SQRT('OddsRatio_working_3-way'!W169)&gt;0,0,PI()),ACOS('OddsRatio_working_3-way'!V169/(2*'OddsRatio_working_3-way'!X169)))</f>
        <v>0.6311054428175199</v>
      </c>
      <c r="Z169" s="11">
        <f>'OddsRatio_working_3-way'!X169^(1/3)*COS('OddsRatio_working_3-way'!Y169/3)</f>
        <v>0.5243614582332996</v>
      </c>
      <c r="AA169" s="11">
        <f>'OddsRatio_working_3-way'!X169^(1/3)*COS(('OddsRatio_working_3-way'!Y169+2*PI())/3)</f>
        <v>-0.35914586432163054</v>
      </c>
      <c r="AB169" s="11">
        <f>'OddsRatio_working_3-way'!X169^(1/3)*COS(('OddsRatio_working_3-way'!Y169+4*PI())/3)</f>
        <v>-0.16521559391166918</v>
      </c>
      <c r="AC169" s="11">
        <f>'OddsRatio_working_3-way'!X169^(1/3)*SIN('OddsRatio_working_3-way'!Y169/3)</f>
        <v>0.11196569382520807</v>
      </c>
      <c r="AD169" s="11">
        <f>'OddsRatio_working_3-way'!X169^(1/3)*SIN(('OddsRatio_working_3-way'!Y169+2*PI())/3)</f>
        <v>0.39812749668288627</v>
      </c>
      <c r="AE169" s="11">
        <f>'OddsRatio_working_3-way'!X169^(1/3)*SIN(('OddsRatio_working_3-way'!Y169+4*PI())/3)</f>
        <v>-0.51009319050809443</v>
      </c>
      <c r="AF169" s="11">
        <f>-'OddsRatio_working_3-way'!U169/(3*'OddsRatio_working_3-way'!X169^(1/3))*COS(('OddsRatio_working_3-way'!Y169)/3)</f>
        <v>0.52436145823329949</v>
      </c>
      <c r="AG169" s="11">
        <f>-'OddsRatio_working_3-way'!U169/(3*'OddsRatio_working_3-way'!X169^(1/3))*COS(('OddsRatio_working_3-way'!Y169+2*PI())/3)</f>
        <v>-0.35914586432163048</v>
      </c>
      <c r="AH169" s="11">
        <f>-'OddsRatio_working_3-way'!U169/(3*'OddsRatio_working_3-way'!X169^(1/3))*COS(('OddsRatio_working_3-way'!Y169+4*PI())/3)</f>
        <v>-0.16521559391166915</v>
      </c>
      <c r="AI169" s="11">
        <f>'OddsRatio_working_3-way'!U169/(3*'OddsRatio_working_3-way'!X169^(1/3))*SIN(('OddsRatio_working_3-way'!Y169)/3)</f>
        <v>-0.11196569382520805</v>
      </c>
      <c r="AJ169" s="11">
        <f>'OddsRatio_working_3-way'!U169/(3*'OddsRatio_working_3-way'!X169^(1/3))*SIN(('OddsRatio_working_3-way'!Y169+2*PI())/3)</f>
        <v>-0.39812749668288622</v>
      </c>
      <c r="AK169" s="11">
        <f>'OddsRatio_working_3-way'!U169/(3*'OddsRatio_working_3-way'!X169^(1/3))*SIN(('OddsRatio_working_3-way'!Y169+4*PI())/3)</f>
        <v>0.51009319050809432</v>
      </c>
      <c r="AL169" s="11">
        <f>'OddsRatio_working_3-way'!Z169+'OddsRatio_working_3-way'!AF169</f>
        <v>1.0487229164665992</v>
      </c>
      <c r="AM169" s="11">
        <f>'OddsRatio_working_3-way'!AA169+'OddsRatio_working_3-way'!AG169</f>
        <v>-0.71829172864326107</v>
      </c>
      <c r="AN169" s="11">
        <f>'OddsRatio_working_3-way'!AB169+'OddsRatio_working_3-way'!AH169</f>
        <v>-0.33043118782333836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1.0487229164665992</v>
      </c>
      <c r="AS169" s="11">
        <f>IF(('OddsRatio_working_3-way'!X169=0),IF(Q169&gt;0,-Q169^(1/3),(-Q169)^(1/3)),'OddsRatio_working_3-way'!AM169-'OddsRatio_working_3-way'!R169/3)</f>
        <v>-0.71829172864326107</v>
      </c>
      <c r="AT169" s="11">
        <f>IF(('OddsRatio_working_3-way'!X169=0),IF(Q169&gt;0,-Q169^(1/3),(-Q169)^(1/3)),'OddsRatio_working_3-way'!AN169-'OddsRatio_working_3-way'!R169/3)</f>
        <v>-0.33043118782333836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1.8</v>
      </c>
      <c r="B170" s="4">
        <f>IF('True_Odds_Calculator_3-way'!B169="","",'True_Odds_Calculator_3-way'!B169)</f>
        <v>3.75</v>
      </c>
      <c r="C170" s="4">
        <f>IF('True_Odds_Calculator_3-way'!C169="","",'True_Odds_Calculator_3-way'!C169)</f>
        <v>4.8</v>
      </c>
      <c r="D170" s="9">
        <f t="shared" si="39"/>
        <v>0.54301708490844269</v>
      </c>
      <c r="E170" s="9">
        <f t="shared" si="40"/>
        <v>0.25687977176663684</v>
      </c>
      <c r="F170" s="9">
        <f t="shared" si="41"/>
        <v>0.2001031433249206</v>
      </c>
      <c r="G170" s="9">
        <f t="shared" si="42"/>
        <v>1.0519533542130828</v>
      </c>
      <c r="H170" s="9">
        <f t="shared" si="43"/>
        <v>1.8415626833704661</v>
      </c>
      <c r="I170" s="9">
        <f t="shared" si="44"/>
        <v>3.8928717240859774</v>
      </c>
      <c r="J170" s="9">
        <f t="shared" si="45"/>
        <v>4.9974227460097138</v>
      </c>
      <c r="K170" s="11">
        <f t="shared" si="46"/>
        <v>0.55555555555555558</v>
      </c>
      <c r="L170" s="11">
        <f t="shared" si="47"/>
        <v>0.26666666666666666</v>
      </c>
      <c r="M170" s="11">
        <f t="shared" si="48"/>
        <v>0.20833333333333334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-0.25802469135802475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0.22685185185185186</v>
      </c>
      <c r="Q170" s="11">
        <f>2*'OddsRatio_working_3-way'!K170*'OddsRatio_working_3-way'!L170*'OddsRatio_working_3-way'!M170</f>
        <v>6.1728395061728392E-2</v>
      </c>
      <c r="R170" s="11">
        <f t="shared" si="49"/>
        <v>0</v>
      </c>
      <c r="S170" s="11">
        <f t="shared" si="50"/>
        <v>-0.87918660287081318</v>
      </c>
      <c r="T170" s="11">
        <f t="shared" si="51"/>
        <v>-0.23923444976076549</v>
      </c>
      <c r="U170" s="11">
        <f>'OddsRatio_working_3-way'!S170-'OddsRatio_working_3-way'!R170^2/3</f>
        <v>-0.87918660287081318</v>
      </c>
      <c r="V170" s="11">
        <f>'OddsRatio_working_3-way'!S170*'OddsRatio_working_3-way'!R170/3-2*'OddsRatio_working_3-way'!R170^3/27-'OddsRatio_working_3-way'!T170</f>
        <v>0.23923444976076549</v>
      </c>
      <c r="W170" s="11">
        <f>'OddsRatio_working_3-way'!V170^2+4*'OddsRatio_working_3-way'!U170^3/27</f>
        <v>-4.3445998331312137E-2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0.15864986628078856</v>
      </c>
      <c r="Y170" s="11">
        <f>IF('OddsRatio_working_3-way'!W170&gt;=0,IF('OddsRatio_working_3-way'!V170+SQRT('OddsRatio_working_3-way'!W170)&gt;0,0,PI()),ACOS('OddsRatio_working_3-way'!V170/(2*'OddsRatio_working_3-way'!X170)))</f>
        <v>0.71671171298580849</v>
      </c>
      <c r="Z170" s="11">
        <f>'OddsRatio_working_3-way'!X170^(1/3)*COS('OddsRatio_working_3-way'!Y170/3)</f>
        <v>0.52597667710654139</v>
      </c>
      <c r="AA170" s="11">
        <f>'OddsRatio_working_3-way'!X170^(1/3)*COS(('OddsRatio_working_3-way'!Y170+2*PI())/3)</f>
        <v>-0.37392999922532877</v>
      </c>
      <c r="AB170" s="11">
        <f>'OddsRatio_working_3-way'!X170^(1/3)*COS(('OddsRatio_working_3-way'!Y170+4*PI())/3)</f>
        <v>-0.15204667788121232</v>
      </c>
      <c r="AC170" s="11">
        <f>'OddsRatio_working_3-way'!X170^(1/3)*SIN('OddsRatio_working_3-way'!Y170/3)</f>
        <v>0.12810439530671383</v>
      </c>
      <c r="AD170" s="11">
        <f>'OddsRatio_working_3-way'!X170^(1/3)*SIN(('OddsRatio_working_3-way'!Y170+2*PI())/3)</f>
        <v>0.391456966519033</v>
      </c>
      <c r="AE170" s="11">
        <f>'OddsRatio_working_3-way'!X170^(1/3)*SIN(('OddsRatio_working_3-way'!Y170+4*PI())/3)</f>
        <v>-0.51956136182574686</v>
      </c>
      <c r="AF170" s="11">
        <f>-'OddsRatio_working_3-way'!U170/(3*'OddsRatio_working_3-way'!X170^(1/3))*COS(('OddsRatio_working_3-way'!Y170)/3)</f>
        <v>0.52597667710654139</v>
      </c>
      <c r="AG170" s="11">
        <f>-'OddsRatio_working_3-way'!U170/(3*'OddsRatio_working_3-way'!X170^(1/3))*COS(('OddsRatio_working_3-way'!Y170+2*PI())/3)</f>
        <v>-0.37392999922532877</v>
      </c>
      <c r="AH170" s="11">
        <f>-'OddsRatio_working_3-way'!U170/(3*'OddsRatio_working_3-way'!X170^(1/3))*COS(('OddsRatio_working_3-way'!Y170+4*PI())/3)</f>
        <v>-0.15204667788121232</v>
      </c>
      <c r="AI170" s="11">
        <f>'OddsRatio_working_3-way'!U170/(3*'OddsRatio_working_3-way'!X170^(1/3))*SIN(('OddsRatio_working_3-way'!Y170)/3)</f>
        <v>-0.12810439530671383</v>
      </c>
      <c r="AJ170" s="11">
        <f>'OddsRatio_working_3-way'!U170/(3*'OddsRatio_working_3-way'!X170^(1/3))*SIN(('OddsRatio_working_3-way'!Y170+2*PI())/3)</f>
        <v>-0.391456966519033</v>
      </c>
      <c r="AK170" s="11">
        <f>'OddsRatio_working_3-way'!U170/(3*'OddsRatio_working_3-way'!X170^(1/3))*SIN(('OddsRatio_working_3-way'!Y170+4*PI())/3)</f>
        <v>0.51956136182574686</v>
      </c>
      <c r="AL170" s="11">
        <f>'OddsRatio_working_3-way'!Z170+'OddsRatio_working_3-way'!AF170</f>
        <v>1.0519533542130828</v>
      </c>
      <c r="AM170" s="11">
        <f>'OddsRatio_working_3-way'!AA170+'OddsRatio_working_3-way'!AG170</f>
        <v>-0.74785999845065754</v>
      </c>
      <c r="AN170" s="11">
        <f>'OddsRatio_working_3-way'!AB170+'OddsRatio_working_3-way'!AH170</f>
        <v>-0.30409335576242463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1.0519533542130828</v>
      </c>
      <c r="AS170" s="11">
        <f>IF(('OddsRatio_working_3-way'!X170=0),IF(Q170&gt;0,-Q170^(1/3),(-Q170)^(1/3)),'OddsRatio_working_3-way'!AM170-'OddsRatio_working_3-way'!R170/3)</f>
        <v>-0.74785999845065754</v>
      </c>
      <c r="AT170" s="11">
        <f>IF(('OddsRatio_working_3-way'!X170=0),IF(Q170&gt;0,-Q170^(1/3),(-Q170)^(1/3)),'OddsRatio_working_3-way'!AN170-'OddsRatio_working_3-way'!R170/3)</f>
        <v>-0.30409335576242463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1.84</v>
      </c>
      <c r="B171" s="4">
        <f>IF('True_Odds_Calculator_3-way'!B170="","",'True_Odds_Calculator_3-way'!B170)</f>
        <v>3.31</v>
      </c>
      <c r="C171" s="4">
        <f>IF('True_Odds_Calculator_3-way'!C170="","",'True_Odds_Calculator_3-way'!C170)</f>
        <v>5.12</v>
      </c>
      <c r="D171" s="9">
        <f t="shared" si="39"/>
        <v>0.52681759907143033</v>
      </c>
      <c r="E171" s="9">
        <f t="shared" si="40"/>
        <v>0.28818252536782224</v>
      </c>
      <c r="F171" s="9">
        <f t="shared" si="41"/>
        <v>0.1849998755607476</v>
      </c>
      <c r="G171" s="9">
        <f t="shared" si="42"/>
        <v>1.0692740391564683</v>
      </c>
      <c r="H171" s="9">
        <f t="shared" si="43"/>
        <v>1.8981901928914331</v>
      </c>
      <c r="I171" s="9">
        <f t="shared" si="44"/>
        <v>3.4700230304514417</v>
      </c>
      <c r="J171" s="9">
        <f t="shared" si="45"/>
        <v>5.4054090413246492</v>
      </c>
      <c r="K171" s="11">
        <f t="shared" si="46"/>
        <v>0.54347826086956519</v>
      </c>
      <c r="L171" s="11">
        <f t="shared" si="47"/>
        <v>0.30211480362537763</v>
      </c>
      <c r="M171" s="11">
        <f t="shared" si="48"/>
        <v>0.1953125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-0.25637324724156052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0.2331409882766321</v>
      </c>
      <c r="Q171" s="11">
        <f>2*'OddsRatio_working_3-way'!K171*'OddsRatio_working_3-way'!L171*'OddsRatio_working_3-way'!M171</f>
        <v>6.4137823459871277E-2</v>
      </c>
      <c r="R171" s="11">
        <f t="shared" si="49"/>
        <v>0</v>
      </c>
      <c r="S171" s="11">
        <f t="shared" si="50"/>
        <v>-0.90938111049068049</v>
      </c>
      <c r="T171" s="11">
        <f t="shared" si="51"/>
        <v>-0.25017362049262187</v>
      </c>
      <c r="U171" s="11">
        <f>'OddsRatio_working_3-way'!S171-'OddsRatio_working_3-way'!R171^2/3</f>
        <v>-0.90938111049068049</v>
      </c>
      <c r="V171" s="11">
        <f>'OddsRatio_working_3-way'!S171*'OddsRatio_working_3-way'!R171/3-2*'OddsRatio_working_3-way'!R171^3/27-'OddsRatio_working_3-way'!T171</f>
        <v>0.25017362049262187</v>
      </c>
      <c r="W171" s="11">
        <f>'OddsRatio_working_3-way'!V171^2+4*'OddsRatio_working_3-way'!U171^3/27</f>
        <v>-4.882568378903307E-2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0.16689257336638699</v>
      </c>
      <c r="Y171" s="11">
        <f>IF('OddsRatio_working_3-way'!W171&gt;=0,IF('OddsRatio_working_3-way'!V171+SQRT('OddsRatio_working_3-way'!W171)&gt;0,0,PI()),ACOS('OddsRatio_working_3-way'!V171/(2*'OddsRatio_working_3-way'!X171)))</f>
        <v>0.72348237228548939</v>
      </c>
      <c r="Z171" s="11">
        <f>'OddsRatio_working_3-way'!X171^(1/3)*COS('OddsRatio_working_3-way'!Y171/3)</f>
        <v>0.53463701957823417</v>
      </c>
      <c r="AA171" s="11">
        <f>'OddsRatio_working_3-way'!X171^(1/3)*COS(('OddsRatio_working_3-way'!Y171+2*PI())/3)</f>
        <v>-0.3811944097638143</v>
      </c>
      <c r="AB171" s="11">
        <f>'OddsRatio_working_3-way'!X171^(1/3)*COS(('OddsRatio_working_3-way'!Y171+4*PI())/3)</f>
        <v>-0.15344260981442004</v>
      </c>
      <c r="AC171" s="11">
        <f>'OddsRatio_working_3-way'!X171^(1/3)*SIN('OddsRatio_working_3-way'!Y171/3)</f>
        <v>0.13149256300920462</v>
      </c>
      <c r="AD171" s="11">
        <f>'OddsRatio_working_3-way'!X171^(1/3)*SIN(('OddsRatio_working_3-way'!Y171+2*PI())/3)</f>
        <v>0.39726295925374672</v>
      </c>
      <c r="AE171" s="11">
        <f>'OddsRatio_working_3-way'!X171^(1/3)*SIN(('OddsRatio_working_3-way'!Y171+4*PI())/3)</f>
        <v>-0.52875552226295131</v>
      </c>
      <c r="AF171" s="11">
        <f>-'OddsRatio_working_3-way'!U171/(3*'OddsRatio_working_3-way'!X171^(1/3))*COS(('OddsRatio_working_3-way'!Y171)/3)</f>
        <v>0.53463701957823417</v>
      </c>
      <c r="AG171" s="11">
        <f>-'OddsRatio_working_3-way'!U171/(3*'OddsRatio_working_3-way'!X171^(1/3))*COS(('OddsRatio_working_3-way'!Y171+2*PI())/3)</f>
        <v>-0.3811944097638143</v>
      </c>
      <c r="AH171" s="11">
        <f>-'OddsRatio_working_3-way'!U171/(3*'OddsRatio_working_3-way'!X171^(1/3))*COS(('OddsRatio_working_3-way'!Y171+4*PI())/3)</f>
        <v>-0.15344260981442004</v>
      </c>
      <c r="AI171" s="11">
        <f>'OddsRatio_working_3-way'!U171/(3*'OddsRatio_working_3-way'!X171^(1/3))*SIN(('OddsRatio_working_3-way'!Y171)/3)</f>
        <v>-0.13149256300920462</v>
      </c>
      <c r="AJ171" s="11">
        <f>'OddsRatio_working_3-way'!U171/(3*'OddsRatio_working_3-way'!X171^(1/3))*SIN(('OddsRatio_working_3-way'!Y171+2*PI())/3)</f>
        <v>-0.39726295925374672</v>
      </c>
      <c r="AK171" s="11">
        <f>'OddsRatio_working_3-way'!U171/(3*'OddsRatio_working_3-way'!X171^(1/3))*SIN(('OddsRatio_working_3-way'!Y171+4*PI())/3)</f>
        <v>0.52875552226295131</v>
      </c>
      <c r="AL171" s="11">
        <f>'OddsRatio_working_3-way'!Z171+'OddsRatio_working_3-way'!AF171</f>
        <v>1.0692740391564683</v>
      </c>
      <c r="AM171" s="11">
        <f>'OddsRatio_working_3-way'!AA171+'OddsRatio_working_3-way'!AG171</f>
        <v>-0.7623888195276286</v>
      </c>
      <c r="AN171" s="11">
        <f>'OddsRatio_working_3-way'!AB171+'OddsRatio_working_3-way'!AH171</f>
        <v>-0.30688521962884008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1.0692740391564683</v>
      </c>
      <c r="AS171" s="11">
        <f>IF(('OddsRatio_working_3-way'!X171=0),IF(Q171&gt;0,-Q171^(1/3),(-Q171)^(1/3)),'OddsRatio_working_3-way'!AM171-'OddsRatio_working_3-way'!R171/3)</f>
        <v>-0.7623888195276286</v>
      </c>
      <c r="AT171" s="11">
        <f>IF(('OddsRatio_working_3-way'!X171=0),IF(Q171&gt;0,-Q171^(1/3),(-Q171)^(1/3)),'OddsRatio_working_3-way'!AN171-'OddsRatio_working_3-way'!R171/3)</f>
        <v>-0.30688521962884008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2.4</v>
      </c>
      <c r="B172" s="4">
        <f>IF('True_Odds_Calculator_3-way'!B171="","",'True_Odds_Calculator_3-way'!B171)</f>
        <v>3.15</v>
      </c>
      <c r="C172" s="4">
        <f>IF('True_Odds_Calculator_3-way'!C171="","",'True_Odds_Calculator_3-way'!C171)</f>
        <v>3.29</v>
      </c>
      <c r="D172" s="9">
        <f t="shared" si="39"/>
        <v>0.4028268398230922</v>
      </c>
      <c r="E172" s="9">
        <f t="shared" si="40"/>
        <v>0.30519168744006936</v>
      </c>
      <c r="F172" s="9">
        <f t="shared" si="41"/>
        <v>0.29198147273683844</v>
      </c>
      <c r="G172" s="9">
        <f t="shared" si="42"/>
        <v>1.0588973104586255</v>
      </c>
      <c r="H172" s="9">
        <f t="shared" si="43"/>
        <v>2.4824562346420755</v>
      </c>
      <c r="I172" s="9">
        <f t="shared" si="44"/>
        <v>3.2766292174860445</v>
      </c>
      <c r="J172" s="9">
        <f t="shared" si="45"/>
        <v>3.4248748409502525</v>
      </c>
      <c r="K172" s="11">
        <f t="shared" si="46"/>
        <v>0.41666666666666669</v>
      </c>
      <c r="L172" s="11">
        <f t="shared" si="47"/>
        <v>0.31746031746031744</v>
      </c>
      <c r="M172" s="11">
        <f t="shared" si="48"/>
        <v>0.303951367781155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-0.2771304739389846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0.23479841109020444</v>
      </c>
      <c r="Q172" s="11">
        <f>2*'OddsRatio_working_3-way'!K172*'OddsRatio_working_3-way'!L172*'OddsRatio_working_3-way'!M172</f>
        <v>8.0410414756919305E-2</v>
      </c>
      <c r="R172" s="11">
        <f t="shared" si="49"/>
        <v>0</v>
      </c>
      <c r="S172" s="11">
        <f t="shared" si="50"/>
        <v>-0.84724861814330699</v>
      </c>
      <c r="T172" s="11">
        <f t="shared" si="51"/>
        <v>-0.2901536363504475</v>
      </c>
      <c r="U172" s="11">
        <f>'OddsRatio_working_3-way'!S172-'OddsRatio_working_3-way'!R172^2/3</f>
        <v>-0.84724861814330699</v>
      </c>
      <c r="V172" s="11">
        <f>'OddsRatio_working_3-way'!S172*'OddsRatio_working_3-way'!R172/3-2*'OddsRatio_working_3-way'!R172^3/27-'OddsRatio_working_3-way'!T172</f>
        <v>0.2901536363504475</v>
      </c>
      <c r="W172" s="11">
        <f>'OddsRatio_working_3-way'!V172^2+4*'OddsRatio_working_3-way'!U172^3/27</f>
        <v>-5.9117062396916303E-3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0.15008400891424056</v>
      </c>
      <c r="Y172" s="11">
        <f>IF('OddsRatio_working_3-way'!W172&gt;=0,IF('OddsRatio_working_3-way'!V172+SQRT('OddsRatio_working_3-way'!W172)&gt;0,0,PI()),ACOS('OddsRatio_working_3-way'!V172/(2*'OddsRatio_working_3-way'!X172)))</f>
        <v>0.25903577075547246</v>
      </c>
      <c r="Z172" s="11">
        <f>'OddsRatio_working_3-way'!X172^(1/3)*COS('OddsRatio_working_3-way'!Y172/3)</f>
        <v>0.52944865522931273</v>
      </c>
      <c r="AA172" s="11">
        <f>'OddsRatio_working_3-way'!X172^(1/3)*COS(('OddsRatio_working_3-way'!Y172+2*PI())/3)</f>
        <v>-0.30441369196747758</v>
      </c>
      <c r="AB172" s="11">
        <f>'OddsRatio_working_3-way'!X172^(1/3)*COS(('OddsRatio_working_3-way'!Y172+4*PI())/3)</f>
        <v>-0.22503496326183509</v>
      </c>
      <c r="AC172" s="11">
        <f>'OddsRatio_working_3-way'!X172^(1/3)*SIN('OddsRatio_working_3-way'!Y172/3)</f>
        <v>4.5829330386132891E-2</v>
      </c>
      <c r="AD172" s="11">
        <f>'OddsRatio_working_3-way'!X172^(1/3)*SIN(('OddsRatio_working_3-way'!Y172+2*PI())/3)</f>
        <v>0.43560132023502718</v>
      </c>
      <c r="AE172" s="11">
        <f>'OddsRatio_working_3-way'!X172^(1/3)*SIN(('OddsRatio_working_3-way'!Y172+4*PI())/3)</f>
        <v>-0.48143065062116014</v>
      </c>
      <c r="AF172" s="11">
        <f>-'OddsRatio_working_3-way'!U172/(3*'OddsRatio_working_3-way'!X172^(1/3))*COS(('OddsRatio_working_3-way'!Y172)/3)</f>
        <v>0.52944865522931273</v>
      </c>
      <c r="AG172" s="11">
        <f>-'OddsRatio_working_3-way'!U172/(3*'OddsRatio_working_3-way'!X172^(1/3))*COS(('OddsRatio_working_3-way'!Y172+2*PI())/3)</f>
        <v>-0.30441369196747758</v>
      </c>
      <c r="AH172" s="11">
        <f>-'OddsRatio_working_3-way'!U172/(3*'OddsRatio_working_3-way'!X172^(1/3))*COS(('OddsRatio_working_3-way'!Y172+4*PI())/3)</f>
        <v>-0.22503496326183509</v>
      </c>
      <c r="AI172" s="11">
        <f>'OddsRatio_working_3-way'!U172/(3*'OddsRatio_working_3-way'!X172^(1/3))*SIN(('OddsRatio_working_3-way'!Y172)/3)</f>
        <v>-4.5829330386132891E-2</v>
      </c>
      <c r="AJ172" s="11">
        <f>'OddsRatio_working_3-way'!U172/(3*'OddsRatio_working_3-way'!X172^(1/3))*SIN(('OddsRatio_working_3-way'!Y172+2*PI())/3)</f>
        <v>-0.43560132023502718</v>
      </c>
      <c r="AK172" s="11">
        <f>'OddsRatio_working_3-way'!U172/(3*'OddsRatio_working_3-way'!X172^(1/3))*SIN(('OddsRatio_working_3-way'!Y172+4*PI())/3)</f>
        <v>0.48143065062116014</v>
      </c>
      <c r="AL172" s="11">
        <f>'OddsRatio_working_3-way'!Z172+'OddsRatio_working_3-way'!AF172</f>
        <v>1.0588973104586255</v>
      </c>
      <c r="AM172" s="11">
        <f>'OddsRatio_working_3-way'!AA172+'OddsRatio_working_3-way'!AG172</f>
        <v>-0.60882738393495517</v>
      </c>
      <c r="AN172" s="11">
        <f>'OddsRatio_working_3-way'!AB172+'OddsRatio_working_3-way'!AH172</f>
        <v>-0.45006992652367017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1.0588973104586255</v>
      </c>
      <c r="AS172" s="11">
        <f>IF(('OddsRatio_working_3-way'!X172=0),IF(Q172&gt;0,-Q172^(1/3),(-Q172)^(1/3)),'OddsRatio_working_3-way'!AM172-'OddsRatio_working_3-way'!R172/3)</f>
        <v>-0.60882738393495517</v>
      </c>
      <c r="AT172" s="11">
        <f>IF(('OddsRatio_working_3-way'!X172=0),IF(Q172&gt;0,-Q172^(1/3),(-Q172)^(1/3)),'OddsRatio_working_3-way'!AN172-'OddsRatio_working_3-way'!R172/3)</f>
        <v>-0.45006992652367017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1.62</v>
      </c>
      <c r="B173" s="4">
        <f>IF('True_Odds_Calculator_3-way'!B172="","",'True_Odds_Calculator_3-way'!B172)</f>
        <v>3.76</v>
      </c>
      <c r="C173" s="4">
        <f>IF('True_Odds_Calculator_3-way'!C172="","",'True_Odds_Calculator_3-way'!C172)</f>
        <v>6.23</v>
      </c>
      <c r="D173" s="9">
        <f t="shared" si="39"/>
        <v>0.59870227677370569</v>
      </c>
      <c r="E173" s="9">
        <f t="shared" si="40"/>
        <v>0.25101511556103162</v>
      </c>
      <c r="F173" s="9">
        <f t="shared" si="41"/>
        <v>0.15028260766526247</v>
      </c>
      <c r="G173" s="9">
        <f t="shared" si="42"/>
        <v>1.0810955919332841</v>
      </c>
      <c r="H173" s="9">
        <f t="shared" si="43"/>
        <v>1.6702792669986366</v>
      </c>
      <c r="I173" s="9">
        <f t="shared" si="44"/>
        <v>3.9838238337358645</v>
      </c>
      <c r="J173" s="9">
        <f t="shared" si="45"/>
        <v>6.654129945811075</v>
      </c>
      <c r="K173" s="11">
        <f t="shared" si="46"/>
        <v>0.61728395061728392</v>
      </c>
      <c r="L173" s="11">
        <f t="shared" si="47"/>
        <v>0.26595744680851063</v>
      </c>
      <c r="M173" s="11">
        <f t="shared" si="48"/>
        <v>0.16051364365971107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-0.23583678962593613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0.22688837534641981</v>
      </c>
      <c r="Q173" s="11">
        <f>2*'OddsRatio_working_3-way'!K173*'OddsRatio_working_3-way'!L173*'OddsRatio_working_3-way'!M173</f>
        <v>5.2703455365022016E-2</v>
      </c>
      <c r="R173" s="11">
        <f t="shared" si="49"/>
        <v>0</v>
      </c>
      <c r="S173" s="11">
        <f t="shared" si="50"/>
        <v>-0.96205674995105928</v>
      </c>
      <c r="T173" s="11">
        <f t="shared" si="51"/>
        <v>-0.22347427408851547</v>
      </c>
      <c r="U173" s="11">
        <f>'OddsRatio_working_3-way'!S173-'OddsRatio_working_3-way'!R173^2/3</f>
        <v>-0.96205674995105928</v>
      </c>
      <c r="V173" s="11">
        <f>'OddsRatio_working_3-way'!S173*'OddsRatio_working_3-way'!R173/3-2*'OddsRatio_working_3-way'!R173^3/27-'OddsRatio_working_3-way'!T173</f>
        <v>0.22347427408851547</v>
      </c>
      <c r="W173" s="11">
        <f>'OddsRatio_working_3-way'!V173^2+4*'OddsRatio_working_3-way'!U173^3/27</f>
        <v>-8.1975499783549496E-2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0.18160138419278254</v>
      </c>
      <c r="Y173" s="11">
        <f>IF('OddsRatio_working_3-way'!W173&gt;=0,IF('OddsRatio_working_3-way'!V173+SQRT('OddsRatio_working_3-way'!W173)&gt;0,0,PI()),ACOS('OddsRatio_working_3-way'!V173/(2*'OddsRatio_working_3-way'!X173)))</f>
        <v>0.90804517813447905</v>
      </c>
      <c r="Z173" s="11">
        <f>'OddsRatio_working_3-way'!X173^(1/3)*COS('OddsRatio_working_3-way'!Y173/3)</f>
        <v>0.54054779596664215</v>
      </c>
      <c r="AA173" s="11">
        <f>'OddsRatio_working_3-way'!X173^(1/3)*COS(('OddsRatio_working_3-way'!Y173+2*PI())/3)</f>
        <v>-0.41645955971000675</v>
      </c>
      <c r="AB173" s="11">
        <f>'OddsRatio_working_3-way'!X173^(1/3)*COS(('OddsRatio_working_3-way'!Y173+4*PI())/3)</f>
        <v>-0.1240882362566354</v>
      </c>
      <c r="AC173" s="11">
        <f>'OddsRatio_working_3-way'!X173^(1/3)*SIN('OddsRatio_working_3-way'!Y173/3)</f>
        <v>0.1688006622991311</v>
      </c>
      <c r="AD173" s="11">
        <f>'OddsRatio_working_3-way'!X173^(1/3)*SIN(('OddsRatio_working_3-way'!Y173+2*PI())/3)</f>
        <v>0.38372779211723396</v>
      </c>
      <c r="AE173" s="11">
        <f>'OddsRatio_working_3-way'!X173^(1/3)*SIN(('OddsRatio_working_3-way'!Y173+4*PI())/3)</f>
        <v>-0.55252845441636511</v>
      </c>
      <c r="AF173" s="11">
        <f>-'OddsRatio_working_3-way'!U173/(3*'OddsRatio_working_3-way'!X173^(1/3))*COS(('OddsRatio_working_3-way'!Y173)/3)</f>
        <v>0.54054779596664204</v>
      </c>
      <c r="AG173" s="11">
        <f>-'OddsRatio_working_3-way'!U173/(3*'OddsRatio_working_3-way'!X173^(1/3))*COS(('OddsRatio_working_3-way'!Y173+2*PI())/3)</f>
        <v>-0.4164595597100067</v>
      </c>
      <c r="AH173" s="11">
        <f>-'OddsRatio_working_3-way'!U173/(3*'OddsRatio_working_3-way'!X173^(1/3))*COS(('OddsRatio_working_3-way'!Y173+4*PI())/3)</f>
        <v>-0.12408823625663538</v>
      </c>
      <c r="AI173" s="11">
        <f>'OddsRatio_working_3-way'!U173/(3*'OddsRatio_working_3-way'!X173^(1/3))*SIN(('OddsRatio_working_3-way'!Y173)/3)</f>
        <v>-0.16880066229913107</v>
      </c>
      <c r="AJ173" s="11">
        <f>'OddsRatio_working_3-way'!U173/(3*'OddsRatio_working_3-way'!X173^(1/3))*SIN(('OddsRatio_working_3-way'!Y173+2*PI())/3)</f>
        <v>-0.38372779211723385</v>
      </c>
      <c r="AK173" s="11">
        <f>'OddsRatio_working_3-way'!U173/(3*'OddsRatio_working_3-way'!X173^(1/3))*SIN(('OddsRatio_working_3-way'!Y173+4*PI())/3)</f>
        <v>0.552528454416365</v>
      </c>
      <c r="AL173" s="11">
        <f>'OddsRatio_working_3-way'!Z173+'OddsRatio_working_3-way'!AF173</f>
        <v>1.0810955919332841</v>
      </c>
      <c r="AM173" s="11">
        <f>'OddsRatio_working_3-way'!AA173+'OddsRatio_working_3-way'!AG173</f>
        <v>-0.8329191194200134</v>
      </c>
      <c r="AN173" s="11">
        <f>'OddsRatio_working_3-way'!AB173+'OddsRatio_working_3-way'!AH173</f>
        <v>-0.2481764725132708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1.0810955919332841</v>
      </c>
      <c r="AS173" s="11">
        <f>IF(('OddsRatio_working_3-way'!X173=0),IF(Q173&gt;0,-Q173^(1/3),(-Q173)^(1/3)),'OddsRatio_working_3-way'!AM173-'OddsRatio_working_3-way'!R173/3)</f>
        <v>-0.8329191194200134</v>
      </c>
      <c r="AT173" s="11">
        <f>IF(('OddsRatio_working_3-way'!X173=0),IF(Q173&gt;0,-Q173^(1/3),(-Q173)^(1/3)),'OddsRatio_working_3-way'!AN173-'OddsRatio_working_3-way'!R173/3)</f>
        <v>-0.2481764725132708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3.74</v>
      </c>
      <c r="B174" s="4">
        <f>IF('True_Odds_Calculator_3-way'!B173="","",'True_Odds_Calculator_3-way'!B173)</f>
        <v>3.44</v>
      </c>
      <c r="C174" s="4">
        <f>IF('True_Odds_Calculator_3-way'!C173="","",'True_Odds_Calculator_3-way'!C173)</f>
        <v>2</v>
      </c>
      <c r="D174" s="9">
        <f t="shared" si="39"/>
        <v>0.25008333122904031</v>
      </c>
      <c r="E174" s="9">
        <f t="shared" si="40"/>
        <v>0.27245388325744968</v>
      </c>
      <c r="F174" s="9">
        <f t="shared" si="41"/>
        <v>0.47746278551350985</v>
      </c>
      <c r="G174" s="9">
        <f t="shared" si="42"/>
        <v>1.0944040673756446</v>
      </c>
      <c r="H174" s="9">
        <f t="shared" si="43"/>
        <v>3.9986671446092665</v>
      </c>
      <c r="I174" s="9">
        <f t="shared" si="44"/>
        <v>3.6703459243965724</v>
      </c>
      <c r="J174" s="9">
        <f t="shared" si="45"/>
        <v>2.0944040673756446</v>
      </c>
      <c r="K174" s="11">
        <f t="shared" si="46"/>
        <v>0.26737967914438499</v>
      </c>
      <c r="L174" s="11">
        <f t="shared" si="47"/>
        <v>0.29069767441860467</v>
      </c>
      <c r="M174" s="11">
        <f t="shared" si="48"/>
        <v>0.5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-0.25982464867553778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0.24017535132446213</v>
      </c>
      <c r="Q174" s="11">
        <f>2*'OddsRatio_working_3-way'!K174*'OddsRatio_working_3-way'!L174*'OddsRatio_working_3-way'!M174</f>
        <v>7.7726650914065401E-2</v>
      </c>
      <c r="R174" s="11">
        <f t="shared" si="49"/>
        <v>0</v>
      </c>
      <c r="S174" s="11">
        <f t="shared" si="50"/>
        <v>-0.92437477563719073</v>
      </c>
      <c r="T174" s="11">
        <f t="shared" si="51"/>
        <v>-0.29915041282756977</v>
      </c>
      <c r="U174" s="11">
        <f>'OddsRatio_working_3-way'!S174-'OddsRatio_working_3-way'!R174^2/3</f>
        <v>-0.92437477563719073</v>
      </c>
      <c r="V174" s="11">
        <f>'OddsRatio_working_3-way'!S174*'OddsRatio_working_3-way'!R174/3-2*'OddsRatio_working_3-way'!R174^3/27-'OddsRatio_working_3-way'!T174</f>
        <v>0.29915041282756977</v>
      </c>
      <c r="W174" s="11">
        <f>'OddsRatio_working_3-way'!V174^2+4*'OddsRatio_working_3-way'!U174^3/27</f>
        <v>-2.7523747057995845E-2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0.17103706948560979</v>
      </c>
      <c r="Y174" s="11">
        <f>IF('OddsRatio_working_3-way'!W174&gt;=0,IF('OddsRatio_working_3-way'!V174+SQRT('OddsRatio_working_3-way'!W174)&gt;0,0,PI()),ACOS('OddsRatio_working_3-way'!V174/(2*'OddsRatio_working_3-way'!X174)))</f>
        <v>0.50635269378755154</v>
      </c>
      <c r="Z174" s="11">
        <f>'OddsRatio_working_3-way'!X174^(1/3)*COS('OddsRatio_working_3-way'!Y174/3)</f>
        <v>0.54720203368782228</v>
      </c>
      <c r="AA174" s="11">
        <f>'OddsRatio_working_3-way'!X174^(1/3)*COS(('OddsRatio_working_3-way'!Y174+2*PI())/3)</f>
        <v>-0.354354621439813</v>
      </c>
      <c r="AB174" s="11">
        <f>'OddsRatio_working_3-way'!X174^(1/3)*COS(('OddsRatio_working_3-way'!Y174+4*PI())/3)</f>
        <v>-0.19284741224800939</v>
      </c>
      <c r="AC174" s="11">
        <f>'OddsRatio_working_3-way'!X174^(1/3)*SIN('OddsRatio_working_3-way'!Y174/3)</f>
        <v>9.3246230702953209E-2</v>
      </c>
      <c r="AD174" s="11">
        <f>'OddsRatio_working_3-way'!X174^(1/3)*SIN(('OddsRatio_working_3-way'!Y174+2*PI())/3)</f>
        <v>0.42726774682468571</v>
      </c>
      <c r="AE174" s="11">
        <f>'OddsRatio_working_3-way'!X174^(1/3)*SIN(('OddsRatio_working_3-way'!Y174+4*PI())/3)</f>
        <v>-0.52051397752763873</v>
      </c>
      <c r="AF174" s="11">
        <f>-'OddsRatio_working_3-way'!U174/(3*'OddsRatio_working_3-way'!X174^(1/3))*COS(('OddsRatio_working_3-way'!Y174)/3)</f>
        <v>0.54720203368782228</v>
      </c>
      <c r="AG174" s="11">
        <f>-'OddsRatio_working_3-way'!U174/(3*'OddsRatio_working_3-way'!X174^(1/3))*COS(('OddsRatio_working_3-way'!Y174+2*PI())/3)</f>
        <v>-0.354354621439813</v>
      </c>
      <c r="AH174" s="11">
        <f>-'OddsRatio_working_3-way'!U174/(3*'OddsRatio_working_3-way'!X174^(1/3))*COS(('OddsRatio_working_3-way'!Y174+4*PI())/3)</f>
        <v>-0.19284741224800939</v>
      </c>
      <c r="AI174" s="11">
        <f>'OddsRatio_working_3-way'!U174/(3*'OddsRatio_working_3-way'!X174^(1/3))*SIN(('OddsRatio_working_3-way'!Y174)/3)</f>
        <v>-9.3246230702953209E-2</v>
      </c>
      <c r="AJ174" s="11">
        <f>'OddsRatio_working_3-way'!U174/(3*'OddsRatio_working_3-way'!X174^(1/3))*SIN(('OddsRatio_working_3-way'!Y174+2*PI())/3)</f>
        <v>-0.42726774682468571</v>
      </c>
      <c r="AK174" s="11">
        <f>'OddsRatio_working_3-way'!U174/(3*'OddsRatio_working_3-way'!X174^(1/3))*SIN(('OddsRatio_working_3-way'!Y174+4*PI())/3)</f>
        <v>0.52051397752763873</v>
      </c>
      <c r="AL174" s="11">
        <f>'OddsRatio_working_3-way'!Z174+'OddsRatio_working_3-way'!AF174</f>
        <v>1.0944040673756446</v>
      </c>
      <c r="AM174" s="11">
        <f>'OddsRatio_working_3-way'!AA174+'OddsRatio_working_3-way'!AG174</f>
        <v>-0.708709242879626</v>
      </c>
      <c r="AN174" s="11">
        <f>'OddsRatio_working_3-way'!AB174+'OddsRatio_working_3-way'!AH174</f>
        <v>-0.38569482449601877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1.0944040673756446</v>
      </c>
      <c r="AS174" s="11">
        <f>IF(('OddsRatio_working_3-way'!X174=0),IF(Q174&gt;0,-Q174^(1/3),(-Q174)^(1/3)),'OddsRatio_working_3-way'!AM174-'OddsRatio_working_3-way'!R174/3)</f>
        <v>-0.708709242879626</v>
      </c>
      <c r="AT174" s="11">
        <f>IF(('OddsRatio_working_3-way'!X174=0),IF(Q174&gt;0,-Q174^(1/3),(-Q174)^(1/3)),'OddsRatio_working_3-way'!AN174-'OddsRatio_working_3-way'!R174/3)</f>
        <v>-0.38569482449601877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5.62</v>
      </c>
      <c r="B175" s="4">
        <f>IF('True_Odds_Calculator_3-way'!B174="","",'True_Odds_Calculator_3-way'!B174)</f>
        <v>3.31</v>
      </c>
      <c r="C175" s="4">
        <f>IF('True_Odds_Calculator_3-way'!C174="","",'True_Odds_Calculator_3-way'!C174)</f>
        <v>1.72</v>
      </c>
      <c r="D175" s="9">
        <f t="shared" si="39"/>
        <v>0.16328310332201895</v>
      </c>
      <c r="E175" s="9">
        <f t="shared" si="40"/>
        <v>0.28072805812398893</v>
      </c>
      <c r="F175" s="9">
        <f t="shared" si="41"/>
        <v>0.55598883855399217</v>
      </c>
      <c r="G175" s="9">
        <f t="shared" si="42"/>
        <v>1.1091628570797734</v>
      </c>
      <c r="H175" s="9">
        <f t="shared" si="43"/>
        <v>6.1243323997085533</v>
      </c>
      <c r="I175" s="9">
        <f t="shared" si="44"/>
        <v>3.5621661998542762</v>
      </c>
      <c r="J175" s="9">
        <f t="shared" si="45"/>
        <v>1.7985972570974369</v>
      </c>
      <c r="K175" s="11">
        <f t="shared" si="46"/>
        <v>0.17793594306049823</v>
      </c>
      <c r="L175" s="11">
        <f t="shared" si="47"/>
        <v>0.30211480362537763</v>
      </c>
      <c r="M175" s="11">
        <f t="shared" si="48"/>
        <v>0.58139534883720934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-0.24015614057152035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0.23909400063458364</v>
      </c>
      <c r="Q175" s="11">
        <f>2*'OddsRatio_working_3-way'!K175*'OddsRatio_working_3-way'!L175*'OddsRatio_working_3-way'!M175</f>
        <v>6.2508235460021863E-2</v>
      </c>
      <c r="R175" s="11">
        <f t="shared" si="49"/>
        <v>0</v>
      </c>
      <c r="S175" s="11">
        <f t="shared" si="50"/>
        <v>-0.99557729427859287</v>
      </c>
      <c r="T175" s="11">
        <f t="shared" si="51"/>
        <v>-0.26028164556303079</v>
      </c>
      <c r="U175" s="11">
        <f>'OddsRatio_working_3-way'!S175-'OddsRatio_working_3-way'!R175^2/3</f>
        <v>-0.99557729427859287</v>
      </c>
      <c r="V175" s="11">
        <f>'OddsRatio_working_3-way'!S175*'OddsRatio_working_3-way'!R175/3-2*'OddsRatio_working_3-way'!R175^3/27-'OddsRatio_working_3-way'!T175</f>
        <v>0.26028164556303079</v>
      </c>
      <c r="W175" s="11">
        <f>'OddsRatio_working_3-way'!V175^2+4*'OddsRatio_working_3-way'!U175^3/27</f>
        <v>-7.8444646805801974E-2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0.19117477724768059</v>
      </c>
      <c r="Y175" s="11">
        <f>IF('OddsRatio_working_3-way'!W175&gt;=0,IF('OddsRatio_working_3-way'!V175+SQRT('OddsRatio_working_3-way'!W175)&gt;0,0,PI()),ACOS('OddsRatio_working_3-way'!V175/(2*'OddsRatio_working_3-way'!X175)))</f>
        <v>0.82202035591555622</v>
      </c>
      <c r="Z175" s="11">
        <f>'OddsRatio_working_3-way'!X175^(1/3)*COS('OddsRatio_working_3-way'!Y175/3)</f>
        <v>0.55458142853988679</v>
      </c>
      <c r="AA175" s="11">
        <f>'OddsRatio_working_3-way'!X175^(1/3)*COS(('OddsRatio_working_3-way'!Y175+2*PI())/3)</f>
        <v>-0.41228665090746625</v>
      </c>
      <c r="AB175" s="11">
        <f>'OddsRatio_working_3-way'!X175^(1/3)*COS(('OddsRatio_working_3-way'!Y175+4*PI())/3)</f>
        <v>-0.14229477763242024</v>
      </c>
      <c r="AC175" s="11">
        <f>'OddsRatio_working_3-way'!X175^(1/3)*SIN('OddsRatio_working_3-way'!Y175/3)</f>
        <v>0.1558798807143591</v>
      </c>
      <c r="AD175" s="11">
        <f>'OddsRatio_working_3-way'!X175^(1/3)*SIN(('OddsRatio_working_3-way'!Y175+2*PI())/3)</f>
        <v>0.40234166522542686</v>
      </c>
      <c r="AE175" s="11">
        <f>'OddsRatio_working_3-way'!X175^(1/3)*SIN(('OddsRatio_working_3-way'!Y175+4*PI())/3)</f>
        <v>-0.55822154593978579</v>
      </c>
      <c r="AF175" s="11">
        <f>-'OddsRatio_working_3-way'!U175/(3*'OddsRatio_working_3-way'!X175^(1/3))*COS(('OddsRatio_working_3-way'!Y175)/3)</f>
        <v>0.55458142853988668</v>
      </c>
      <c r="AG175" s="11">
        <f>-'OddsRatio_working_3-way'!U175/(3*'OddsRatio_working_3-way'!X175^(1/3))*COS(('OddsRatio_working_3-way'!Y175+2*PI())/3)</f>
        <v>-0.41228665090746613</v>
      </c>
      <c r="AH175" s="11">
        <f>-'OddsRatio_working_3-way'!U175/(3*'OddsRatio_working_3-way'!X175^(1/3))*COS(('OddsRatio_working_3-way'!Y175+4*PI())/3)</f>
        <v>-0.14229477763242021</v>
      </c>
      <c r="AI175" s="11">
        <f>'OddsRatio_working_3-way'!U175/(3*'OddsRatio_working_3-way'!X175^(1/3))*SIN(('OddsRatio_working_3-way'!Y175)/3)</f>
        <v>-0.15587988071435907</v>
      </c>
      <c r="AJ175" s="11">
        <f>'OddsRatio_working_3-way'!U175/(3*'OddsRatio_working_3-way'!X175^(1/3))*SIN(('OddsRatio_working_3-way'!Y175+2*PI())/3)</f>
        <v>-0.4023416652254268</v>
      </c>
      <c r="AK175" s="11">
        <f>'OddsRatio_working_3-way'!U175/(3*'OddsRatio_working_3-way'!X175^(1/3))*SIN(('OddsRatio_working_3-way'!Y175+4*PI())/3)</f>
        <v>0.55822154593978568</v>
      </c>
      <c r="AL175" s="11">
        <f>'OddsRatio_working_3-way'!Z175+'OddsRatio_working_3-way'!AF175</f>
        <v>1.1091628570797734</v>
      </c>
      <c r="AM175" s="11">
        <f>'OddsRatio_working_3-way'!AA175+'OddsRatio_working_3-way'!AG175</f>
        <v>-0.82457330181493238</v>
      </c>
      <c r="AN175" s="11">
        <f>'OddsRatio_working_3-way'!AB175+'OddsRatio_working_3-way'!AH175</f>
        <v>-0.28458955526484042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1.1091628570797734</v>
      </c>
      <c r="AS175" s="11">
        <f>IF(('OddsRatio_working_3-way'!X175=0),IF(Q175&gt;0,-Q175^(1/3),(-Q175)^(1/3)),'OddsRatio_working_3-way'!AM175-'OddsRatio_working_3-way'!R175/3)</f>
        <v>-0.82457330181493238</v>
      </c>
      <c r="AT175" s="11">
        <f>IF(('OddsRatio_working_3-way'!X175=0),IF(Q175&gt;0,-Q175^(1/3),(-Q175)^(1/3)),'OddsRatio_working_3-way'!AN175-'OddsRatio_working_3-way'!R175/3)</f>
        <v>-0.28458955526484042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1.4</v>
      </c>
      <c r="B176" s="4">
        <f>IF('True_Odds_Calculator_3-way'!B175="","",'True_Odds_Calculator_3-way'!B175)</f>
        <v>4.93</v>
      </c>
      <c r="C176" s="4">
        <f>IF('True_Odds_Calculator_3-way'!C175="","",'True_Odds_Calculator_3-way'!C175)</f>
        <v>7.4</v>
      </c>
      <c r="D176" s="9">
        <f t="shared" si="39"/>
        <v>0.69143660818234032</v>
      </c>
      <c r="E176" s="9">
        <f t="shared" si="40"/>
        <v>0.18571669327485543</v>
      </c>
      <c r="F176" s="9">
        <f t="shared" si="41"/>
        <v>0.12284669854280389</v>
      </c>
      <c r="G176" s="9">
        <f t="shared" si="42"/>
        <v>1.1156604530559058</v>
      </c>
      <c r="H176" s="9">
        <f t="shared" si="43"/>
        <v>1.4462641812223627</v>
      </c>
      <c r="I176" s="9">
        <f t="shared" si="44"/>
        <v>5.3845455805097089</v>
      </c>
      <c r="J176" s="9">
        <f t="shared" si="45"/>
        <v>8.1402268995577991</v>
      </c>
      <c r="K176" s="11">
        <f t="shared" si="46"/>
        <v>0.7142857142857143</v>
      </c>
      <c r="L176" s="11">
        <f t="shared" si="47"/>
        <v>0.20283975659229211</v>
      </c>
      <c r="M176" s="11">
        <f t="shared" si="48"/>
        <v>0.13513513513513511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-0.1969816817686999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0.21008403361344544</v>
      </c>
      <c r="Q176" s="11">
        <f>2*'OddsRatio_working_3-way'!K176*'OddsRatio_working_3-way'!L176*'OddsRatio_working_3-way'!M176</f>
        <v>3.9158254168396162E-2</v>
      </c>
      <c r="R176" s="11">
        <f t="shared" si="49"/>
        <v>0</v>
      </c>
      <c r="S176" s="11">
        <f t="shared" si="50"/>
        <v>-1.0665155852417312</v>
      </c>
      <c r="T176" s="11">
        <f t="shared" si="51"/>
        <v>-0.19879134860050907</v>
      </c>
      <c r="U176" s="11">
        <f>'OddsRatio_working_3-way'!S176-'OddsRatio_working_3-way'!R176^2/3</f>
        <v>-1.0665155852417312</v>
      </c>
      <c r="V176" s="11">
        <f>'OddsRatio_working_3-way'!S176*'OddsRatio_working_3-way'!R176/3-2*'OddsRatio_working_3-way'!R176^3/27-'OddsRatio_working_3-way'!T176</f>
        <v>0.19879134860050907</v>
      </c>
      <c r="W176" s="11">
        <f>'OddsRatio_working_3-way'!V176^2+4*'OddsRatio_working_3-way'!U176^3/27</f>
        <v>-0.1402025940037111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0.21196732901683235</v>
      </c>
      <c r="Y176" s="11">
        <f>IF('OddsRatio_working_3-way'!W176&gt;=0,IF('OddsRatio_working_3-way'!V176+SQRT('OddsRatio_working_3-way'!W176)&gt;0,0,PI()),ACOS('OddsRatio_working_3-way'!V176/(2*'OddsRatio_working_3-way'!X176)))</f>
        <v>1.0827289597448684</v>
      </c>
      <c r="Z176" s="11">
        <f>'OddsRatio_working_3-way'!X176^(1/3)*COS('OddsRatio_working_3-way'!Y176/3)</f>
        <v>0.55783022652795289</v>
      </c>
      <c r="AA176" s="11">
        <f>'OddsRatio_working_3-way'!X176^(1/3)*COS(('OddsRatio_working_3-way'!Y176+2*PI())/3)</f>
        <v>-0.46125538607627198</v>
      </c>
      <c r="AB176" s="11">
        <f>'OddsRatio_working_3-way'!X176^(1/3)*COS(('OddsRatio_working_3-way'!Y176+4*PI())/3)</f>
        <v>-9.6574840451681049E-2</v>
      </c>
      <c r="AC176" s="11">
        <f>'OddsRatio_working_3-way'!X176^(1/3)*SIN('OddsRatio_working_3-way'!Y176/3)</f>
        <v>0.21054841118457729</v>
      </c>
      <c r="AD176" s="11">
        <f>'OddsRatio_working_3-way'!X176^(1/3)*SIN(('OddsRatio_working_3-way'!Y176+2*PI())/3)</f>
        <v>0.37782094157974666</v>
      </c>
      <c r="AE176" s="11">
        <f>'OddsRatio_working_3-way'!X176^(1/3)*SIN(('OddsRatio_working_3-way'!Y176+4*PI())/3)</f>
        <v>-0.58836935276432389</v>
      </c>
      <c r="AF176" s="11">
        <f>-'OddsRatio_working_3-way'!U176/(3*'OddsRatio_working_3-way'!X176^(1/3))*COS(('OddsRatio_working_3-way'!Y176)/3)</f>
        <v>0.55783022652795289</v>
      </c>
      <c r="AG176" s="11">
        <f>-'OddsRatio_working_3-way'!U176/(3*'OddsRatio_working_3-way'!X176^(1/3))*COS(('OddsRatio_working_3-way'!Y176+2*PI())/3)</f>
        <v>-0.46125538607627198</v>
      </c>
      <c r="AH176" s="11">
        <f>-'OddsRatio_working_3-way'!U176/(3*'OddsRatio_working_3-way'!X176^(1/3))*COS(('OddsRatio_working_3-way'!Y176+4*PI())/3)</f>
        <v>-9.6574840451681049E-2</v>
      </c>
      <c r="AI176" s="11">
        <f>'OddsRatio_working_3-way'!U176/(3*'OddsRatio_working_3-way'!X176^(1/3))*SIN(('OddsRatio_working_3-way'!Y176)/3)</f>
        <v>-0.21054841118457729</v>
      </c>
      <c r="AJ176" s="11">
        <f>'OddsRatio_working_3-way'!U176/(3*'OddsRatio_working_3-way'!X176^(1/3))*SIN(('OddsRatio_working_3-way'!Y176+2*PI())/3)</f>
        <v>-0.37782094157974666</v>
      </c>
      <c r="AK176" s="11">
        <f>'OddsRatio_working_3-way'!U176/(3*'OddsRatio_working_3-way'!X176^(1/3))*SIN(('OddsRatio_working_3-way'!Y176+4*PI())/3)</f>
        <v>0.58836935276432389</v>
      </c>
      <c r="AL176" s="11">
        <f>'OddsRatio_working_3-way'!Z176+'OddsRatio_working_3-way'!AF176</f>
        <v>1.1156604530559058</v>
      </c>
      <c r="AM176" s="11">
        <f>'OddsRatio_working_3-way'!AA176+'OddsRatio_working_3-way'!AG176</f>
        <v>-0.92251077215254396</v>
      </c>
      <c r="AN176" s="11">
        <f>'OddsRatio_working_3-way'!AB176+'OddsRatio_working_3-way'!AH176</f>
        <v>-0.1931496809033621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1.1156604530559058</v>
      </c>
      <c r="AS176" s="11">
        <f>IF(('OddsRatio_working_3-way'!X176=0),IF(Q176&gt;0,-Q176^(1/3),(-Q176)^(1/3)),'OddsRatio_working_3-way'!AM176-'OddsRatio_working_3-way'!R176/3)</f>
        <v>-0.92251077215254396</v>
      </c>
      <c r="AT176" s="11">
        <f>IF(('OddsRatio_working_3-way'!X176=0),IF(Q176&gt;0,-Q176^(1/3),(-Q176)^(1/3)),'OddsRatio_working_3-way'!AN176-'OddsRatio_working_3-way'!R176/3)</f>
        <v>-0.1931496809033621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2.34</v>
      </c>
      <c r="B177" s="4">
        <f>IF('True_Odds_Calculator_3-way'!B176="","",'True_Odds_Calculator_3-way'!B176)</f>
        <v>3.23</v>
      </c>
      <c r="C177" s="4">
        <f>IF('True_Odds_Calculator_3-way'!C176="","",'True_Odds_Calculator_3-way'!C176)</f>
        <v>3.25</v>
      </c>
      <c r="D177" s="9">
        <f t="shared" si="39"/>
        <v>0.4109996010945321</v>
      </c>
      <c r="E177" s="9">
        <f t="shared" si="40"/>
        <v>0.29542774718630471</v>
      </c>
      <c r="F177" s="9">
        <f t="shared" si="41"/>
        <v>0.2935726517191633</v>
      </c>
      <c r="G177" s="9">
        <f t="shared" si="42"/>
        <v>1.069471929719753</v>
      </c>
      <c r="H177" s="9">
        <f t="shared" si="43"/>
        <v>2.4330923858244686</v>
      </c>
      <c r="I177" s="9">
        <f t="shared" si="44"/>
        <v>3.3849224032750485</v>
      </c>
      <c r="J177" s="9">
        <f t="shared" si="45"/>
        <v>3.406311841869444</v>
      </c>
      <c r="K177" s="11">
        <f t="shared" si="46"/>
        <v>0.42735042735042739</v>
      </c>
      <c r="L177" s="11">
        <f t="shared" si="47"/>
        <v>0.30959752321981426</v>
      </c>
      <c r="M177" s="11">
        <f t="shared" si="48"/>
        <v>0.30769230769230771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-0.27370985765841693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0.23693064893350679</v>
      </c>
      <c r="Q177" s="11">
        <f>2*'OddsRatio_working_3-way'!K177*'OddsRatio_working_3-way'!L177*'OddsRatio_working_3-way'!M177</f>
        <v>8.1419466987459388E-2</v>
      </c>
      <c r="R177" s="11">
        <f t="shared" si="49"/>
        <v>0</v>
      </c>
      <c r="S177" s="11">
        <f t="shared" si="50"/>
        <v>-0.86562702184146512</v>
      </c>
      <c r="T177" s="11">
        <f t="shared" si="51"/>
        <v>-0.29746633052971316</v>
      </c>
      <c r="U177" s="11">
        <f>'OddsRatio_working_3-way'!S177-'OddsRatio_working_3-way'!R177^2/3</f>
        <v>-0.86562702184146512</v>
      </c>
      <c r="V177" s="11">
        <f>'OddsRatio_working_3-way'!S177*'OddsRatio_working_3-way'!R177/3-2*'OddsRatio_working_3-way'!R177^3/27-'OddsRatio_working_3-way'!T177</f>
        <v>0.29746633052971316</v>
      </c>
      <c r="W177" s="11">
        <f>'OddsRatio_working_3-way'!V177^2+4*'OddsRatio_working_3-way'!U177^3/27</f>
        <v>-7.6060941625710754E-3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0.15499379984485157</v>
      </c>
      <c r="Y177" s="11">
        <f>IF('OddsRatio_working_3-way'!W177&gt;=0,IF('OddsRatio_working_3-way'!V177+SQRT('OddsRatio_working_3-way'!W177)&gt;0,0,PI()),ACOS('OddsRatio_working_3-way'!V177/(2*'OddsRatio_working_3-way'!X177)))</f>
        <v>0.28519363263637132</v>
      </c>
      <c r="Z177" s="11">
        <f>'OddsRatio_working_3-way'!X177^(1/3)*COS('OddsRatio_working_3-way'!Y177/3)</f>
        <v>0.53473596485987651</v>
      </c>
      <c r="AA177" s="11">
        <f>'OddsRatio_working_3-way'!X177^(1/3)*COS(('OddsRatio_working_3-way'!Y177+2*PI())/3)</f>
        <v>-0.31152499064379957</v>
      </c>
      <c r="AB177" s="11">
        <f>'OddsRatio_working_3-way'!X177^(1/3)*COS(('OddsRatio_working_3-way'!Y177+4*PI())/3)</f>
        <v>-0.223210974216077</v>
      </c>
      <c r="AC177" s="11">
        <f>'OddsRatio_working_3-way'!X177^(1/3)*SIN('OddsRatio_working_3-way'!Y177/3)</f>
        <v>5.0988121157762682E-2</v>
      </c>
      <c r="AD177" s="11">
        <f>'OddsRatio_working_3-way'!X177^(1/3)*SIN(('OddsRatio_working_3-way'!Y177+2*PI())/3)</f>
        <v>0.43760086930695452</v>
      </c>
      <c r="AE177" s="11">
        <f>'OddsRatio_working_3-way'!X177^(1/3)*SIN(('OddsRatio_working_3-way'!Y177+4*PI())/3)</f>
        <v>-0.48858899046471721</v>
      </c>
      <c r="AF177" s="11">
        <f>-'OddsRatio_working_3-way'!U177/(3*'OddsRatio_working_3-way'!X177^(1/3))*COS(('OddsRatio_working_3-way'!Y177)/3)</f>
        <v>0.53473596485987651</v>
      </c>
      <c r="AG177" s="11">
        <f>-'OddsRatio_working_3-way'!U177/(3*'OddsRatio_working_3-way'!X177^(1/3))*COS(('OddsRatio_working_3-way'!Y177+2*PI())/3)</f>
        <v>-0.31152499064379957</v>
      </c>
      <c r="AH177" s="11">
        <f>-'OddsRatio_working_3-way'!U177/(3*'OddsRatio_working_3-way'!X177^(1/3))*COS(('OddsRatio_working_3-way'!Y177+4*PI())/3)</f>
        <v>-0.223210974216077</v>
      </c>
      <c r="AI177" s="11">
        <f>'OddsRatio_working_3-way'!U177/(3*'OddsRatio_working_3-way'!X177^(1/3))*SIN(('OddsRatio_working_3-way'!Y177)/3)</f>
        <v>-5.0988121157762682E-2</v>
      </c>
      <c r="AJ177" s="11">
        <f>'OddsRatio_working_3-way'!U177/(3*'OddsRatio_working_3-way'!X177^(1/3))*SIN(('OddsRatio_working_3-way'!Y177+2*PI())/3)</f>
        <v>-0.43760086930695452</v>
      </c>
      <c r="AK177" s="11">
        <f>'OddsRatio_working_3-way'!U177/(3*'OddsRatio_working_3-way'!X177^(1/3))*SIN(('OddsRatio_working_3-way'!Y177+4*PI())/3)</f>
        <v>0.48858899046471721</v>
      </c>
      <c r="AL177" s="11">
        <f>'OddsRatio_working_3-way'!Z177+'OddsRatio_working_3-way'!AF177</f>
        <v>1.069471929719753</v>
      </c>
      <c r="AM177" s="11">
        <f>'OddsRatio_working_3-way'!AA177+'OddsRatio_working_3-way'!AG177</f>
        <v>-0.62304998128759914</v>
      </c>
      <c r="AN177" s="11">
        <f>'OddsRatio_working_3-way'!AB177+'OddsRatio_working_3-way'!AH177</f>
        <v>-0.44642194843215399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1.069471929719753</v>
      </c>
      <c r="AS177" s="11">
        <f>IF(('OddsRatio_working_3-way'!X177=0),IF(Q177&gt;0,-Q177^(1/3),(-Q177)^(1/3)),'OddsRatio_working_3-way'!AM177-'OddsRatio_working_3-way'!R177/3)</f>
        <v>-0.62304998128759914</v>
      </c>
      <c r="AT177" s="11">
        <f>IF(('OddsRatio_working_3-way'!X177=0),IF(Q177&gt;0,-Q177^(1/3),(-Q177)^(1/3)),'OddsRatio_working_3-way'!AN177-'OddsRatio_working_3-way'!R177/3)</f>
        <v>-0.44642194843215399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1.93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4.01</v>
      </c>
      <c r="D178" s="9">
        <f t="shared" si="39"/>
        <v>0.50020149811416292</v>
      </c>
      <c r="E178" s="9">
        <f t="shared" si="40"/>
        <v>0.2636125208766581</v>
      </c>
      <c r="F178" s="9">
        <f t="shared" si="41"/>
        <v>0.23618598100917909</v>
      </c>
      <c r="G178" s="9">
        <f t="shared" si="42"/>
        <v>1.0744025077681971</v>
      </c>
      <c r="H178" s="9">
        <f t="shared" si="43"/>
        <v>1.9991943322244232</v>
      </c>
      <c r="I178" s="9">
        <f t="shared" si="44"/>
        <v>3.7934465201973122</v>
      </c>
      <c r="J178" s="9">
        <f t="shared" si="45"/>
        <v>4.2339515483822732</v>
      </c>
      <c r="K178" s="11">
        <f t="shared" si="46"/>
        <v>0.5181347150259068</v>
      </c>
      <c r="L178" s="11">
        <f t="shared" si="47"/>
        <v>0.27777777777777779</v>
      </c>
      <c r="M178" s="11">
        <f t="shared" si="48"/>
        <v>0.24937655860349128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-0.26122732891432909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0.23473268469585973</v>
      </c>
      <c r="Q178" s="11">
        <f>2*'OddsRatio_working_3-way'!K178*'OddsRatio_working_3-way'!L178*'OddsRatio_working_3-way'!M178</f>
        <v>7.1783695625645169E-2</v>
      </c>
      <c r="R178" s="11">
        <f t="shared" si="49"/>
        <v>0</v>
      </c>
      <c r="S178" s="11">
        <f t="shared" si="50"/>
        <v>-0.89857629242475456</v>
      </c>
      <c r="T178" s="11">
        <f t="shared" si="51"/>
        <v>-0.27479397321857935</v>
      </c>
      <c r="U178" s="11">
        <f>'OddsRatio_working_3-way'!S178-'OddsRatio_working_3-way'!R178^2/3</f>
        <v>-0.89857629242475456</v>
      </c>
      <c r="V178" s="11">
        <f>'OddsRatio_working_3-way'!S178*'OddsRatio_working_3-way'!R178/3-2*'OddsRatio_working_3-way'!R178^3/27-'OddsRatio_working_3-way'!T178</f>
        <v>0.27479397321857935</v>
      </c>
      <c r="W178" s="11">
        <f>'OddsRatio_working_3-way'!V178^2+4*'OddsRatio_working_3-way'!U178^3/27</f>
        <v>-3.197654790544012E-2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0.16392702310989898</v>
      </c>
      <c r="Y178" s="11">
        <f>IF('OddsRatio_working_3-way'!W178&gt;=0,IF('OddsRatio_working_3-way'!V178+SQRT('OddsRatio_working_3-way'!W178)&gt;0,0,PI()),ACOS('OddsRatio_working_3-way'!V178/(2*'OddsRatio_working_3-way'!X178)))</f>
        <v>0.57689639440768647</v>
      </c>
      <c r="Z178" s="11">
        <f>'OddsRatio_working_3-way'!X178^(1/3)*COS('OddsRatio_working_3-way'!Y178/3)</f>
        <v>0.53720125388409856</v>
      </c>
      <c r="AA178" s="11">
        <f>'OddsRatio_working_3-way'!X178^(1/3)*COS(('OddsRatio_working_3-way'!Y178+2*PI())/3)</f>
        <v>-0.35918309061578035</v>
      </c>
      <c r="AB178" s="11">
        <f>'OddsRatio_working_3-way'!X178^(1/3)*COS(('OddsRatio_working_3-way'!Y178+4*PI())/3)</f>
        <v>-0.1780181632683181</v>
      </c>
      <c r="AC178" s="11">
        <f>'OddsRatio_working_3-way'!X178^(1/3)*SIN('OddsRatio_working_3-way'!Y178/3)</f>
        <v>0.10459561957177629</v>
      </c>
      <c r="AD178" s="11">
        <f>'OddsRatio_working_3-way'!X178^(1/3)*SIN(('OddsRatio_working_3-way'!Y178+2*PI())/3)</f>
        <v>0.41293212302259508</v>
      </c>
      <c r="AE178" s="11">
        <f>'OddsRatio_working_3-way'!X178^(1/3)*SIN(('OddsRatio_working_3-way'!Y178+4*PI())/3)</f>
        <v>-0.5175277425943714</v>
      </c>
      <c r="AF178" s="11">
        <f>-'OddsRatio_working_3-way'!U178/(3*'OddsRatio_working_3-way'!X178^(1/3))*COS(('OddsRatio_working_3-way'!Y178)/3)</f>
        <v>0.53720125388409856</v>
      </c>
      <c r="AG178" s="11">
        <f>-'OddsRatio_working_3-way'!U178/(3*'OddsRatio_working_3-way'!X178^(1/3))*COS(('OddsRatio_working_3-way'!Y178+2*PI())/3)</f>
        <v>-0.35918309061578035</v>
      </c>
      <c r="AH178" s="11">
        <f>-'OddsRatio_working_3-way'!U178/(3*'OddsRatio_working_3-way'!X178^(1/3))*COS(('OddsRatio_working_3-way'!Y178+4*PI())/3)</f>
        <v>-0.1780181632683181</v>
      </c>
      <c r="AI178" s="11">
        <f>'OddsRatio_working_3-way'!U178/(3*'OddsRatio_working_3-way'!X178^(1/3))*SIN(('OddsRatio_working_3-way'!Y178)/3)</f>
        <v>-0.10459561957177629</v>
      </c>
      <c r="AJ178" s="11">
        <f>'OddsRatio_working_3-way'!U178/(3*'OddsRatio_working_3-way'!X178^(1/3))*SIN(('OddsRatio_working_3-way'!Y178+2*PI())/3)</f>
        <v>-0.41293212302259508</v>
      </c>
      <c r="AK178" s="11">
        <f>'OddsRatio_working_3-way'!U178/(3*'OddsRatio_working_3-way'!X178^(1/3))*SIN(('OddsRatio_working_3-way'!Y178+4*PI())/3)</f>
        <v>0.5175277425943714</v>
      </c>
      <c r="AL178" s="11">
        <f>'OddsRatio_working_3-way'!Z178+'OddsRatio_working_3-way'!AF178</f>
        <v>1.0744025077681971</v>
      </c>
      <c r="AM178" s="11">
        <f>'OddsRatio_working_3-way'!AA178+'OddsRatio_working_3-way'!AG178</f>
        <v>-0.71836618123156071</v>
      </c>
      <c r="AN178" s="11">
        <f>'OddsRatio_working_3-way'!AB178+'OddsRatio_working_3-way'!AH178</f>
        <v>-0.35603632653663619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1.0744025077681971</v>
      </c>
      <c r="AS178" s="11">
        <f>IF(('OddsRatio_working_3-way'!X178=0),IF(Q178&gt;0,-Q178^(1/3),(-Q178)^(1/3)),'OddsRatio_working_3-way'!AM178-'OddsRatio_working_3-way'!R178/3)</f>
        <v>-0.71836618123156071</v>
      </c>
      <c r="AT178" s="11">
        <f>IF(('OddsRatio_working_3-way'!X178=0),IF(Q178&gt;0,-Q178^(1/3),(-Q178)^(1/3)),'OddsRatio_working_3-way'!AN178-'OddsRatio_working_3-way'!R178/3)</f>
        <v>-0.35603632653663619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1.45</v>
      </c>
      <c r="B179" s="4">
        <f>IF('True_Odds_Calculator_3-way'!B178="","",'True_Odds_Calculator_3-way'!B178)</f>
        <v>4.53</v>
      </c>
      <c r="C179" s="4">
        <f>IF('True_Odds_Calculator_3-way'!C178="","",'True_Odds_Calculator_3-way'!C178)</f>
        <v>7.03</v>
      </c>
      <c r="D179" s="9">
        <f t="shared" si="39"/>
        <v>0.66680206294909128</v>
      </c>
      <c r="E179" s="9">
        <f t="shared" si="40"/>
        <v>0.20325893328163464</v>
      </c>
      <c r="F179" s="9">
        <f t="shared" si="41"/>
        <v>0.12993900376927406</v>
      </c>
      <c r="G179" s="9">
        <f t="shared" si="42"/>
        <v>1.1104342671622194</v>
      </c>
      <c r="H179" s="9">
        <f t="shared" si="43"/>
        <v>1.4996954202229988</v>
      </c>
      <c r="I179" s="9">
        <f t="shared" si="44"/>
        <v>4.9198329630826345</v>
      </c>
      <c r="J179" s="9">
        <f t="shared" si="45"/>
        <v>7.6959186309881833</v>
      </c>
      <c r="K179" s="11">
        <f t="shared" si="46"/>
        <v>0.68965517241379315</v>
      </c>
      <c r="L179" s="11">
        <f t="shared" si="47"/>
        <v>0.22075055187637968</v>
      </c>
      <c r="M179" s="11">
        <f t="shared" si="48"/>
        <v>0.14224751066856328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-0.20743546156702253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0.21677667379041166</v>
      </c>
      <c r="Q179" s="11">
        <f>2*'OddsRatio_working_3-way'!K179*'OddsRatio_working_3-way'!L179*'OddsRatio_working_3-way'!M179</f>
        <v>4.3312022735346969E-2</v>
      </c>
      <c r="R179" s="11">
        <f t="shared" si="49"/>
        <v>0</v>
      </c>
      <c r="S179" s="11">
        <f t="shared" si="50"/>
        <v>-1.0450318964405754</v>
      </c>
      <c r="T179" s="11">
        <f t="shared" si="51"/>
        <v>-0.20879758170640861</v>
      </c>
      <c r="U179" s="11">
        <f>'OddsRatio_working_3-way'!S179-'OddsRatio_working_3-way'!R179^2/3</f>
        <v>-1.0450318964405754</v>
      </c>
      <c r="V179" s="11">
        <f>'OddsRatio_working_3-way'!S179*'OddsRatio_working_3-way'!R179/3-2*'OddsRatio_working_3-way'!R179^3/27-'OddsRatio_working_3-way'!T179</f>
        <v>0.20879758170640861</v>
      </c>
      <c r="W179" s="11">
        <f>'OddsRatio_working_3-way'!V179^2+4*'OddsRatio_working_3-way'!U179^3/27</f>
        <v>-0.12548069925445723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0.20559494727552377</v>
      </c>
      <c r="Y179" s="11">
        <f>IF('OddsRatio_working_3-way'!W179&gt;=0,IF('OddsRatio_working_3-way'!V179+SQRT('OddsRatio_working_3-way'!W179)&gt;0,0,PI()),ACOS('OddsRatio_working_3-way'!V179/(2*'OddsRatio_working_3-way'!X179)))</f>
        <v>1.0381803417248281</v>
      </c>
      <c r="Z179" s="11">
        <f>'OddsRatio_working_3-way'!X179^(1/3)*COS('OddsRatio_working_3-way'!Y179/3)</f>
        <v>0.55521713358110969</v>
      </c>
      <c r="AA179" s="11">
        <f>'OddsRatio_working_3-way'!X179^(1/3)*COS(('OddsRatio_working_3-way'!Y179+2*PI())/3)</f>
        <v>-0.45098222408492578</v>
      </c>
      <c r="AB179" s="11">
        <f>'OddsRatio_working_3-way'!X179^(1/3)*COS(('OddsRatio_working_3-way'!Y179+4*PI())/3)</f>
        <v>-0.10423490949618414</v>
      </c>
      <c r="AC179" s="11">
        <f>'OddsRatio_working_3-way'!X179^(1/3)*SIN('OddsRatio_working_3-way'!Y179/3)</f>
        <v>0.20019465541858991</v>
      </c>
      <c r="AD179" s="11">
        <f>'OddsRatio_working_3-way'!X179^(1/3)*SIN(('OddsRatio_working_3-way'!Y179+2*PI())/3)</f>
        <v>0.3807348145883242</v>
      </c>
      <c r="AE179" s="11">
        <f>'OddsRatio_working_3-way'!X179^(1/3)*SIN(('OddsRatio_working_3-way'!Y179+4*PI())/3)</f>
        <v>-0.58092947000691408</v>
      </c>
      <c r="AF179" s="11">
        <f>-'OddsRatio_working_3-way'!U179/(3*'OddsRatio_working_3-way'!X179^(1/3))*COS(('OddsRatio_working_3-way'!Y179)/3)</f>
        <v>0.55521713358110969</v>
      </c>
      <c r="AG179" s="11">
        <f>-'OddsRatio_working_3-way'!U179/(3*'OddsRatio_working_3-way'!X179^(1/3))*COS(('OddsRatio_working_3-way'!Y179+2*PI())/3)</f>
        <v>-0.45098222408492578</v>
      </c>
      <c r="AH179" s="11">
        <f>-'OddsRatio_working_3-way'!U179/(3*'OddsRatio_working_3-way'!X179^(1/3))*COS(('OddsRatio_working_3-way'!Y179+4*PI())/3)</f>
        <v>-0.10423490949618414</v>
      </c>
      <c r="AI179" s="11">
        <f>'OddsRatio_working_3-way'!U179/(3*'OddsRatio_working_3-way'!X179^(1/3))*SIN(('OddsRatio_working_3-way'!Y179)/3)</f>
        <v>-0.20019465541858991</v>
      </c>
      <c r="AJ179" s="11">
        <f>'OddsRatio_working_3-way'!U179/(3*'OddsRatio_working_3-way'!X179^(1/3))*SIN(('OddsRatio_working_3-way'!Y179+2*PI())/3)</f>
        <v>-0.3807348145883242</v>
      </c>
      <c r="AK179" s="11">
        <f>'OddsRatio_working_3-way'!U179/(3*'OddsRatio_working_3-way'!X179^(1/3))*SIN(('OddsRatio_working_3-way'!Y179+4*PI())/3)</f>
        <v>0.58092947000691408</v>
      </c>
      <c r="AL179" s="11">
        <f>'OddsRatio_working_3-way'!Z179+'OddsRatio_working_3-way'!AF179</f>
        <v>1.1104342671622194</v>
      </c>
      <c r="AM179" s="11">
        <f>'OddsRatio_working_3-way'!AA179+'OddsRatio_working_3-way'!AG179</f>
        <v>-0.90196444816985155</v>
      </c>
      <c r="AN179" s="11">
        <f>'OddsRatio_working_3-way'!AB179+'OddsRatio_working_3-way'!AH179</f>
        <v>-0.20846981899236827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1.1104342671622194</v>
      </c>
      <c r="AS179" s="11">
        <f>IF(('OddsRatio_working_3-way'!X179=0),IF(Q179&gt;0,-Q179^(1/3),(-Q179)^(1/3)),'OddsRatio_working_3-way'!AM179-'OddsRatio_working_3-way'!R179/3)</f>
        <v>-0.90196444816985155</v>
      </c>
      <c r="AT179" s="11">
        <f>IF(('OddsRatio_working_3-way'!X179=0),IF(Q179&gt;0,-Q179^(1/3),(-Q179)^(1/3)),'OddsRatio_working_3-way'!AN179-'OddsRatio_working_3-way'!R179/3)</f>
        <v>-0.20846981899236827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IF('True_Odds_Calculator_3-way'!A179="","",'True_Odds_Calculator_3-way'!A179)</f>
        <v>1.7</v>
      </c>
      <c r="B180" s="4">
        <f>IF('True_Odds_Calculator_3-way'!B179="","",'True_Odds_Calculator_3-way'!B179)</f>
        <v>3.94</v>
      </c>
      <c r="C180" s="4">
        <f>IF('True_Odds_Calculator_3-way'!C179="","",'True_Odds_Calculator_3-way'!C179)</f>
        <v>4.83</v>
      </c>
      <c r="D180" s="9">
        <f t="shared" si="39"/>
        <v>0.56793178084471518</v>
      </c>
      <c r="E180" s="9">
        <f t="shared" si="40"/>
        <v>0.23836456747418477</v>
      </c>
      <c r="F180" s="9">
        <f t="shared" si="41"/>
        <v>0.19370365168110024</v>
      </c>
      <c r="G180" s="9">
        <f t="shared" si="42"/>
        <v>1.0868212237760737</v>
      </c>
      <c r="H180" s="9">
        <f t="shared" si="43"/>
        <v>1.7607748566432517</v>
      </c>
      <c r="I180" s="9">
        <f t="shared" si="44"/>
        <v>4.1952543979016577</v>
      </c>
      <c r="J180" s="9">
        <f t="shared" si="45"/>
        <v>5.1625252870623628</v>
      </c>
      <c r="K180" s="11">
        <f t="shared" si="46"/>
        <v>0.58823529411764708</v>
      </c>
      <c r="L180" s="11">
        <f t="shared" si="47"/>
        <v>0.25380710659898476</v>
      </c>
      <c r="M180" s="11">
        <f t="shared" si="48"/>
        <v>0.20703933747412007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-0.24364183987432997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0.23090233665746146</v>
      </c>
      <c r="Q180" s="11">
        <f>2*'OddsRatio_working_3-way'!K180*'OddsRatio_working_3-way'!L180*'OddsRatio_working_3-way'!M180</f>
        <v>6.1821241407620207E-2</v>
      </c>
      <c r="R180" s="11">
        <f t="shared" si="49"/>
        <v>0</v>
      </c>
      <c r="S180" s="11">
        <f t="shared" si="50"/>
        <v>-0.94771216953771353</v>
      </c>
      <c r="T180" s="11">
        <f t="shared" si="51"/>
        <v>-0.25373819800206521</v>
      </c>
      <c r="U180" s="11">
        <f>'OddsRatio_working_3-way'!S180-'OddsRatio_working_3-way'!R180^2/3</f>
        <v>-0.94771216953771353</v>
      </c>
      <c r="V180" s="11">
        <f>'OddsRatio_working_3-way'!S180*'OddsRatio_working_3-way'!R180/3-2*'OddsRatio_working_3-way'!R180^3/27-'OddsRatio_working_3-way'!T180</f>
        <v>0.25373819800206521</v>
      </c>
      <c r="W180" s="11">
        <f>'OddsRatio_working_3-way'!V180^2+4*'OddsRatio_working_3-way'!U180^3/27</f>
        <v>-6.1719979382503107E-2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0.17755495804668364</v>
      </c>
      <c r="Y180" s="11">
        <f>IF('OddsRatio_working_3-way'!W180&gt;=0,IF('OddsRatio_working_3-way'!V180+SQRT('OddsRatio_working_3-way'!W180)&gt;0,0,PI()),ACOS('OddsRatio_working_3-way'!V180/(2*'OddsRatio_working_3-way'!X180)))</f>
        <v>0.77483818217476519</v>
      </c>
      <c r="Z180" s="11">
        <f>'OddsRatio_working_3-way'!X180^(1/3)*COS('OddsRatio_working_3-way'!Y180/3)</f>
        <v>0.54341061188803685</v>
      </c>
      <c r="AA180" s="11">
        <f>'OddsRatio_working_3-way'!X180^(1/3)*COS(('OddsRatio_working_3-way'!Y180+2*PI())/3)</f>
        <v>-0.39603037401168689</v>
      </c>
      <c r="AB180" s="11">
        <f>'OddsRatio_working_3-way'!X180^(1/3)*COS(('OddsRatio_working_3-way'!Y180+4*PI())/3)</f>
        <v>-0.14738023787635016</v>
      </c>
      <c r="AC180" s="11">
        <f>'OddsRatio_working_3-way'!X180^(1/3)*SIN('OddsRatio_working_3-way'!Y180/3)</f>
        <v>0.14355822303177382</v>
      </c>
      <c r="AD180" s="11">
        <f>'OddsRatio_working_3-way'!X180^(1/3)*SIN(('OddsRatio_working_3-way'!Y180+2*PI())/3)</f>
        <v>0.39882828306519913</v>
      </c>
      <c r="AE180" s="11">
        <f>'OddsRatio_working_3-way'!X180^(1/3)*SIN(('OddsRatio_working_3-way'!Y180+4*PI())/3)</f>
        <v>-0.54238650609697292</v>
      </c>
      <c r="AF180" s="11">
        <f>-'OddsRatio_working_3-way'!U180/(3*'OddsRatio_working_3-way'!X180^(1/3))*COS(('OddsRatio_working_3-way'!Y180)/3)</f>
        <v>0.54341061188803685</v>
      </c>
      <c r="AG180" s="11">
        <f>-'OddsRatio_working_3-way'!U180/(3*'OddsRatio_working_3-way'!X180^(1/3))*COS(('OddsRatio_working_3-way'!Y180+2*PI())/3)</f>
        <v>-0.39603037401168689</v>
      </c>
      <c r="AH180" s="11">
        <f>-'OddsRatio_working_3-way'!U180/(3*'OddsRatio_working_3-way'!X180^(1/3))*COS(('OddsRatio_working_3-way'!Y180+4*PI())/3)</f>
        <v>-0.14738023787635016</v>
      </c>
      <c r="AI180" s="11">
        <f>'OddsRatio_working_3-way'!U180/(3*'OddsRatio_working_3-way'!X180^(1/3))*SIN(('OddsRatio_working_3-way'!Y180)/3)</f>
        <v>-0.14355822303177382</v>
      </c>
      <c r="AJ180" s="11">
        <f>'OddsRatio_working_3-way'!U180/(3*'OddsRatio_working_3-way'!X180^(1/3))*SIN(('OddsRatio_working_3-way'!Y180+2*PI())/3)</f>
        <v>-0.39882828306519913</v>
      </c>
      <c r="AK180" s="11">
        <f>'OddsRatio_working_3-way'!U180/(3*'OddsRatio_working_3-way'!X180^(1/3))*SIN(('OddsRatio_working_3-way'!Y180+4*PI())/3)</f>
        <v>0.54238650609697292</v>
      </c>
      <c r="AL180" s="11">
        <f>'OddsRatio_working_3-way'!Z180+'OddsRatio_working_3-way'!AF180</f>
        <v>1.0868212237760737</v>
      </c>
      <c r="AM180" s="11">
        <f>'OddsRatio_working_3-way'!AA180+'OddsRatio_working_3-way'!AG180</f>
        <v>-0.79206074802337378</v>
      </c>
      <c r="AN180" s="11">
        <f>'OddsRatio_working_3-way'!AB180+'OddsRatio_working_3-way'!AH180</f>
        <v>-0.29476047575270031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1.0868212237760737</v>
      </c>
      <c r="AS180" s="11">
        <f>IF(('OddsRatio_working_3-way'!X180=0),IF(Q180&gt;0,-Q180^(1/3),(-Q180)^(1/3)),'OddsRatio_working_3-way'!AM180-'OddsRatio_working_3-way'!R180/3)</f>
        <v>-0.79206074802337378</v>
      </c>
      <c r="AT180" s="11">
        <f>IF(('OddsRatio_working_3-way'!X180=0),IF(Q180&gt;0,-Q180^(1/3),(-Q180)^(1/3)),'OddsRatio_working_3-way'!AN180-'OddsRatio_working_3-way'!R180/3)</f>
        <v>-0.29476047575270031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IF('True_Odds_Calculator_3-way'!A180="","",'True_Odds_Calculator_3-way'!A180)</f>
        <v>2.94</v>
      </c>
      <c r="B181" s="4">
        <f>IF('True_Odds_Calculator_3-way'!B180="","",'True_Odds_Calculator_3-way'!B180)</f>
        <v>3.74</v>
      </c>
      <c r="C181" s="4">
        <f>IF('True_Odds_Calculator_3-way'!C180="","",'True_Odds_Calculator_3-way'!C180)</f>
        <v>2.2799999999999998</v>
      </c>
      <c r="D181" s="9">
        <f t="shared" si="39"/>
        <v>0.32462565543798666</v>
      </c>
      <c r="E181" s="9">
        <f t="shared" si="40"/>
        <v>0.25391037563508378</v>
      </c>
      <c r="F181" s="9">
        <f t="shared" si="41"/>
        <v>0.42146396892692994</v>
      </c>
      <c r="G181" s="9">
        <f t="shared" si="42"/>
        <v>1.0724078630650324</v>
      </c>
      <c r="H181" s="9">
        <f t="shared" si="43"/>
        <v>3.080471254346163</v>
      </c>
      <c r="I181" s="9">
        <f t="shared" si="44"/>
        <v>3.9383975447981894</v>
      </c>
      <c r="J181" s="9">
        <f t="shared" si="45"/>
        <v>2.3726820647232407</v>
      </c>
      <c r="K181" s="11">
        <f t="shared" si="46"/>
        <v>0.3401360544217687</v>
      </c>
      <c r="L181" s="11">
        <f t="shared" si="47"/>
        <v>0.26737967914438499</v>
      </c>
      <c r="M181" s="11">
        <f t="shared" si="48"/>
        <v>0.43859649122807021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-0.27139914977155155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0.23773464728794225</v>
      </c>
      <c r="Q181" s="11">
        <f>2*'OddsRatio_working_3-way'!K181*'OddsRatio_working_3-way'!L181*'OddsRatio_working_3-way'!M181</f>
        <v>7.9776727277832971E-2</v>
      </c>
      <c r="R181" s="11">
        <f t="shared" si="49"/>
        <v>0</v>
      </c>
      <c r="S181" s="11">
        <f t="shared" si="50"/>
        <v>-0.87595944013845961</v>
      </c>
      <c r="T181" s="11">
        <f t="shared" si="51"/>
        <v>-0.29394612085183208</v>
      </c>
      <c r="U181" s="11">
        <f>'OddsRatio_working_3-way'!S181-'OddsRatio_working_3-way'!R181^2/3</f>
        <v>-0.87595944013845961</v>
      </c>
      <c r="V181" s="11">
        <f>'OddsRatio_working_3-way'!S181*'OddsRatio_working_3-way'!R181/3-2*'OddsRatio_working_3-way'!R181^3/27-'OddsRatio_working_3-way'!T181</f>
        <v>0.29394612085183208</v>
      </c>
      <c r="W181" s="11">
        <f>'OddsRatio_working_3-way'!V181^2+4*'OddsRatio_working_3-way'!U181^3/27</f>
        <v>-1.317019749250592E-2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0.15777715254144514</v>
      </c>
      <c r="Y181" s="11">
        <f>IF('OddsRatio_working_3-way'!W181&gt;=0,IF('OddsRatio_working_3-way'!V181+SQRT('OddsRatio_working_3-way'!W181)&gt;0,0,PI()),ACOS('OddsRatio_working_3-way'!V181/(2*'OddsRatio_working_3-way'!X181)))</f>
        <v>0.3722177290490094</v>
      </c>
      <c r="Z181" s="11">
        <f>'OddsRatio_working_3-way'!X181^(1/3)*COS('OddsRatio_working_3-way'!Y181/3)</f>
        <v>0.53620393153251622</v>
      </c>
      <c r="AA181" s="11">
        <f>'OddsRatio_working_3-way'!X181^(1/3)*COS(('OddsRatio_working_3-way'!Y181+2*PI())/3)</f>
        <v>-0.32601455413372254</v>
      </c>
      <c r="AB181" s="11">
        <f>'OddsRatio_working_3-way'!X181^(1/3)*COS(('OddsRatio_working_3-way'!Y181+4*PI())/3)</f>
        <v>-0.21018937739879381</v>
      </c>
      <c r="AC181" s="11">
        <f>'OddsRatio_working_3-way'!X181^(1/3)*SIN('OddsRatio_working_3-way'!Y181/3)</f>
        <v>6.6871696966847055E-2</v>
      </c>
      <c r="AD181" s="11">
        <f>'OddsRatio_working_3-way'!X181^(1/3)*SIN(('OddsRatio_working_3-way'!Y181+2*PI())/3)</f>
        <v>0.43093037783282734</v>
      </c>
      <c r="AE181" s="11">
        <f>'OddsRatio_working_3-way'!X181^(1/3)*SIN(('OddsRatio_working_3-way'!Y181+4*PI())/3)</f>
        <v>-0.49780207479967437</v>
      </c>
      <c r="AF181" s="11">
        <f>-'OddsRatio_working_3-way'!U181/(3*'OddsRatio_working_3-way'!X181^(1/3))*COS(('OddsRatio_working_3-way'!Y181)/3)</f>
        <v>0.53620393153251622</v>
      </c>
      <c r="AG181" s="11">
        <f>-'OddsRatio_working_3-way'!U181/(3*'OddsRatio_working_3-way'!X181^(1/3))*COS(('OddsRatio_working_3-way'!Y181+2*PI())/3)</f>
        <v>-0.32601455413372254</v>
      </c>
      <c r="AH181" s="11">
        <f>-'OddsRatio_working_3-way'!U181/(3*'OddsRatio_working_3-way'!X181^(1/3))*COS(('OddsRatio_working_3-way'!Y181+4*PI())/3)</f>
        <v>-0.21018937739879381</v>
      </c>
      <c r="AI181" s="11">
        <f>'OddsRatio_working_3-way'!U181/(3*'OddsRatio_working_3-way'!X181^(1/3))*SIN(('OddsRatio_working_3-way'!Y181)/3)</f>
        <v>-6.6871696966847055E-2</v>
      </c>
      <c r="AJ181" s="11">
        <f>'OddsRatio_working_3-way'!U181/(3*'OddsRatio_working_3-way'!X181^(1/3))*SIN(('OddsRatio_working_3-way'!Y181+2*PI())/3)</f>
        <v>-0.43093037783282734</v>
      </c>
      <c r="AK181" s="11">
        <f>'OddsRatio_working_3-way'!U181/(3*'OddsRatio_working_3-way'!X181^(1/3))*SIN(('OddsRatio_working_3-way'!Y181+4*PI())/3)</f>
        <v>0.49780207479967437</v>
      </c>
      <c r="AL181" s="11">
        <f>'OddsRatio_working_3-way'!Z181+'OddsRatio_working_3-way'!AF181</f>
        <v>1.0724078630650324</v>
      </c>
      <c r="AM181" s="11">
        <f>'OddsRatio_working_3-way'!AA181+'OddsRatio_working_3-way'!AG181</f>
        <v>-0.65202910826744509</v>
      </c>
      <c r="AN181" s="11">
        <f>'OddsRatio_working_3-way'!AB181+'OddsRatio_working_3-way'!AH181</f>
        <v>-0.42037875479758763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1.0724078630650324</v>
      </c>
      <c r="AS181" s="11">
        <f>IF(('OddsRatio_working_3-way'!X181=0),IF(Q181&gt;0,-Q181^(1/3),(-Q181)^(1/3)),'OddsRatio_working_3-way'!AM181-'OddsRatio_working_3-way'!R181/3)</f>
        <v>-0.65202910826744509</v>
      </c>
      <c r="AT181" s="11">
        <f>IF(('OddsRatio_working_3-way'!X181=0),IF(Q181&gt;0,-Q181^(1/3),(-Q181)^(1/3)),'OddsRatio_working_3-way'!AN181-'OddsRatio_working_3-way'!R181/3)</f>
        <v>-0.42037875479758763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IF('True_Odds_Calculator_3-way'!A181="","",'True_Odds_Calculator_3-way'!A181)</f>
        <v>1.64</v>
      </c>
      <c r="B182" s="4">
        <f>IF('True_Odds_Calculator_3-way'!B181="","",'True_Odds_Calculator_3-way'!B181)</f>
        <v>3.85</v>
      </c>
      <c r="C182" s="4">
        <f>IF('True_Odds_Calculator_3-way'!C181="","",'True_Odds_Calculator_3-way'!C181)</f>
        <v>5.59</v>
      </c>
      <c r="D182" s="9">
        <f t="shared" si="39"/>
        <v>0.58942494938935175</v>
      </c>
      <c r="E182" s="9">
        <f t="shared" si="40"/>
        <v>0.24378898227299525</v>
      </c>
      <c r="F182" s="9">
        <f t="shared" si="41"/>
        <v>0.16678606833765289</v>
      </c>
      <c r="G182" s="9">
        <f t="shared" si="42"/>
        <v>1.0883888054683815</v>
      </c>
      <c r="H182" s="9">
        <f t="shared" si="43"/>
        <v>1.6965688354997643</v>
      </c>
      <c r="I182" s="9">
        <f t="shared" si="44"/>
        <v>4.1019080955848883</v>
      </c>
      <c r="J182" s="9">
        <f t="shared" si="45"/>
        <v>5.9957046170998707</v>
      </c>
      <c r="K182" s="11">
        <f t="shared" si="46"/>
        <v>0.6097560975609756</v>
      </c>
      <c r="L182" s="11">
        <f t="shared" si="47"/>
        <v>0.25974025974025972</v>
      </c>
      <c r="M182" s="11">
        <f t="shared" si="48"/>
        <v>0.17889087656529518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-0.23720352251265464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0.22892592376426751</v>
      </c>
      <c r="Q182" s="11">
        <f>2*'OddsRatio_working_3-way'!K182*'OddsRatio_working_3-way'!L182*'OddsRatio_working_3-way'!M182</f>
        <v>5.6664832614917691E-2</v>
      </c>
      <c r="R182" s="11">
        <f t="shared" si="49"/>
        <v>0</v>
      </c>
      <c r="S182" s="11">
        <f t="shared" si="50"/>
        <v>-0.96510339028398906</v>
      </c>
      <c r="T182" s="11">
        <f t="shared" si="51"/>
        <v>-0.23888697779306656</v>
      </c>
      <c r="U182" s="11">
        <f>'OddsRatio_working_3-way'!S182-'OddsRatio_working_3-way'!R182^2/3</f>
        <v>-0.96510339028398906</v>
      </c>
      <c r="V182" s="11">
        <f>'OddsRatio_working_3-way'!S182*'OddsRatio_working_3-way'!R182/3-2*'OddsRatio_working_3-way'!R182^3/27-'OddsRatio_working_3-way'!T182</f>
        <v>0.23888697779306656</v>
      </c>
      <c r="W182" s="11">
        <f>'OddsRatio_working_3-way'!V182^2+4*'OddsRatio_working_3-way'!U182^3/27</f>
        <v>-7.6106492551854615E-2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0.18246470940359927</v>
      </c>
      <c r="Y182" s="11">
        <f>IF('OddsRatio_working_3-way'!W182&gt;=0,IF('OddsRatio_working_3-way'!V182+SQRT('OddsRatio_working_3-way'!W182)&gt;0,0,PI()),ACOS('OddsRatio_working_3-way'!V182/(2*'OddsRatio_working_3-way'!X182)))</f>
        <v>0.85712779272134987</v>
      </c>
      <c r="Z182" s="11">
        <f>'OddsRatio_working_3-way'!X182^(1/3)*COS('OddsRatio_working_3-way'!Y182/3)</f>
        <v>0.54419440273419084</v>
      </c>
      <c r="AA182" s="11">
        <f>'OddsRatio_working_3-way'!X182^(1/3)*COS(('OddsRatio_working_3-way'!Y182+2*PI())/3)</f>
        <v>-0.410535586923921</v>
      </c>
      <c r="AB182" s="11">
        <f>'OddsRatio_working_3-way'!X182^(1/3)*COS(('OddsRatio_working_3-way'!Y182+4*PI())/3)</f>
        <v>-0.13365881581026973</v>
      </c>
      <c r="AC182" s="11">
        <f>'OddsRatio_working_3-way'!X182^(1/3)*SIN('OddsRatio_working_3-way'!Y182/3)</f>
        <v>0.1598548783348209</v>
      </c>
      <c r="AD182" s="11">
        <f>'OddsRatio_working_3-way'!X182^(1/3)*SIN(('OddsRatio_working_3-way'!Y182+2*PI())/3)</f>
        <v>0.39135873819769856</v>
      </c>
      <c r="AE182" s="11">
        <f>'OddsRatio_working_3-way'!X182^(1/3)*SIN(('OddsRatio_working_3-way'!Y182+4*PI())/3)</f>
        <v>-0.55121361653251955</v>
      </c>
      <c r="AF182" s="11">
        <f>-'OddsRatio_working_3-way'!U182/(3*'OddsRatio_working_3-way'!X182^(1/3))*COS(('OddsRatio_working_3-way'!Y182)/3)</f>
        <v>0.54419440273419073</v>
      </c>
      <c r="AG182" s="11">
        <f>-'OddsRatio_working_3-way'!U182/(3*'OddsRatio_working_3-way'!X182^(1/3))*COS(('OddsRatio_working_3-way'!Y182+2*PI())/3)</f>
        <v>-0.41053558692392095</v>
      </c>
      <c r="AH182" s="11">
        <f>-'OddsRatio_working_3-way'!U182/(3*'OddsRatio_working_3-way'!X182^(1/3))*COS(('OddsRatio_working_3-way'!Y182+4*PI())/3)</f>
        <v>-0.1336588158102697</v>
      </c>
      <c r="AI182" s="11">
        <f>'OddsRatio_working_3-way'!U182/(3*'OddsRatio_working_3-way'!X182^(1/3))*SIN(('OddsRatio_working_3-way'!Y182)/3)</f>
        <v>-0.15985487833482087</v>
      </c>
      <c r="AJ182" s="11">
        <f>'OddsRatio_working_3-way'!U182/(3*'OddsRatio_working_3-way'!X182^(1/3))*SIN(('OddsRatio_working_3-way'!Y182+2*PI())/3)</f>
        <v>-0.39135873819769851</v>
      </c>
      <c r="AK182" s="11">
        <f>'OddsRatio_working_3-way'!U182/(3*'OddsRatio_working_3-way'!X182^(1/3))*SIN(('OddsRatio_working_3-way'!Y182+4*PI())/3)</f>
        <v>0.55121361653251943</v>
      </c>
      <c r="AL182" s="11">
        <f>'OddsRatio_working_3-way'!Z182+'OddsRatio_working_3-way'!AF182</f>
        <v>1.0883888054683815</v>
      </c>
      <c r="AM182" s="11">
        <f>'OddsRatio_working_3-way'!AA182+'OddsRatio_working_3-way'!AG182</f>
        <v>-0.82107117384784201</v>
      </c>
      <c r="AN182" s="11">
        <f>'OddsRatio_working_3-way'!AB182+'OddsRatio_working_3-way'!AH182</f>
        <v>-0.26731763162053945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1.0883888054683815</v>
      </c>
      <c r="AS182" s="11">
        <f>IF(('OddsRatio_working_3-way'!X182=0),IF(Q182&gt;0,-Q182^(1/3),(-Q182)^(1/3)),'OddsRatio_working_3-way'!AM182-'OddsRatio_working_3-way'!R182/3)</f>
        <v>-0.82107117384784201</v>
      </c>
      <c r="AT182" s="11">
        <f>IF(('OddsRatio_working_3-way'!X182=0),IF(Q182&gt;0,-Q182^(1/3),(-Q182)^(1/3)),'OddsRatio_working_3-way'!AN182-'OddsRatio_working_3-way'!R182/3)</f>
        <v>-0.26731763162053945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IF('True_Odds_Calculator_3-way'!A182="","",'True_Odds_Calculator_3-way'!A182)</f>
        <v>1.63</v>
      </c>
      <c r="B183" s="4">
        <f>IF('True_Odds_Calculator_3-way'!B182="","",'True_Odds_Calculator_3-way'!B182)</f>
        <v>4.25</v>
      </c>
      <c r="C183" s="4">
        <f>IF('True_Odds_Calculator_3-way'!C182="","",'True_Odds_Calculator_3-way'!C182)</f>
        <v>5.49</v>
      </c>
      <c r="D183" s="9">
        <f t="shared" si="39"/>
        <v>0.60036912996095171</v>
      </c>
      <c r="E183" s="9">
        <f t="shared" si="40"/>
        <v>0.22553675392914643</v>
      </c>
      <c r="F183" s="9">
        <f t="shared" si="41"/>
        <v>0.17409411610990175</v>
      </c>
      <c r="G183" s="9">
        <f t="shared" si="42"/>
        <v>1.0565745017385439</v>
      </c>
      <c r="H183" s="9">
        <f t="shared" si="43"/>
        <v>1.6656419360952828</v>
      </c>
      <c r="I183" s="9">
        <f t="shared" si="44"/>
        <v>4.4338671306502677</v>
      </c>
      <c r="J183" s="9">
        <f t="shared" si="45"/>
        <v>5.7440195128060632</v>
      </c>
      <c r="K183" s="11">
        <f t="shared" si="46"/>
        <v>0.61349693251533743</v>
      </c>
      <c r="L183" s="11">
        <f t="shared" si="47"/>
        <v>0.23529411764705882</v>
      </c>
      <c r="M183" s="11">
        <f t="shared" si="48"/>
        <v>0.18214936247723132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-0.24172489070052239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0.22007797386278255</v>
      </c>
      <c r="Q183" s="11">
        <f>2*'OddsRatio_working_3-way'!K183*'OddsRatio_working_3-way'!L183*'OddsRatio_working_3-way'!M183</f>
        <v>5.2587329477367398E-2</v>
      </c>
      <c r="R183" s="11">
        <f t="shared" si="49"/>
        <v>0</v>
      </c>
      <c r="S183" s="11">
        <f t="shared" si="50"/>
        <v>-0.91044812648376117</v>
      </c>
      <c r="T183" s="11">
        <f t="shared" si="51"/>
        <v>-0.21755032890890352</v>
      </c>
      <c r="U183" s="11">
        <f>'OddsRatio_working_3-way'!S183-'OddsRatio_working_3-way'!R183^2/3</f>
        <v>-0.91044812648376117</v>
      </c>
      <c r="V183" s="11">
        <f>'OddsRatio_working_3-way'!S183*'OddsRatio_working_3-way'!R183/3-2*'OddsRatio_working_3-way'!R183^3/27-'OddsRatio_working_3-way'!T183</f>
        <v>0.21755032890890352</v>
      </c>
      <c r="W183" s="11">
        <f>'OddsRatio_working_3-way'!V183^2+4*'OddsRatio_working_3-way'!U183^3/27</f>
        <v>-6.4477014235324565E-2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0.16718639287012615</v>
      </c>
      <c r="Y183" s="11">
        <f>IF('OddsRatio_working_3-way'!W183&gt;=0,IF('OddsRatio_working_3-way'!V183+SQRT('OddsRatio_working_3-way'!W183)&gt;0,0,PI()),ACOS('OddsRatio_working_3-way'!V183/(2*'OddsRatio_working_3-way'!X183)))</f>
        <v>0.86239296050842362</v>
      </c>
      <c r="Z183" s="11">
        <f>'OddsRatio_working_3-way'!X183^(1/3)*COS('OddsRatio_working_3-way'!Y183/3)</f>
        <v>0.52828725086927197</v>
      </c>
      <c r="AA183" s="11">
        <f>'OddsRatio_working_3-way'!X183^(1/3)*COS(('OddsRatio_working_3-way'!Y183+2*PI())/3)</f>
        <v>-0.39940805922149863</v>
      </c>
      <c r="AB183" s="11">
        <f>'OddsRatio_working_3-way'!X183^(1/3)*COS(('OddsRatio_working_3-way'!Y183+4*PI())/3)</f>
        <v>-0.12887919164777342</v>
      </c>
      <c r="AC183" s="11">
        <f>'OddsRatio_working_3-way'!X183^(1/3)*SIN('OddsRatio_working_3-way'!Y183/3)</f>
        <v>0.15618991451725489</v>
      </c>
      <c r="AD183" s="11">
        <f>'OddsRatio_working_3-way'!X183^(1/3)*SIN(('OddsRatio_working_3-way'!Y183+2*PI())/3)</f>
        <v>0.3794152224896048</v>
      </c>
      <c r="AE183" s="11">
        <f>'OddsRatio_working_3-way'!X183^(1/3)*SIN(('OddsRatio_working_3-way'!Y183+4*PI())/3)</f>
        <v>-0.53560513700685974</v>
      </c>
      <c r="AF183" s="11">
        <f>-'OddsRatio_working_3-way'!U183/(3*'OddsRatio_working_3-way'!X183^(1/3))*COS(('OddsRatio_working_3-way'!Y183)/3)</f>
        <v>0.52828725086927186</v>
      </c>
      <c r="AG183" s="11">
        <f>-'OddsRatio_working_3-way'!U183/(3*'OddsRatio_working_3-way'!X183^(1/3))*COS(('OddsRatio_working_3-way'!Y183+2*PI())/3)</f>
        <v>-0.39940805922149852</v>
      </c>
      <c r="AH183" s="11">
        <f>-'OddsRatio_working_3-way'!U183/(3*'OddsRatio_working_3-way'!X183^(1/3))*COS(('OddsRatio_working_3-way'!Y183+4*PI())/3)</f>
        <v>-0.12887919164777339</v>
      </c>
      <c r="AI183" s="11">
        <f>'OddsRatio_working_3-way'!U183/(3*'OddsRatio_working_3-way'!X183^(1/3))*SIN(('OddsRatio_working_3-way'!Y183)/3)</f>
        <v>-0.15618991451725486</v>
      </c>
      <c r="AJ183" s="11">
        <f>'OddsRatio_working_3-way'!U183/(3*'OddsRatio_working_3-way'!X183^(1/3))*SIN(('OddsRatio_working_3-way'!Y183+2*PI())/3)</f>
        <v>-0.37941522248960469</v>
      </c>
      <c r="AK183" s="11">
        <f>'OddsRatio_working_3-way'!U183/(3*'OddsRatio_working_3-way'!X183^(1/3))*SIN(('OddsRatio_working_3-way'!Y183+4*PI())/3)</f>
        <v>0.53560513700685963</v>
      </c>
      <c r="AL183" s="11">
        <f>'OddsRatio_working_3-way'!Z183+'OddsRatio_working_3-way'!AF183</f>
        <v>1.0565745017385439</v>
      </c>
      <c r="AM183" s="11">
        <f>'OddsRatio_working_3-way'!AA183+'OddsRatio_working_3-way'!AG183</f>
        <v>-0.79881611844299716</v>
      </c>
      <c r="AN183" s="11">
        <f>'OddsRatio_working_3-way'!AB183+'OddsRatio_working_3-way'!AH183</f>
        <v>-0.25775838329554679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1.0565745017385439</v>
      </c>
      <c r="AS183" s="11">
        <f>IF(('OddsRatio_working_3-way'!X183=0),IF(Q183&gt;0,-Q183^(1/3),(-Q183)^(1/3)),'OddsRatio_working_3-way'!AM183-'OddsRatio_working_3-way'!R183/3)</f>
        <v>-0.79881611844299716</v>
      </c>
      <c r="AT183" s="11">
        <f>IF(('OddsRatio_working_3-way'!X183=0),IF(Q183&gt;0,-Q183^(1/3),(-Q183)^(1/3)),'OddsRatio_working_3-way'!AN183-'OddsRatio_working_3-way'!R183/3)</f>
        <v>-0.25775838329554679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IF('True_Odds_Calculator_3-way'!A183="","",'True_Odds_Calculator_3-way'!A183)</f>
        <v>2</v>
      </c>
      <c r="B184" s="4">
        <f>IF('True_Odds_Calculator_3-way'!B183="","",'True_Odds_Calculator_3-way'!B183)</f>
        <v>3.74</v>
      </c>
      <c r="C184" s="4">
        <f>IF('True_Odds_Calculator_3-way'!C183="","",'True_Odds_Calculator_3-way'!C183)</f>
        <v>3.81</v>
      </c>
      <c r="D184" s="9">
        <f t="shared" si="39"/>
        <v>0.48825317275495755</v>
      </c>
      <c r="E184" s="9">
        <f t="shared" si="40"/>
        <v>0.25827495567764813</v>
      </c>
      <c r="F184" s="9">
        <f t="shared" si="41"/>
        <v>0.25347187156739431</v>
      </c>
      <c r="G184" s="9">
        <f t="shared" si="42"/>
        <v>1.0481177712732976</v>
      </c>
      <c r="H184" s="9">
        <f t="shared" si="43"/>
        <v>2.0481177712732976</v>
      </c>
      <c r="I184" s="9">
        <f t="shared" si="44"/>
        <v>3.8718426932888366</v>
      </c>
      <c r="J184" s="9">
        <f t="shared" si="45"/>
        <v>3.9452109372779662</v>
      </c>
      <c r="K184" s="11">
        <f t="shared" si="46"/>
        <v>0.5</v>
      </c>
      <c r="L184" s="11">
        <f t="shared" si="47"/>
        <v>0.26737967914438499</v>
      </c>
      <c r="M184" s="11">
        <f t="shared" si="48"/>
        <v>0.26246719160104987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-0.27016576136539083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0.22983423863460917</v>
      </c>
      <c r="Q184" s="11">
        <f>2*'OddsRatio_working_3-way'!K184*'OddsRatio_working_3-way'!L184*'OddsRatio_working_3-way'!M184</f>
        <v>7.017839347621653E-2</v>
      </c>
      <c r="R184" s="11">
        <f t="shared" si="49"/>
        <v>0</v>
      </c>
      <c r="S184" s="11">
        <f t="shared" si="50"/>
        <v>-0.85071564017975421</v>
      </c>
      <c r="T184" s="11">
        <f t="shared" si="51"/>
        <v>-0.25976050081824553</v>
      </c>
      <c r="U184" s="11">
        <f>'OddsRatio_working_3-way'!S184-'OddsRatio_working_3-way'!R184^2/3</f>
        <v>-0.85071564017975421</v>
      </c>
      <c r="V184" s="11">
        <f>'OddsRatio_working_3-way'!S184*'OddsRatio_working_3-way'!R184/3-2*'OddsRatio_working_3-way'!R184^3/27-'OddsRatio_working_3-way'!T184</f>
        <v>0.25976050081824553</v>
      </c>
      <c r="W184" s="11">
        <f>'OddsRatio_working_3-way'!V184^2+4*'OddsRatio_working_3-way'!U184^3/27</f>
        <v>-2.3735957239148536E-2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0.15100618780739936</v>
      </c>
      <c r="Y184" s="11">
        <f>IF('OddsRatio_working_3-way'!W184&gt;=0,IF('OddsRatio_working_3-way'!V184+SQRT('OddsRatio_working_3-way'!W184)&gt;0,0,PI()),ACOS('OddsRatio_working_3-way'!V184/(2*'OddsRatio_working_3-way'!X184)))</f>
        <v>0.53533288574065518</v>
      </c>
      <c r="Z184" s="11">
        <f>'OddsRatio_working_3-way'!X184^(1/3)*COS('OddsRatio_working_3-way'!Y184/3)</f>
        <v>0.52405888563664882</v>
      </c>
      <c r="AA184" s="11">
        <f>'OddsRatio_working_3-way'!X184^(1/3)*COS(('OddsRatio_working_3-way'!Y184+2*PI())/3)</f>
        <v>-0.34388677806626611</v>
      </c>
      <c r="AB184" s="11">
        <f>'OddsRatio_working_3-way'!X184^(1/3)*COS(('OddsRatio_working_3-way'!Y184+4*PI())/3)</f>
        <v>-0.18017210757038279</v>
      </c>
      <c r="AC184" s="11">
        <f>'OddsRatio_working_3-way'!X184^(1/3)*SIN('OddsRatio_working_3-way'!Y184/3)</f>
        <v>9.4520709081089144E-2</v>
      </c>
      <c r="AD184" s="11">
        <f>'OddsRatio_working_3-way'!X184^(1/3)*SIN(('OddsRatio_working_3-way'!Y184+2*PI())/3)</f>
        <v>0.40658795349975713</v>
      </c>
      <c r="AE184" s="11">
        <f>'OddsRatio_working_3-way'!X184^(1/3)*SIN(('OddsRatio_working_3-way'!Y184+4*PI())/3)</f>
        <v>-0.5011086625808463</v>
      </c>
      <c r="AF184" s="11">
        <f>-'OddsRatio_working_3-way'!U184/(3*'OddsRatio_working_3-way'!X184^(1/3))*COS(('OddsRatio_working_3-way'!Y184)/3)</f>
        <v>0.52405888563664893</v>
      </c>
      <c r="AG184" s="11">
        <f>-'OddsRatio_working_3-way'!U184/(3*'OddsRatio_working_3-way'!X184^(1/3))*COS(('OddsRatio_working_3-way'!Y184+2*PI())/3)</f>
        <v>-0.34388677806626622</v>
      </c>
      <c r="AH184" s="11">
        <f>-'OddsRatio_working_3-way'!U184/(3*'OddsRatio_working_3-way'!X184^(1/3))*COS(('OddsRatio_working_3-way'!Y184+4*PI())/3)</f>
        <v>-0.18017210757038282</v>
      </c>
      <c r="AI184" s="11">
        <f>'OddsRatio_working_3-way'!U184/(3*'OddsRatio_working_3-way'!X184^(1/3))*SIN(('OddsRatio_working_3-way'!Y184)/3)</f>
        <v>-9.4520709081089158E-2</v>
      </c>
      <c r="AJ184" s="11">
        <f>'OddsRatio_working_3-way'!U184/(3*'OddsRatio_working_3-way'!X184^(1/3))*SIN(('OddsRatio_working_3-way'!Y184+2*PI())/3)</f>
        <v>-0.40658795349975724</v>
      </c>
      <c r="AK184" s="11">
        <f>'OddsRatio_working_3-way'!U184/(3*'OddsRatio_working_3-way'!X184^(1/3))*SIN(('OddsRatio_working_3-way'!Y184+4*PI())/3)</f>
        <v>0.50110866258084641</v>
      </c>
      <c r="AL184" s="11">
        <f>'OddsRatio_working_3-way'!Z184+'OddsRatio_working_3-way'!AF184</f>
        <v>1.0481177712732976</v>
      </c>
      <c r="AM184" s="11">
        <f>'OddsRatio_working_3-way'!AA184+'OddsRatio_working_3-way'!AG184</f>
        <v>-0.68777355613253233</v>
      </c>
      <c r="AN184" s="11">
        <f>'OddsRatio_working_3-way'!AB184+'OddsRatio_working_3-way'!AH184</f>
        <v>-0.36034421514076564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1.0481177712732976</v>
      </c>
      <c r="AS184" s="11">
        <f>IF(('OddsRatio_working_3-way'!X184=0),IF(Q184&gt;0,-Q184^(1/3),(-Q184)^(1/3)),'OddsRatio_working_3-way'!AM184-'OddsRatio_working_3-way'!R184/3)</f>
        <v>-0.68777355613253233</v>
      </c>
      <c r="AT184" s="11">
        <f>IF(('OddsRatio_working_3-way'!X184=0),IF(Q184&gt;0,-Q184^(1/3),(-Q184)^(1/3)),'OddsRatio_working_3-way'!AN184-'OddsRatio_working_3-way'!R184/3)</f>
        <v>-0.36034421514076564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IF('True_Odds_Calculator_3-way'!A184="","",'True_Odds_Calculator_3-way'!A184)</f>
        <v>2.46</v>
      </c>
      <c r="B185" s="4">
        <f>IF('True_Odds_Calculator_3-way'!B184="","",'True_Odds_Calculator_3-way'!B184)</f>
        <v>3.44</v>
      </c>
      <c r="C185" s="4">
        <f>IF('True_Odds_Calculator_3-way'!C184="","",'True_Odds_Calculator_3-way'!C184)</f>
        <v>3.03</v>
      </c>
      <c r="D185" s="9">
        <f t="shared" si="39"/>
        <v>0.3966516428742427</v>
      </c>
      <c r="E185" s="9">
        <f t="shared" si="40"/>
        <v>0.28231689782995861</v>
      </c>
      <c r="F185" s="9">
        <f t="shared" si="41"/>
        <v>0.32103145929579852</v>
      </c>
      <c r="G185" s="9">
        <f t="shared" si="42"/>
        <v>1.0418519797539929</v>
      </c>
      <c r="H185" s="9">
        <f t="shared" si="43"/>
        <v>2.5211038904408301</v>
      </c>
      <c r="I185" s="9">
        <f t="shared" si="44"/>
        <v>3.5421188305997426</v>
      </c>
      <c r="J185" s="9">
        <f t="shared" si="45"/>
        <v>3.1149595189006059</v>
      </c>
      <c r="K185" s="11">
        <f t="shared" si="46"/>
        <v>0.4065040650406504</v>
      </c>
      <c r="L185" s="11">
        <f t="shared" si="47"/>
        <v>0.29069767441860467</v>
      </c>
      <c r="M185" s="11">
        <f t="shared" si="48"/>
        <v>0.33003300330033003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-0.2820346980812658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0.23126958186459601</v>
      </c>
      <c r="Q185" s="11">
        <f>2*'OddsRatio_working_3-way'!K185*'OddsRatio_working_3-way'!L185*'OddsRatio_working_3-way'!M185</f>
        <v>7.7999858976254971E-2</v>
      </c>
      <c r="R185" s="11">
        <f t="shared" si="49"/>
        <v>0</v>
      </c>
      <c r="S185" s="11">
        <f t="shared" si="50"/>
        <v>-0.82000400460640388</v>
      </c>
      <c r="T185" s="11">
        <f t="shared" si="51"/>
        <v>-0.27656121571885456</v>
      </c>
      <c r="U185" s="11">
        <f>'OddsRatio_working_3-way'!S185-'OddsRatio_working_3-way'!R185^2/3</f>
        <v>-0.82000400460640388</v>
      </c>
      <c r="V185" s="11">
        <f>'OddsRatio_working_3-way'!S185*'OddsRatio_working_3-way'!R185/3-2*'OddsRatio_working_3-way'!R185^3/27-'OddsRatio_working_3-way'!T185</f>
        <v>0.27656121571885456</v>
      </c>
      <c r="W185" s="11">
        <f>'OddsRatio_working_3-way'!V185^2+4*'OddsRatio_working_3-way'!U185^3/27</f>
        <v>-5.1992388684778679E-3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0.14290324078582742</v>
      </c>
      <c r="Y185" s="11">
        <f>IF('OddsRatio_working_3-way'!W185&gt;=0,IF('OddsRatio_working_3-way'!V185+SQRT('OddsRatio_working_3-way'!W185)&gt;0,0,PI()),ACOS('OddsRatio_working_3-way'!V185/(2*'OddsRatio_working_3-way'!X185)))</f>
        <v>0.25504474601393112</v>
      </c>
      <c r="Z185" s="11">
        <f>'OddsRatio_working_3-way'!X185^(1/3)*COS('OddsRatio_working_3-way'!Y185/3)</f>
        <v>0.52092598987699656</v>
      </c>
      <c r="AA185" s="11">
        <f>'OddsRatio_working_3-way'!X185^(1/3)*COS(('OddsRatio_working_3-way'!Y185+2*PI())/3)</f>
        <v>-0.29890887839309588</v>
      </c>
      <c r="AB185" s="11">
        <f>'OddsRatio_working_3-way'!X185^(1/3)*COS(('OddsRatio_working_3-way'!Y185+4*PI())/3)</f>
        <v>-0.22201711148390074</v>
      </c>
      <c r="AC185" s="11">
        <f>'OddsRatio_working_3-way'!X185^(1/3)*SIN('OddsRatio_working_3-way'!Y185/3)</f>
        <v>4.439348232348992E-2</v>
      </c>
      <c r="AD185" s="11">
        <f>'OddsRatio_working_3-way'!X185^(1/3)*SIN(('OddsRatio_working_3-way'!Y185+2*PI())/3)</f>
        <v>0.42893839956328939</v>
      </c>
      <c r="AE185" s="11">
        <f>'OddsRatio_working_3-way'!X185^(1/3)*SIN(('OddsRatio_working_3-way'!Y185+4*PI())/3)</f>
        <v>-0.47333188188677916</v>
      </c>
      <c r="AF185" s="11">
        <f>-'OddsRatio_working_3-way'!U185/(3*'OddsRatio_working_3-way'!X185^(1/3))*COS(('OddsRatio_working_3-way'!Y185)/3)</f>
        <v>0.52092598987699645</v>
      </c>
      <c r="AG185" s="11">
        <f>-'OddsRatio_working_3-way'!U185/(3*'OddsRatio_working_3-way'!X185^(1/3))*COS(('OddsRatio_working_3-way'!Y185+2*PI())/3)</f>
        <v>-0.29890887839309582</v>
      </c>
      <c r="AH185" s="11">
        <f>-'OddsRatio_working_3-way'!U185/(3*'OddsRatio_working_3-way'!X185^(1/3))*COS(('OddsRatio_working_3-way'!Y185+4*PI())/3)</f>
        <v>-0.22201711148390071</v>
      </c>
      <c r="AI185" s="11">
        <f>'OddsRatio_working_3-way'!U185/(3*'OddsRatio_working_3-way'!X185^(1/3))*SIN(('OddsRatio_working_3-way'!Y185)/3)</f>
        <v>-4.4393482323489913E-2</v>
      </c>
      <c r="AJ185" s="11">
        <f>'OddsRatio_working_3-way'!U185/(3*'OddsRatio_working_3-way'!X185^(1/3))*SIN(('OddsRatio_working_3-way'!Y185+2*PI())/3)</f>
        <v>-0.42893839956328927</v>
      </c>
      <c r="AK185" s="11">
        <f>'OddsRatio_working_3-way'!U185/(3*'OddsRatio_working_3-way'!X185^(1/3))*SIN(('OddsRatio_working_3-way'!Y185+4*PI())/3)</f>
        <v>0.47333188188677905</v>
      </c>
      <c r="AL185" s="11">
        <f>'OddsRatio_working_3-way'!Z185+'OddsRatio_working_3-way'!AF185</f>
        <v>1.0418519797539929</v>
      </c>
      <c r="AM185" s="11">
        <f>'OddsRatio_working_3-way'!AA185+'OddsRatio_working_3-way'!AG185</f>
        <v>-0.59781775678619176</v>
      </c>
      <c r="AN185" s="11">
        <f>'OddsRatio_working_3-way'!AB185+'OddsRatio_working_3-way'!AH185</f>
        <v>-0.44403422296780148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1.0418519797539929</v>
      </c>
      <c r="AS185" s="11">
        <f>IF(('OddsRatio_working_3-way'!X185=0),IF(Q185&gt;0,-Q185^(1/3),(-Q185)^(1/3)),'OddsRatio_working_3-way'!AM185-'OddsRatio_working_3-way'!R185/3)</f>
        <v>-0.59781775678619176</v>
      </c>
      <c r="AT185" s="11">
        <f>IF(('OddsRatio_working_3-way'!X185=0),IF(Q185&gt;0,-Q185^(1/3),(-Q185)^(1/3)),'OddsRatio_working_3-way'!AN185-'OddsRatio_working_3-way'!R185/3)</f>
        <v>-0.44403422296780148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IF('True_Odds_Calculator_3-way'!A185="","",'True_Odds_Calculator_3-way'!A185)</f>
        <v>2.67</v>
      </c>
      <c r="B186" s="4">
        <f>IF('True_Odds_Calculator_3-way'!B185="","",'True_Odds_Calculator_3-way'!B185)</f>
        <v>3</v>
      </c>
      <c r="C186" s="4">
        <f>IF('True_Odds_Calculator_3-way'!C185="","",'True_Odds_Calculator_3-way'!C185)</f>
        <v>3.13</v>
      </c>
      <c r="D186" s="9">
        <f t="shared" si="39"/>
        <v>0.36501101419600668</v>
      </c>
      <c r="E186" s="9">
        <f t="shared" si="40"/>
        <v>0.32431676331914711</v>
      </c>
      <c r="F186" s="9">
        <f t="shared" si="41"/>
        <v>0.31067222248484638</v>
      </c>
      <c r="G186" s="9">
        <f t="shared" si="42"/>
        <v>1.0417026085326651</v>
      </c>
      <c r="H186" s="9">
        <f t="shared" si="43"/>
        <v>2.7396433562495504</v>
      </c>
      <c r="I186" s="9">
        <f t="shared" si="44"/>
        <v>3.0834052170653301</v>
      </c>
      <c r="J186" s="9">
        <f t="shared" si="45"/>
        <v>3.2188265561745766</v>
      </c>
      <c r="K186" s="11">
        <f t="shared" si="46"/>
        <v>0.37453183520599254</v>
      </c>
      <c r="L186" s="11">
        <f t="shared" si="47"/>
        <v>0.33333333333333331</v>
      </c>
      <c r="M186" s="11">
        <f t="shared" si="48"/>
        <v>0.31948881789137379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-0.28375872013018877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0.23134021769912211</v>
      </c>
      <c r="Q186" s="11">
        <f>2*'OddsRatio_working_3-way'!K186*'OddsRatio_working_3-way'!L186*'OddsRatio_working_3-way'!M186</f>
        <v>7.9772488861766244E-2</v>
      </c>
      <c r="R186" s="11">
        <f t="shared" si="49"/>
        <v>0</v>
      </c>
      <c r="S186" s="11">
        <f t="shared" si="50"/>
        <v>-0.81527086671726956</v>
      </c>
      <c r="T186" s="11">
        <f t="shared" si="51"/>
        <v>-0.28112788507492054</v>
      </c>
      <c r="U186" s="11">
        <f>'OddsRatio_working_3-way'!S186-'OddsRatio_working_3-way'!R186^2/3</f>
        <v>-0.81527086671726956</v>
      </c>
      <c r="V186" s="11">
        <f>'OddsRatio_working_3-way'!S186*'OddsRatio_working_3-way'!R186/3-2*'OddsRatio_working_3-way'!R186^3/27-'OddsRatio_working_3-way'!T186</f>
        <v>0.28112788507492054</v>
      </c>
      <c r="W186" s="11">
        <f>'OddsRatio_working_3-way'!V186^2+4*'OddsRatio_working_3-way'!U186^3/27</f>
        <v>-1.2461201951351336E-3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0.14166775211902749</v>
      </c>
      <c r="Y186" s="11">
        <f>IF('OddsRatio_working_3-way'!W186&gt;=0,IF('OddsRatio_working_3-way'!V186+SQRT('OddsRatio_working_3-way'!W186)&gt;0,0,PI()),ACOS('OddsRatio_working_3-way'!V186/(2*'OddsRatio_working_3-way'!X186)))</f>
        <v>0.12491338144433195</v>
      </c>
      <c r="Z186" s="11">
        <f>'OddsRatio_working_3-way'!X186^(1/3)*COS('OddsRatio_working_3-way'!Y186/3)</f>
        <v>0.52085130426633253</v>
      </c>
      <c r="AA186" s="11">
        <f>'OddsRatio_working_3-way'!X186^(1/3)*COS(('OddsRatio_working_3-way'!Y186+2*PI())/3)</f>
        <v>-0.27921809243139695</v>
      </c>
      <c r="AB186" s="11">
        <f>'OddsRatio_working_3-way'!X186^(1/3)*COS(('OddsRatio_working_3-way'!Y186+4*PI())/3)</f>
        <v>-0.2416332118349358</v>
      </c>
      <c r="AC186" s="11">
        <f>'OddsRatio_working_3-way'!X186^(1/3)*SIN('OddsRatio_working_3-way'!Y186/3)</f>
        <v>2.169964092982702E-2</v>
      </c>
      <c r="AD186" s="11">
        <f>'OddsRatio_working_3-way'!X186^(1/3)*SIN(('OddsRatio_working_3-way'!Y186+2*PI())/3)</f>
        <v>0.4402206406239888</v>
      </c>
      <c r="AE186" s="11">
        <f>'OddsRatio_working_3-way'!X186^(1/3)*SIN(('OddsRatio_working_3-way'!Y186+4*PI())/3)</f>
        <v>-0.46192028155381554</v>
      </c>
      <c r="AF186" s="11">
        <f>-'OddsRatio_working_3-way'!U186/(3*'OddsRatio_working_3-way'!X186^(1/3))*COS(('OddsRatio_working_3-way'!Y186)/3)</f>
        <v>0.52085130426633253</v>
      </c>
      <c r="AG186" s="11">
        <f>-'OddsRatio_working_3-way'!U186/(3*'OddsRatio_working_3-way'!X186^(1/3))*COS(('OddsRatio_working_3-way'!Y186+2*PI())/3)</f>
        <v>-0.27921809243139695</v>
      </c>
      <c r="AH186" s="11">
        <f>-'OddsRatio_working_3-way'!U186/(3*'OddsRatio_working_3-way'!X186^(1/3))*COS(('OddsRatio_working_3-way'!Y186+4*PI())/3)</f>
        <v>-0.2416332118349358</v>
      </c>
      <c r="AI186" s="11">
        <f>'OddsRatio_working_3-way'!U186/(3*'OddsRatio_working_3-way'!X186^(1/3))*SIN(('OddsRatio_working_3-way'!Y186)/3)</f>
        <v>-2.169964092982702E-2</v>
      </c>
      <c r="AJ186" s="11">
        <f>'OddsRatio_working_3-way'!U186/(3*'OddsRatio_working_3-way'!X186^(1/3))*SIN(('OddsRatio_working_3-way'!Y186+2*PI())/3)</f>
        <v>-0.4402206406239888</v>
      </c>
      <c r="AK186" s="11">
        <f>'OddsRatio_working_3-way'!U186/(3*'OddsRatio_working_3-way'!X186^(1/3))*SIN(('OddsRatio_working_3-way'!Y186+4*PI())/3)</f>
        <v>0.46192028155381554</v>
      </c>
      <c r="AL186" s="11">
        <f>'OddsRatio_working_3-way'!Z186+'OddsRatio_working_3-way'!AF186</f>
        <v>1.0417026085326651</v>
      </c>
      <c r="AM186" s="11">
        <f>'OddsRatio_working_3-way'!AA186+'OddsRatio_working_3-way'!AG186</f>
        <v>-0.55843618486279389</v>
      </c>
      <c r="AN186" s="11">
        <f>'OddsRatio_working_3-way'!AB186+'OddsRatio_working_3-way'!AH186</f>
        <v>-0.4832664236698716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1.0417026085326651</v>
      </c>
      <c r="AS186" s="11">
        <f>IF(('OddsRatio_working_3-way'!X186=0),IF(Q186&gt;0,-Q186^(1/3),(-Q186)^(1/3)),'OddsRatio_working_3-way'!AM186-'OddsRatio_working_3-way'!R186/3)</f>
        <v>-0.55843618486279389</v>
      </c>
      <c r="AT186" s="11">
        <f>IF(('OddsRatio_working_3-way'!X186=0),IF(Q186&gt;0,-Q186^(1/3),(-Q186)^(1/3)),'OddsRatio_working_3-way'!AN186-'OddsRatio_working_3-way'!R186/3)</f>
        <v>-0.4832664236698716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IF('True_Odds_Calculator_3-way'!A186="","",'True_Odds_Calculator_3-way'!A186)</f>
        <v>1.88</v>
      </c>
      <c r="B187" s="4">
        <f>IF('True_Odds_Calculator_3-way'!B186="","",'True_Odds_Calculator_3-way'!B186)</f>
        <v>3.87</v>
      </c>
      <c r="C187" s="4">
        <f>IF('True_Odds_Calculator_3-way'!C186="","",'True_Odds_Calculator_3-way'!C186)</f>
        <v>4.18</v>
      </c>
      <c r="D187" s="9">
        <f t="shared" si="39"/>
        <v>0.52000354287442263</v>
      </c>
      <c r="E187" s="9">
        <f t="shared" si="40"/>
        <v>0.24934877709142714</v>
      </c>
      <c r="F187" s="9">
        <f t="shared" si="41"/>
        <v>0.23064768003415029</v>
      </c>
      <c r="G187" s="9">
        <f t="shared" si="42"/>
        <v>1.0489361600226754</v>
      </c>
      <c r="H187" s="9">
        <f t="shared" si="43"/>
        <v>1.9230638208199542</v>
      </c>
      <c r="I187" s="9">
        <f t="shared" si="44"/>
        <v>4.0104467792650791</v>
      </c>
      <c r="J187" s="9">
        <f t="shared" si="45"/>
        <v>4.3356169888721077</v>
      </c>
      <c r="K187" s="11">
        <f t="shared" si="46"/>
        <v>0.53191489361702127</v>
      </c>
      <c r="L187" s="11">
        <f t="shared" si="47"/>
        <v>0.25839793281653745</v>
      </c>
      <c r="M187" s="11">
        <f t="shared" si="48"/>
        <v>0.23923444976076558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-0.2640867383699228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0.22787051746139225</v>
      </c>
      <c r="Q187" s="11">
        <f>2*'OddsRatio_working_3-way'!K187*'OddsRatio_working_3-way'!L187*'OddsRatio_working_3-way'!M187</f>
        <v>6.5763497102854895E-2</v>
      </c>
      <c r="R187" s="11">
        <f t="shared" si="49"/>
        <v>0</v>
      </c>
      <c r="S187" s="11">
        <f t="shared" si="50"/>
        <v>-0.86286240220892796</v>
      </c>
      <c r="T187" s="11">
        <f t="shared" si="51"/>
        <v>-0.24902233829983486</v>
      </c>
      <c r="U187" s="11">
        <f>'OddsRatio_working_3-way'!S187-'OddsRatio_working_3-way'!R187^2/3</f>
        <v>-0.86286240220892796</v>
      </c>
      <c r="V187" s="11">
        <f>'OddsRatio_working_3-way'!S187*'OddsRatio_working_3-way'!R187/3-2*'OddsRatio_working_3-way'!R187^3/27-'OddsRatio_working_3-way'!T187</f>
        <v>0.24902233829983486</v>
      </c>
      <c r="W187" s="11">
        <f>'OddsRatio_working_3-way'!V187^2+4*'OddsRatio_working_3-way'!U187^3/27</f>
        <v>-3.3162432110282421E-2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0.15425186958559028</v>
      </c>
      <c r="Y187" s="11">
        <f>IF('OddsRatio_working_3-way'!W187&gt;=0,IF('OddsRatio_working_3-way'!V187+SQRT('OddsRatio_working_3-way'!W187)&gt;0,0,PI()),ACOS('OddsRatio_working_3-way'!V187/(2*'OddsRatio_working_3-way'!X187)))</f>
        <v>0.63141356616936373</v>
      </c>
      <c r="Z187" s="11">
        <f>'OddsRatio_working_3-way'!X187^(1/3)*COS('OddsRatio_working_3-way'!Y187/3)</f>
        <v>0.52446808001133771</v>
      </c>
      <c r="AA187" s="11">
        <f>'OddsRatio_working_3-way'!X187^(1/3)*COS(('OddsRatio_working_3-way'!Y187+2*PI())/3)</f>
        <v>-0.3592676699447151</v>
      </c>
      <c r="AB187" s="11">
        <f>'OddsRatio_working_3-way'!X187^(1/3)*COS(('OddsRatio_working_3-way'!Y187+4*PI())/3)</f>
        <v>-0.16520041006662273</v>
      </c>
      <c r="AC187" s="11">
        <f>'OddsRatio_working_3-way'!X187^(1/3)*SIN('OddsRatio_working_3-way'!Y187/3)</f>
        <v>0.11204478473150967</v>
      </c>
      <c r="AD187" s="11">
        <f>'OddsRatio_working_3-way'!X187^(1/3)*SIN(('OddsRatio_working_3-way'!Y187+2*PI())/3)</f>
        <v>0.3981802883981132</v>
      </c>
      <c r="AE187" s="11">
        <f>'OddsRatio_working_3-way'!X187^(1/3)*SIN(('OddsRatio_working_3-way'!Y187+4*PI())/3)</f>
        <v>-0.51022507312962295</v>
      </c>
      <c r="AF187" s="11">
        <f>-'OddsRatio_working_3-way'!U187/(3*'OddsRatio_working_3-way'!X187^(1/3))*COS(('OddsRatio_working_3-way'!Y187)/3)</f>
        <v>0.52446808001133771</v>
      </c>
      <c r="AG187" s="11">
        <f>-'OddsRatio_working_3-way'!U187/(3*'OddsRatio_working_3-way'!X187^(1/3))*COS(('OddsRatio_working_3-way'!Y187+2*PI())/3)</f>
        <v>-0.3592676699447151</v>
      </c>
      <c r="AH187" s="11">
        <f>-'OddsRatio_working_3-way'!U187/(3*'OddsRatio_working_3-way'!X187^(1/3))*COS(('OddsRatio_working_3-way'!Y187+4*PI())/3)</f>
        <v>-0.16520041006662273</v>
      </c>
      <c r="AI187" s="11">
        <f>'OddsRatio_working_3-way'!U187/(3*'OddsRatio_working_3-way'!X187^(1/3))*SIN(('OddsRatio_working_3-way'!Y187)/3)</f>
        <v>-0.11204478473150967</v>
      </c>
      <c r="AJ187" s="11">
        <f>'OddsRatio_working_3-way'!U187/(3*'OddsRatio_working_3-way'!X187^(1/3))*SIN(('OddsRatio_working_3-way'!Y187+2*PI())/3)</f>
        <v>-0.3981802883981132</v>
      </c>
      <c r="AK187" s="11">
        <f>'OddsRatio_working_3-way'!U187/(3*'OddsRatio_working_3-way'!X187^(1/3))*SIN(('OddsRatio_working_3-way'!Y187+4*PI())/3)</f>
        <v>0.51022507312962295</v>
      </c>
      <c r="AL187" s="11">
        <f>'OddsRatio_working_3-way'!Z187+'OddsRatio_working_3-way'!AF187</f>
        <v>1.0489361600226754</v>
      </c>
      <c r="AM187" s="11">
        <f>'OddsRatio_working_3-way'!AA187+'OddsRatio_working_3-way'!AG187</f>
        <v>-0.71853533988943019</v>
      </c>
      <c r="AN187" s="11">
        <f>'OddsRatio_working_3-way'!AB187+'OddsRatio_working_3-way'!AH187</f>
        <v>-0.33040082013324545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1.0489361600226754</v>
      </c>
      <c r="AS187" s="11">
        <f>IF(('OddsRatio_working_3-way'!X187=0),IF(Q187&gt;0,-Q187^(1/3),(-Q187)^(1/3)),'OddsRatio_working_3-way'!AM187-'OddsRatio_working_3-way'!R187/3)</f>
        <v>-0.71853533988943019</v>
      </c>
      <c r="AT187" s="11">
        <f>IF(('OddsRatio_working_3-way'!X187=0),IF(Q187&gt;0,-Q187^(1/3),(-Q187)^(1/3)),'OddsRatio_working_3-way'!AN187-'OddsRatio_working_3-way'!R187/3)</f>
        <v>-0.33040082013324545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IF('True_Odds_Calculator_3-way'!A187="","",'True_Odds_Calculator_3-way'!A187)</f>
        <v>2.1800000000000002</v>
      </c>
      <c r="B188" s="4">
        <f>IF('True_Odds_Calculator_3-way'!B187="","",'True_Odds_Calculator_3-way'!B187)</f>
        <v>3.72</v>
      </c>
      <c r="C188" s="4">
        <f>IF('True_Odds_Calculator_3-way'!C187="","",'True_Odds_Calculator_3-way'!C187)</f>
        <v>3.32</v>
      </c>
      <c r="D188" s="9">
        <f t="shared" si="39"/>
        <v>0.44777587289216153</v>
      </c>
      <c r="E188" s="9">
        <f t="shared" si="40"/>
        <v>0.26022901091303763</v>
      </c>
      <c r="F188" s="9">
        <f t="shared" si="41"/>
        <v>0.29199511619480095</v>
      </c>
      <c r="G188" s="9">
        <f t="shared" si="42"/>
        <v>1.0451356956188196</v>
      </c>
      <c r="H188" s="9">
        <f t="shared" si="43"/>
        <v>2.2332601208302068</v>
      </c>
      <c r="I188" s="9">
        <f t="shared" si="44"/>
        <v>3.8427690920831896</v>
      </c>
      <c r="J188" s="9">
        <f t="shared" si="45"/>
        <v>3.4247148138356613</v>
      </c>
      <c r="K188" s="11">
        <f t="shared" si="46"/>
        <v>0.4587155963302752</v>
      </c>
      <c r="L188" s="11">
        <f t="shared" si="47"/>
        <v>0.26881720430107525</v>
      </c>
      <c r="M188" s="11">
        <f t="shared" si="48"/>
        <v>0.30120481927710846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-0.27656764970506476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0.23102174902629155</v>
      </c>
      <c r="Q188" s="11">
        <f>2*'OddsRatio_working_3-way'!K188*'OddsRatio_working_3-way'!L188*'OddsRatio_working_3-way'!M188</f>
        <v>7.4283520587232033E-2</v>
      </c>
      <c r="R188" s="11">
        <f t="shared" si="49"/>
        <v>0</v>
      </c>
      <c r="S188" s="11">
        <f t="shared" si="50"/>
        <v>-0.83531732389039737</v>
      </c>
      <c r="T188" s="11">
        <f t="shared" si="51"/>
        <v>-0.26859077938597997</v>
      </c>
      <c r="U188" s="11">
        <f>'OddsRatio_working_3-way'!S188-'OddsRatio_working_3-way'!R188^2/3</f>
        <v>-0.83531732389039737</v>
      </c>
      <c r="V188" s="11">
        <f>'OddsRatio_working_3-way'!S188*'OddsRatio_working_3-way'!R188/3-2*'OddsRatio_working_3-way'!R188^3/27-'OddsRatio_working_3-way'!T188</f>
        <v>0.26859077938597997</v>
      </c>
      <c r="W188" s="11">
        <f>'OddsRatio_working_3-way'!V188^2+4*'OddsRatio_working_3-way'!U188^3/27</f>
        <v>-1.4206677039202281E-2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0.14692488200639336</v>
      </c>
      <c r="Y188" s="11">
        <f>IF('OddsRatio_working_3-way'!W188&gt;=0,IF('OddsRatio_working_3-way'!V188+SQRT('OddsRatio_working_3-way'!W188)&gt;0,0,PI()),ACOS('OddsRatio_working_3-way'!V188/(2*'OddsRatio_working_3-way'!X188)))</f>
        <v>0.41765861519478809</v>
      </c>
      <c r="Z188" s="11">
        <f>'OddsRatio_working_3-way'!X188^(1/3)*COS('OddsRatio_working_3-way'!Y188/3)</f>
        <v>0.52256784780940979</v>
      </c>
      <c r="AA188" s="11">
        <f>'OddsRatio_working_3-way'!X188^(1/3)*COS(('OddsRatio_working_3-way'!Y188+2*PI())/3)</f>
        <v>-0.32469894026108936</v>
      </c>
      <c r="AB188" s="11">
        <f>'OddsRatio_working_3-way'!X188^(1/3)*COS(('OddsRatio_working_3-way'!Y188+4*PI())/3)</f>
        <v>-0.19786890754832012</v>
      </c>
      <c r="AC188" s="11">
        <f>'OddsRatio_working_3-way'!X188^(1/3)*SIN('OddsRatio_working_3-way'!Y188/3)</f>
        <v>7.322535352804635E-2</v>
      </c>
      <c r="AD188" s="11">
        <f>'OddsRatio_working_3-way'!X188^(1/3)*SIN(('OddsRatio_working_3-way'!Y188+2*PI())/3)</f>
        <v>0.41594435463988616</v>
      </c>
      <c r="AE188" s="11">
        <f>'OddsRatio_working_3-way'!X188^(1/3)*SIN(('OddsRatio_working_3-way'!Y188+4*PI())/3)</f>
        <v>-0.48916970816793243</v>
      </c>
      <c r="AF188" s="11">
        <f>-'OddsRatio_working_3-way'!U188/(3*'OddsRatio_working_3-way'!X188^(1/3))*COS(('OddsRatio_working_3-way'!Y188)/3)</f>
        <v>0.52256784780940968</v>
      </c>
      <c r="AG188" s="11">
        <f>-'OddsRatio_working_3-way'!U188/(3*'OddsRatio_working_3-way'!X188^(1/3))*COS(('OddsRatio_working_3-way'!Y188+2*PI())/3)</f>
        <v>-0.32469894026108931</v>
      </c>
      <c r="AH188" s="11">
        <f>-'OddsRatio_working_3-way'!U188/(3*'OddsRatio_working_3-way'!X188^(1/3))*COS(('OddsRatio_working_3-way'!Y188+4*PI())/3)</f>
        <v>-0.19786890754832007</v>
      </c>
      <c r="AI188" s="11">
        <f>'OddsRatio_working_3-way'!U188/(3*'OddsRatio_working_3-way'!X188^(1/3))*SIN(('OddsRatio_working_3-way'!Y188)/3)</f>
        <v>-7.3225353528046336E-2</v>
      </c>
      <c r="AJ188" s="11">
        <f>'OddsRatio_working_3-way'!U188/(3*'OddsRatio_working_3-way'!X188^(1/3))*SIN(('OddsRatio_working_3-way'!Y188+2*PI())/3)</f>
        <v>-0.41594435463988605</v>
      </c>
      <c r="AK188" s="11">
        <f>'OddsRatio_working_3-way'!U188/(3*'OddsRatio_working_3-way'!X188^(1/3))*SIN(('OddsRatio_working_3-way'!Y188+4*PI())/3)</f>
        <v>0.48916970816793232</v>
      </c>
      <c r="AL188" s="11">
        <f>'OddsRatio_working_3-way'!Z188+'OddsRatio_working_3-way'!AF188</f>
        <v>1.0451356956188196</v>
      </c>
      <c r="AM188" s="11">
        <f>'OddsRatio_working_3-way'!AA188+'OddsRatio_working_3-way'!AG188</f>
        <v>-0.64939788052217873</v>
      </c>
      <c r="AN188" s="11">
        <f>'OddsRatio_working_3-way'!AB188+'OddsRatio_working_3-way'!AH188</f>
        <v>-0.39573781509664019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1.0451356956188196</v>
      </c>
      <c r="AS188" s="11">
        <f>IF(('OddsRatio_working_3-way'!X188=0),IF(Q188&gt;0,-Q188^(1/3),(-Q188)^(1/3)),'OddsRatio_working_3-way'!AM188-'OddsRatio_working_3-way'!R188/3)</f>
        <v>-0.64939788052217873</v>
      </c>
      <c r="AT188" s="11">
        <f>IF(('OddsRatio_working_3-way'!X188=0),IF(Q188&gt;0,-Q188^(1/3),(-Q188)^(1/3)),'OddsRatio_working_3-way'!AN188-'OddsRatio_working_3-way'!R188/3)</f>
        <v>-0.39573781509664019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IF('True_Odds_Calculator_3-way'!A188="","",'True_Odds_Calculator_3-way'!A188)</f>
        <v>1.57</v>
      </c>
      <c r="B189" s="4">
        <f>IF('True_Odds_Calculator_3-way'!B188="","",'True_Odds_Calculator_3-way'!B188)</f>
        <v>4.08</v>
      </c>
      <c r="C189" s="4">
        <f>IF('True_Odds_Calculator_3-way'!C188="","",'True_Odds_Calculator_3-way'!C188)</f>
        <v>5.96</v>
      </c>
      <c r="D189" s="9">
        <f t="shared" si="39"/>
        <v>0.61575208360791078</v>
      </c>
      <c r="E189" s="9">
        <f t="shared" si="40"/>
        <v>0.22873073811292802</v>
      </c>
      <c r="F189" s="9">
        <f t="shared" si="41"/>
        <v>0.15551717827916109</v>
      </c>
      <c r="G189" s="9">
        <f t="shared" si="42"/>
        <v>1.0947898829918112</v>
      </c>
      <c r="H189" s="9">
        <f t="shared" si="43"/>
        <v>1.6240302333053325</v>
      </c>
      <c r="I189" s="9">
        <f t="shared" si="44"/>
        <v>4.3719528396147789</v>
      </c>
      <c r="J189" s="9">
        <f t="shared" si="45"/>
        <v>6.4301578196393852</v>
      </c>
      <c r="K189" s="11">
        <f t="shared" si="46"/>
        <v>0.63694267515923564</v>
      </c>
      <c r="L189" s="11">
        <f t="shared" si="47"/>
        <v>0.24509803921568626</v>
      </c>
      <c r="M189" s="11">
        <f t="shared" si="48"/>
        <v>0.16778523489932887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-0.22808733633238709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0.22552623836693231</v>
      </c>
      <c r="Q189" s="11">
        <f>2*'OddsRatio_working_3-way'!K189*'OddsRatio_working_3-way'!L189*'OddsRatio_working_3-way'!M189</f>
        <v>5.2387047239705525E-2</v>
      </c>
      <c r="R189" s="11">
        <f t="shared" si="49"/>
        <v>0</v>
      </c>
      <c r="S189" s="11">
        <f t="shared" si="50"/>
        <v>-0.98877141534187352</v>
      </c>
      <c r="T189" s="11">
        <f t="shared" si="51"/>
        <v>-0.2296797712756965</v>
      </c>
      <c r="U189" s="11">
        <f>'OddsRatio_working_3-way'!S189-'OddsRatio_working_3-way'!R189^2/3</f>
        <v>-0.98877141534187352</v>
      </c>
      <c r="V189" s="11">
        <f>'OddsRatio_working_3-way'!S189*'OddsRatio_working_3-way'!R189/3-2*'OddsRatio_working_3-way'!R189^3/27-'OddsRatio_working_3-way'!T189</f>
        <v>0.2296797712756965</v>
      </c>
      <c r="W189" s="11">
        <f>'OddsRatio_working_3-way'!V189^2+4*'OddsRatio_working_3-way'!U189^3/27</f>
        <v>-9.0460695059845789E-2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0.18921779276345951</v>
      </c>
      <c r="Y189" s="11">
        <f>IF('OddsRatio_working_3-way'!W189&gt;=0,IF('OddsRatio_working_3-way'!V189+SQRT('OddsRatio_working_3-way'!W189)&gt;0,0,PI()),ACOS('OddsRatio_working_3-way'!V189/(2*'OddsRatio_working_3-way'!X189)))</f>
        <v>0.91861804454105489</v>
      </c>
      <c r="Z189" s="11">
        <f>'OddsRatio_working_3-way'!X189^(1/3)*COS('OddsRatio_working_3-way'!Y189/3)</f>
        <v>0.54739494149590562</v>
      </c>
      <c r="AA189" s="11">
        <f>'OddsRatio_working_3-way'!X189^(1/3)*COS(('OddsRatio_working_3-way'!Y189+2*PI())/3)</f>
        <v>-0.42357054155785157</v>
      </c>
      <c r="AB189" s="11">
        <f>'OddsRatio_working_3-way'!X189^(1/3)*COS(('OddsRatio_working_3-way'!Y189+4*PI())/3)</f>
        <v>-0.12382439993805365</v>
      </c>
      <c r="AC189" s="11">
        <f>'OddsRatio_working_3-way'!X189^(1/3)*SIN('OddsRatio_working_3-way'!Y189/3)</f>
        <v>0.17305851555274196</v>
      </c>
      <c r="AD189" s="11">
        <f>'OddsRatio_working_3-way'!X189^(1/3)*SIN(('OddsRatio_working_3-way'!Y189+2*PI())/3)</f>
        <v>0.38752866746217995</v>
      </c>
      <c r="AE189" s="11">
        <f>'OddsRatio_working_3-way'!X189^(1/3)*SIN(('OddsRatio_working_3-way'!Y189+4*PI())/3)</f>
        <v>-0.56058718301492183</v>
      </c>
      <c r="AF189" s="11">
        <f>-'OddsRatio_working_3-way'!U189/(3*'OddsRatio_working_3-way'!X189^(1/3))*COS(('OddsRatio_working_3-way'!Y189)/3)</f>
        <v>0.54739494149590562</v>
      </c>
      <c r="AG189" s="11">
        <f>-'OddsRatio_working_3-way'!U189/(3*'OddsRatio_working_3-way'!X189^(1/3))*COS(('OddsRatio_working_3-way'!Y189+2*PI())/3)</f>
        <v>-0.42357054155785157</v>
      </c>
      <c r="AH189" s="11">
        <f>-'OddsRatio_working_3-way'!U189/(3*'OddsRatio_working_3-way'!X189^(1/3))*COS(('OddsRatio_working_3-way'!Y189+4*PI())/3)</f>
        <v>-0.12382439993805365</v>
      </c>
      <c r="AI189" s="11">
        <f>'OddsRatio_working_3-way'!U189/(3*'OddsRatio_working_3-way'!X189^(1/3))*SIN(('OddsRatio_working_3-way'!Y189)/3)</f>
        <v>-0.17305851555274196</v>
      </c>
      <c r="AJ189" s="11">
        <f>'OddsRatio_working_3-way'!U189/(3*'OddsRatio_working_3-way'!X189^(1/3))*SIN(('OddsRatio_working_3-way'!Y189+2*PI())/3)</f>
        <v>-0.38752866746217995</v>
      </c>
      <c r="AK189" s="11">
        <f>'OddsRatio_working_3-way'!U189/(3*'OddsRatio_working_3-way'!X189^(1/3))*SIN(('OddsRatio_working_3-way'!Y189+4*PI())/3)</f>
        <v>0.56058718301492183</v>
      </c>
      <c r="AL189" s="11">
        <f>'OddsRatio_working_3-way'!Z189+'OddsRatio_working_3-way'!AF189</f>
        <v>1.0947898829918112</v>
      </c>
      <c r="AM189" s="11">
        <f>'OddsRatio_working_3-way'!AA189+'OddsRatio_working_3-way'!AG189</f>
        <v>-0.84714108311570313</v>
      </c>
      <c r="AN189" s="11">
        <f>'OddsRatio_working_3-way'!AB189+'OddsRatio_working_3-way'!AH189</f>
        <v>-0.2476487998761073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1.0947898829918112</v>
      </c>
      <c r="AS189" s="11">
        <f>IF(('OddsRatio_working_3-way'!X189=0),IF(Q189&gt;0,-Q189^(1/3),(-Q189)^(1/3)),'OddsRatio_working_3-way'!AM189-'OddsRatio_working_3-way'!R189/3)</f>
        <v>-0.84714108311570313</v>
      </c>
      <c r="AT189" s="11">
        <f>IF(('OddsRatio_working_3-way'!X189=0),IF(Q189&gt;0,-Q189^(1/3),(-Q189)^(1/3)),'OddsRatio_working_3-way'!AN189-'OddsRatio_working_3-way'!R189/3)</f>
        <v>-0.2476487998761073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IF('True_Odds_Calculator_3-way'!A189="","",'True_Odds_Calculator_3-way'!A189)</f>
        <v>2.14</v>
      </c>
      <c r="B190" s="4">
        <f>IF('True_Odds_Calculator_3-way'!B189="","",'True_Odds_Calculator_3-way'!B189)</f>
        <v>3.27</v>
      </c>
      <c r="C190" s="4">
        <f>IF('True_Odds_Calculator_3-way'!C189="","",'True_Odds_Calculator_3-way'!C189)</f>
        <v>3.92</v>
      </c>
      <c r="D190" s="9">
        <f t="shared" si="39"/>
        <v>0.45645624590388023</v>
      </c>
      <c r="E190" s="9">
        <f t="shared" si="40"/>
        <v>0.29663596091399674</v>
      </c>
      <c r="F190" s="9">
        <f t="shared" si="41"/>
        <v>0.24690779318212311</v>
      </c>
      <c r="G190" s="9">
        <f t="shared" si="42"/>
        <v>1.0445530563544625</v>
      </c>
      <c r="H190" s="9">
        <f t="shared" si="43"/>
        <v>2.1907904842440873</v>
      </c>
      <c r="I190" s="9">
        <f t="shared" si="44"/>
        <v>3.3711354379246306</v>
      </c>
      <c r="J190" s="9">
        <f t="shared" si="45"/>
        <v>4.0500949245550304</v>
      </c>
      <c r="K190" s="11">
        <f t="shared" si="46"/>
        <v>0.46728971962616822</v>
      </c>
      <c r="L190" s="11">
        <f t="shared" si="47"/>
        <v>0.3058103975535168</v>
      </c>
      <c r="M190" s="11">
        <f t="shared" si="48"/>
        <v>0.25510204081632654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-0.27546470873353202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0.23075765502977319</v>
      </c>
      <c r="Q190" s="11">
        <f>2*'OddsRatio_working_3-way'!K190*'OddsRatio_working_3-way'!L190*'OddsRatio_working_3-way'!M190</f>
        <v>7.2909211699770354E-2</v>
      </c>
      <c r="R190" s="11">
        <f t="shared" si="49"/>
        <v>0</v>
      </c>
      <c r="S190" s="11">
        <f t="shared" si="50"/>
        <v>-0.83770315293998066</v>
      </c>
      <c r="T190" s="11">
        <f t="shared" si="51"/>
        <v>-0.26467714152921978</v>
      </c>
      <c r="U190" s="11">
        <f>'OddsRatio_working_3-way'!S190-'OddsRatio_working_3-way'!R190^2/3</f>
        <v>-0.83770315293998066</v>
      </c>
      <c r="V190" s="11">
        <f>'OddsRatio_working_3-way'!S190*'OddsRatio_working_3-way'!R190/3-2*'OddsRatio_working_3-way'!R190^3/27-'OddsRatio_working_3-way'!T190</f>
        <v>0.26467714152921978</v>
      </c>
      <c r="W190" s="11">
        <f>'OddsRatio_working_3-way'!V190^2+4*'OddsRatio_working_3-way'!U190^3/27</f>
        <v>-1.7035687241179251E-2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0.14755480040417007</v>
      </c>
      <c r="Y190" s="11">
        <f>IF('OddsRatio_working_3-way'!W190&gt;=0,IF('OddsRatio_working_3-way'!V190+SQRT('OddsRatio_working_3-way'!W190)&gt;0,0,PI()),ACOS('OddsRatio_working_3-way'!V190/(2*'OddsRatio_working_3-way'!X190)))</f>
        <v>0.45813831896481139</v>
      </c>
      <c r="Z190" s="11">
        <f>'OddsRatio_working_3-way'!X190^(1/3)*COS('OddsRatio_working_3-way'!Y190/3)</f>
        <v>0.52227652817723136</v>
      </c>
      <c r="AA190" s="11">
        <f>'OddsRatio_working_3-way'!X190^(1/3)*COS(('OddsRatio_working_3-way'!Y190+2*PI())/3)</f>
        <v>-0.33075298466801911</v>
      </c>
      <c r="AB190" s="11">
        <f>'OddsRatio_working_3-way'!X190^(1/3)*COS(('OddsRatio_working_3-way'!Y190+4*PI())/3)</f>
        <v>-0.19152354350921239</v>
      </c>
      <c r="AC190" s="11">
        <f>'OddsRatio_working_3-way'!X190^(1/3)*SIN('OddsRatio_working_3-way'!Y190/3)</f>
        <v>8.0384155332158175E-2</v>
      </c>
      <c r="AD190" s="11">
        <f>'OddsRatio_working_3-way'!X190^(1/3)*SIN(('OddsRatio_working_3-way'!Y190+2*PI())/3)</f>
        <v>0.41211266353574244</v>
      </c>
      <c r="AE190" s="11">
        <f>'OddsRatio_working_3-way'!X190^(1/3)*SIN(('OddsRatio_working_3-way'!Y190+4*PI())/3)</f>
        <v>-0.4924968188679007</v>
      </c>
      <c r="AF190" s="11">
        <f>-'OddsRatio_working_3-way'!U190/(3*'OddsRatio_working_3-way'!X190^(1/3))*COS(('OddsRatio_working_3-way'!Y190)/3)</f>
        <v>0.52227652817723125</v>
      </c>
      <c r="AG190" s="11">
        <f>-'OddsRatio_working_3-way'!U190/(3*'OddsRatio_working_3-way'!X190^(1/3))*COS(('OddsRatio_working_3-way'!Y190+2*PI())/3)</f>
        <v>-0.33075298466801906</v>
      </c>
      <c r="AH190" s="11">
        <f>-'OddsRatio_working_3-way'!U190/(3*'OddsRatio_working_3-way'!X190^(1/3))*COS(('OddsRatio_working_3-way'!Y190+4*PI())/3)</f>
        <v>-0.19152354350921233</v>
      </c>
      <c r="AI190" s="11">
        <f>'OddsRatio_working_3-way'!U190/(3*'OddsRatio_working_3-way'!X190^(1/3))*SIN(('OddsRatio_working_3-way'!Y190)/3)</f>
        <v>-8.0384155332158147E-2</v>
      </c>
      <c r="AJ190" s="11">
        <f>'OddsRatio_working_3-way'!U190/(3*'OddsRatio_working_3-way'!X190^(1/3))*SIN(('OddsRatio_working_3-way'!Y190+2*PI())/3)</f>
        <v>-0.41211266353574233</v>
      </c>
      <c r="AK190" s="11">
        <f>'OddsRatio_working_3-way'!U190/(3*'OddsRatio_working_3-way'!X190^(1/3))*SIN(('OddsRatio_working_3-way'!Y190+4*PI())/3)</f>
        <v>0.49249681886790059</v>
      </c>
      <c r="AL190" s="11">
        <f>'OddsRatio_working_3-way'!Z190+'OddsRatio_working_3-way'!AF190</f>
        <v>1.0445530563544625</v>
      </c>
      <c r="AM190" s="11">
        <f>'OddsRatio_working_3-way'!AA190+'OddsRatio_working_3-way'!AG190</f>
        <v>-0.66150596933603811</v>
      </c>
      <c r="AN190" s="11">
        <f>'OddsRatio_working_3-way'!AB190+'OddsRatio_working_3-way'!AH190</f>
        <v>-0.38304708701842471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1.0445530563544625</v>
      </c>
      <c r="AS190" s="11">
        <f>IF(('OddsRatio_working_3-way'!X190=0),IF(Q190&gt;0,-Q190^(1/3),(-Q190)^(1/3)),'OddsRatio_working_3-way'!AM190-'OddsRatio_working_3-way'!R190/3)</f>
        <v>-0.66150596933603811</v>
      </c>
      <c r="AT190" s="11">
        <f>IF(('OddsRatio_working_3-way'!X190=0),IF(Q190&gt;0,-Q190^(1/3),(-Q190)^(1/3)),'OddsRatio_working_3-way'!AN190-'OddsRatio_working_3-way'!R190/3)</f>
        <v>-0.38304708701842471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IF('True_Odds_Calculator_3-way'!A190="","",'True_Odds_Calculator_3-way'!A190)</f>
        <v>3.26</v>
      </c>
      <c r="B191" s="4">
        <f>IF('True_Odds_Calculator_3-way'!B190="","",'True_Odds_Calculator_3-way'!B190)</f>
        <v>3.48</v>
      </c>
      <c r="C191" s="4">
        <f>IF('True_Odds_Calculator_3-way'!C190="","",'True_Odds_Calculator_3-way'!C190)</f>
        <v>2.2999999999999998</v>
      </c>
      <c r="D191" s="9">
        <f t="shared" si="39"/>
        <v>0.29750231657485454</v>
      </c>
      <c r="E191" s="9">
        <f t="shared" si="40"/>
        <v>0.27845991069776205</v>
      </c>
      <c r="F191" s="9">
        <f t="shared" si="41"/>
        <v>0.42403777272738352</v>
      </c>
      <c r="G191" s="9">
        <f t="shared" si="42"/>
        <v>1.0448311344603258</v>
      </c>
      <c r="H191" s="9">
        <f t="shared" si="43"/>
        <v>3.3613183638803363</v>
      </c>
      <c r="I191" s="9">
        <f t="shared" si="44"/>
        <v>3.5911812134616077</v>
      </c>
      <c r="J191" s="9">
        <f t="shared" si="45"/>
        <v>2.3582804747984234</v>
      </c>
      <c r="K191" s="11">
        <f t="shared" si="46"/>
        <v>0.30674846625766872</v>
      </c>
      <c r="L191" s="11">
        <f t="shared" si="47"/>
        <v>0.28735632183908044</v>
      </c>
      <c r="M191" s="11">
        <f t="shared" si="48"/>
        <v>0.43478260869565222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-0.27924074772429741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0.2314793523483657</v>
      </c>
      <c r="Q191" s="11">
        <f>2*'OddsRatio_working_3-way'!K191*'OddsRatio_working_3-way'!L191*'OddsRatio_working_3-way'!M191</f>
        <v>7.6648792168333021E-2</v>
      </c>
      <c r="R191" s="11">
        <f t="shared" si="49"/>
        <v>0</v>
      </c>
      <c r="S191" s="11">
        <f t="shared" si="50"/>
        <v>-0.82895979270515363</v>
      </c>
      <c r="T191" s="11">
        <f t="shared" si="51"/>
        <v>-0.274489997584488</v>
      </c>
      <c r="U191" s="11">
        <f>'OddsRatio_working_3-way'!S191-'OddsRatio_working_3-way'!R191^2/3</f>
        <v>-0.82895979270515363</v>
      </c>
      <c r="V191" s="11">
        <f>'OddsRatio_working_3-way'!S191*'OddsRatio_working_3-way'!R191/3-2*'OddsRatio_working_3-way'!R191^3/27-'OddsRatio_working_3-way'!T191</f>
        <v>0.274489997584488</v>
      </c>
      <c r="W191" s="11">
        <f>'OddsRatio_working_3-way'!V191^2+4*'OddsRatio_working_3-way'!U191^3/27</f>
        <v>-9.046337035835586E-3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0.1452507278895426</v>
      </c>
      <c r="Y191" s="11">
        <f>IF('OddsRatio_working_3-way'!W191&gt;=0,IF('OddsRatio_working_3-way'!V191+SQRT('OddsRatio_working_3-way'!W191)&gt;0,0,PI()),ACOS('OddsRatio_working_3-way'!V191/(2*'OddsRatio_working_3-way'!X191)))</f>
        <v>0.33355809834336481</v>
      </c>
      <c r="Z191" s="11">
        <f>'OddsRatio_working_3-way'!X191^(1/3)*COS('OddsRatio_working_3-way'!Y191/3)</f>
        <v>0.52241556723016291</v>
      </c>
      <c r="AA191" s="11">
        <f>'OddsRatio_working_3-way'!X191^(1/3)*COS(('OddsRatio_working_3-way'!Y191+2*PI())/3)</f>
        <v>-0.3117194606113835</v>
      </c>
      <c r="AB191" s="11">
        <f>'OddsRatio_working_3-way'!X191^(1/3)*COS(('OddsRatio_working_3-way'!Y191+4*PI())/3)</f>
        <v>-0.21069610661877961</v>
      </c>
      <c r="AC191" s="11">
        <f>'OddsRatio_working_3-way'!X191^(1/3)*SIN('OddsRatio_working_3-way'!Y191/3)</f>
        <v>5.8325860622068772E-2</v>
      </c>
      <c r="AD191" s="11">
        <f>'OddsRatio_working_3-way'!X191^(1/3)*SIN(('OddsRatio_working_3-way'!Y191+2*PI())/3)</f>
        <v>0.42326222224274401</v>
      </c>
      <c r="AE191" s="11">
        <f>'OddsRatio_working_3-way'!X191^(1/3)*SIN(('OddsRatio_working_3-way'!Y191+4*PI())/3)</f>
        <v>-0.48158808286481275</v>
      </c>
      <c r="AF191" s="11">
        <f>-'OddsRatio_working_3-way'!U191/(3*'OddsRatio_working_3-way'!X191^(1/3))*COS(('OddsRatio_working_3-way'!Y191)/3)</f>
        <v>0.5224155672301628</v>
      </c>
      <c r="AG191" s="11">
        <f>-'OddsRatio_working_3-way'!U191/(3*'OddsRatio_working_3-way'!X191^(1/3))*COS(('OddsRatio_working_3-way'!Y191+2*PI())/3)</f>
        <v>-0.31171946061138345</v>
      </c>
      <c r="AH191" s="11">
        <f>-'OddsRatio_working_3-way'!U191/(3*'OddsRatio_working_3-way'!X191^(1/3))*COS(('OddsRatio_working_3-way'!Y191+4*PI())/3)</f>
        <v>-0.21069610661877955</v>
      </c>
      <c r="AI191" s="11">
        <f>'OddsRatio_working_3-way'!U191/(3*'OddsRatio_working_3-way'!X191^(1/3))*SIN(('OddsRatio_working_3-way'!Y191)/3)</f>
        <v>-5.8325860622068758E-2</v>
      </c>
      <c r="AJ191" s="11">
        <f>'OddsRatio_working_3-way'!U191/(3*'OddsRatio_working_3-way'!X191^(1/3))*SIN(('OddsRatio_working_3-way'!Y191+2*PI())/3)</f>
        <v>-0.42326222224274396</v>
      </c>
      <c r="AK191" s="11">
        <f>'OddsRatio_working_3-way'!U191/(3*'OddsRatio_working_3-way'!X191^(1/3))*SIN(('OddsRatio_working_3-way'!Y191+4*PI())/3)</f>
        <v>0.48158808286481264</v>
      </c>
      <c r="AL191" s="11">
        <f>'OddsRatio_working_3-way'!Z191+'OddsRatio_working_3-way'!AF191</f>
        <v>1.0448311344603258</v>
      </c>
      <c r="AM191" s="11">
        <f>'OddsRatio_working_3-way'!AA191+'OddsRatio_working_3-way'!AG191</f>
        <v>-0.6234389212227669</v>
      </c>
      <c r="AN191" s="11">
        <f>'OddsRatio_working_3-way'!AB191+'OddsRatio_working_3-way'!AH191</f>
        <v>-0.42139221323755915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1.0448311344603258</v>
      </c>
      <c r="AS191" s="11">
        <f>IF(('OddsRatio_working_3-way'!X191=0),IF(Q191&gt;0,-Q191^(1/3),(-Q191)^(1/3)),'OddsRatio_working_3-way'!AM191-'OddsRatio_working_3-way'!R191/3)</f>
        <v>-0.6234389212227669</v>
      </c>
      <c r="AT191" s="11">
        <f>IF(('OddsRatio_working_3-way'!X191=0),IF(Q191&gt;0,-Q191^(1/3),(-Q191)^(1/3)),'OddsRatio_working_3-way'!AN191-'OddsRatio_working_3-way'!R191/3)</f>
        <v>-0.42139221323755915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IF('True_Odds_Calculator_3-way'!A191="","",'True_Odds_Calculator_3-way'!A191)</f>
        <v>1.81</v>
      </c>
      <c r="B192" s="4">
        <f>IF('True_Odds_Calculator_3-way'!B191="","",'True_Odds_Calculator_3-way'!B191)</f>
        <v>3.63</v>
      </c>
      <c r="C192" s="4">
        <f>IF('True_Odds_Calculator_3-way'!C191="","",'True_Odds_Calculator_3-way'!C191)</f>
        <v>4.8</v>
      </c>
      <c r="D192" s="9">
        <f t="shared" si="39"/>
        <v>0.53765496325298734</v>
      </c>
      <c r="E192" s="9">
        <f t="shared" si="40"/>
        <v>0.26370509690102856</v>
      </c>
      <c r="F192" s="9">
        <f t="shared" si="41"/>
        <v>0.19863993984598416</v>
      </c>
      <c r="G192" s="9">
        <f t="shared" si="42"/>
        <v>1.0616406072204283</v>
      </c>
      <c r="H192" s="9">
        <f t="shared" si="43"/>
        <v>1.859928891848547</v>
      </c>
      <c r="I192" s="9">
        <f t="shared" si="44"/>
        <v>3.7921147969897264</v>
      </c>
      <c r="J192" s="9">
        <f t="shared" si="45"/>
        <v>5.034234307437627</v>
      </c>
      <c r="K192" s="11">
        <f t="shared" si="46"/>
        <v>0.5524861878453039</v>
      </c>
      <c r="L192" s="11">
        <f t="shared" si="47"/>
        <v>0.27548209366391185</v>
      </c>
      <c r="M192" s="11">
        <f t="shared" si="48"/>
        <v>0.20833333333333334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-0.25668348477238478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0.22956841138659323</v>
      </c>
      <c r="Q192" s="11">
        <f>2*'OddsRatio_working_3-way'!K192*'OddsRatio_working_3-way'!L192*'OddsRatio_working_3-way'!M192</f>
        <v>6.3416688228340665E-2</v>
      </c>
      <c r="R192" s="11">
        <f t="shared" si="49"/>
        <v>0</v>
      </c>
      <c r="S192" s="11">
        <f t="shared" si="50"/>
        <v>-0.89436377876108408</v>
      </c>
      <c r="T192" s="11">
        <f t="shared" si="51"/>
        <v>-0.247061817337316</v>
      </c>
      <c r="U192" s="11">
        <f>'OddsRatio_working_3-way'!S192-'OddsRatio_working_3-way'!R192^2/3</f>
        <v>-0.89436377876108408</v>
      </c>
      <c r="V192" s="11">
        <f>'OddsRatio_working_3-way'!S192*'OddsRatio_working_3-way'!R192/3-2*'OddsRatio_working_3-way'!R192^3/27-'OddsRatio_working_3-way'!T192</f>
        <v>0.247061817337316</v>
      </c>
      <c r="W192" s="11">
        <f>'OddsRatio_working_3-way'!V192^2+4*'OddsRatio_working_3-way'!U192^3/27</f>
        <v>-4.4944099038613419E-2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0.1627756436207754</v>
      </c>
      <c r="Y192" s="11">
        <f>IF('OddsRatio_working_3-way'!W192&gt;=0,IF('OddsRatio_working_3-way'!V192+SQRT('OddsRatio_working_3-way'!W192)&gt;0,0,PI()),ACOS('OddsRatio_working_3-way'!V192/(2*'OddsRatio_working_3-way'!X192)))</f>
        <v>0.70916958936184704</v>
      </c>
      <c r="Z192" s="11">
        <f>'OddsRatio_working_3-way'!X192^(1/3)*COS('OddsRatio_working_3-way'!Y192/3)</f>
        <v>0.53082030361021426</v>
      </c>
      <c r="AA192" s="11">
        <f>'OddsRatio_working_3-way'!X192^(1/3)*COS(('OddsRatio_working_3-way'!Y192+2*PI())/3)</f>
        <v>-0.3761499307765363</v>
      </c>
      <c r="AB192" s="11">
        <f>'OddsRatio_working_3-way'!X192^(1/3)*COS(('OddsRatio_working_3-way'!Y192+4*PI())/3)</f>
        <v>-0.15467037283367813</v>
      </c>
      <c r="AC192" s="11">
        <f>'OddsRatio_working_3-way'!X192^(1/3)*SIN('OddsRatio_working_3-way'!Y192/3)</f>
        <v>0.12787128239830861</v>
      </c>
      <c r="AD192" s="11">
        <f>'OddsRatio_working_3-way'!X192^(1/3)*SIN(('OddsRatio_working_3-way'!Y192+2*PI())/3)</f>
        <v>0.39576822657185989</v>
      </c>
      <c r="AE192" s="11">
        <f>'OddsRatio_working_3-way'!X192^(1/3)*SIN(('OddsRatio_working_3-way'!Y192+4*PI())/3)</f>
        <v>-0.52363950897016842</v>
      </c>
      <c r="AF192" s="11">
        <f>-'OddsRatio_working_3-way'!U192/(3*'OddsRatio_working_3-way'!X192^(1/3))*COS(('OddsRatio_working_3-way'!Y192)/3)</f>
        <v>0.53082030361021415</v>
      </c>
      <c r="AG192" s="11">
        <f>-'OddsRatio_working_3-way'!U192/(3*'OddsRatio_working_3-way'!X192^(1/3))*COS(('OddsRatio_working_3-way'!Y192+2*PI())/3)</f>
        <v>-0.37614993077653625</v>
      </c>
      <c r="AH192" s="11">
        <f>-'OddsRatio_working_3-way'!U192/(3*'OddsRatio_working_3-way'!X192^(1/3))*COS(('OddsRatio_working_3-way'!Y192+4*PI())/3)</f>
        <v>-0.15467037283367807</v>
      </c>
      <c r="AI192" s="11">
        <f>'OddsRatio_working_3-way'!U192/(3*'OddsRatio_working_3-way'!X192^(1/3))*SIN(('OddsRatio_working_3-way'!Y192)/3)</f>
        <v>-0.12787128239830858</v>
      </c>
      <c r="AJ192" s="11">
        <f>'OddsRatio_working_3-way'!U192/(3*'OddsRatio_working_3-way'!X192^(1/3))*SIN(('OddsRatio_working_3-way'!Y192+2*PI())/3)</f>
        <v>-0.39576822657185978</v>
      </c>
      <c r="AK192" s="11">
        <f>'OddsRatio_working_3-way'!U192/(3*'OddsRatio_working_3-way'!X192^(1/3))*SIN(('OddsRatio_working_3-way'!Y192+4*PI())/3)</f>
        <v>0.52363950897016831</v>
      </c>
      <c r="AL192" s="11">
        <f>'OddsRatio_working_3-way'!Z192+'OddsRatio_working_3-way'!AF192</f>
        <v>1.0616406072204283</v>
      </c>
      <c r="AM192" s="11">
        <f>'OddsRatio_working_3-way'!AA192+'OddsRatio_working_3-way'!AG192</f>
        <v>-0.75229986155307249</v>
      </c>
      <c r="AN192" s="11">
        <f>'OddsRatio_working_3-way'!AB192+'OddsRatio_working_3-way'!AH192</f>
        <v>-0.3093407456673562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1.0616406072204283</v>
      </c>
      <c r="AS192" s="11">
        <f>IF(('OddsRatio_working_3-way'!X192=0),IF(Q192&gt;0,-Q192^(1/3),(-Q192)^(1/3)),'OddsRatio_working_3-way'!AM192-'OddsRatio_working_3-way'!R192/3)</f>
        <v>-0.75229986155307249</v>
      </c>
      <c r="AT192" s="11">
        <f>IF(('OddsRatio_working_3-way'!X192=0),IF(Q192&gt;0,-Q192^(1/3),(-Q192)^(1/3)),'OddsRatio_working_3-way'!AN192-'OddsRatio_working_3-way'!R192/3)</f>
        <v>-0.3093407456673562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IF('True_Odds_Calculator_3-way'!A192="","",'True_Odds_Calculator_3-way'!A192)</f>
        <v>3.07</v>
      </c>
      <c r="B193" s="4">
        <f>IF('True_Odds_Calculator_3-way'!B192="","",'True_Odds_Calculator_3-way'!B192)</f>
        <v>2.74</v>
      </c>
      <c r="C193" s="4">
        <f>IF('True_Odds_Calculator_3-way'!C192="","",'True_Odds_Calculator_3-way'!C192)</f>
        <v>2.75</v>
      </c>
      <c r="D193" s="9">
        <f t="shared" si="39"/>
        <v>0.30829247043568453</v>
      </c>
      <c r="E193" s="9">
        <f t="shared" si="40"/>
        <v>0.34650201509274969</v>
      </c>
      <c r="F193" s="9">
        <f t="shared" si="41"/>
        <v>0.34520551447156556</v>
      </c>
      <c r="G193" s="9">
        <f t="shared" si="42"/>
        <v>1.083900058831881</v>
      </c>
      <c r="H193" s="9">
        <f t="shared" si="43"/>
        <v>3.2436731217819941</v>
      </c>
      <c r="I193" s="9">
        <f t="shared" si="44"/>
        <v>2.8859861023674731</v>
      </c>
      <c r="J193" s="9">
        <f t="shared" si="45"/>
        <v>2.8968251029557921</v>
      </c>
      <c r="K193" s="11">
        <f t="shared" si="46"/>
        <v>0.32573289902280134</v>
      </c>
      <c r="L193" s="11">
        <f t="shared" si="47"/>
        <v>0.36496350364963503</v>
      </c>
      <c r="M193" s="11">
        <f t="shared" si="48"/>
        <v>0.36363636363636365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-0.27248086562383145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0.24035499914622102</v>
      </c>
      <c r="Q193" s="11">
        <f>2*'OddsRatio_working_3-way'!K193*'OddsRatio_working_3-way'!L193*'OddsRatio_working_3-way'!M193</f>
        <v>8.6458632786410444E-2</v>
      </c>
      <c r="R193" s="11">
        <f t="shared" si="49"/>
        <v>0</v>
      </c>
      <c r="S193" s="11">
        <f t="shared" si="50"/>
        <v>-0.88209863322307114</v>
      </c>
      <c r="T193" s="11">
        <f t="shared" si="51"/>
        <v>-0.31730166662700404</v>
      </c>
      <c r="U193" s="11">
        <f>'OddsRatio_working_3-way'!S193-'OddsRatio_working_3-way'!R193^2/3</f>
        <v>-0.88209863322307114</v>
      </c>
      <c r="V193" s="11">
        <f>'OddsRatio_working_3-way'!S193*'OddsRatio_working_3-way'!R193/3-2*'OddsRatio_working_3-way'!R193^3/27-'OddsRatio_working_3-way'!T193</f>
        <v>0.31730166662700404</v>
      </c>
      <c r="W193" s="11">
        <f>'OddsRatio_working_3-way'!V193^2+4*'OddsRatio_working_3-way'!U193^3/27</f>
        <v>-1.0024940145222233E-3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0.1594387356155936</v>
      </c>
      <c r="Y193" s="11">
        <f>IF('OddsRatio_working_3-way'!W193&gt;=0,IF('OddsRatio_working_3-way'!V193+SQRT('OddsRatio_working_3-way'!W193)&gt;0,0,PI()),ACOS('OddsRatio_working_3-way'!V193/(2*'OddsRatio_working_3-way'!X193)))</f>
        <v>9.9456522703375461E-2</v>
      </c>
      <c r="Z193" s="11">
        <f>'OddsRatio_working_3-way'!X193^(1/3)*COS('OddsRatio_working_3-way'!Y193/3)</f>
        <v>0.5419500294159405</v>
      </c>
      <c r="AA193" s="11">
        <f>'OddsRatio_working_3-way'!X193^(1/3)*COS(('OddsRatio_working_3-way'!Y193+2*PI())/3)</f>
        <v>-0.28654044171187087</v>
      </c>
      <c r="AB193" s="11">
        <f>'OddsRatio_working_3-way'!X193^(1/3)*COS(('OddsRatio_working_3-way'!Y193+4*PI())/3)</f>
        <v>-0.25540958770406946</v>
      </c>
      <c r="AC193" s="11">
        <f>'OddsRatio_working_3-way'!X193^(1/3)*SIN('OddsRatio_working_3-way'!Y193/3)</f>
        <v>1.7973406941507029E-2</v>
      </c>
      <c r="AD193" s="11">
        <f>'OddsRatio_working_3-way'!X193^(1/3)*SIN(('OddsRatio_working_3-way'!Y193+2*PI())/3)</f>
        <v>0.4603557895851747</v>
      </c>
      <c r="AE193" s="11">
        <f>'OddsRatio_working_3-way'!X193^(1/3)*SIN(('OddsRatio_working_3-way'!Y193+4*PI())/3)</f>
        <v>-0.47832919652668182</v>
      </c>
      <c r="AF193" s="11">
        <f>-'OddsRatio_working_3-way'!U193/(3*'OddsRatio_working_3-way'!X193^(1/3))*COS(('OddsRatio_working_3-way'!Y193)/3)</f>
        <v>0.5419500294159405</v>
      </c>
      <c r="AG193" s="11">
        <f>-'OddsRatio_working_3-way'!U193/(3*'OddsRatio_working_3-way'!X193^(1/3))*COS(('OddsRatio_working_3-way'!Y193+2*PI())/3)</f>
        <v>-0.28654044171187087</v>
      </c>
      <c r="AH193" s="11">
        <f>-'OddsRatio_working_3-way'!U193/(3*'OddsRatio_working_3-way'!X193^(1/3))*COS(('OddsRatio_working_3-way'!Y193+4*PI())/3)</f>
        <v>-0.25540958770406946</v>
      </c>
      <c r="AI193" s="11">
        <f>'OddsRatio_working_3-way'!U193/(3*'OddsRatio_working_3-way'!X193^(1/3))*SIN(('OddsRatio_working_3-way'!Y193)/3)</f>
        <v>-1.7973406941507029E-2</v>
      </c>
      <c r="AJ193" s="11">
        <f>'OddsRatio_working_3-way'!U193/(3*'OddsRatio_working_3-way'!X193^(1/3))*SIN(('OddsRatio_working_3-way'!Y193+2*PI())/3)</f>
        <v>-0.4603557895851747</v>
      </c>
      <c r="AK193" s="11">
        <f>'OddsRatio_working_3-way'!U193/(3*'OddsRatio_working_3-way'!X193^(1/3))*SIN(('OddsRatio_working_3-way'!Y193+4*PI())/3)</f>
        <v>0.47832919652668182</v>
      </c>
      <c r="AL193" s="11">
        <f>'OddsRatio_working_3-way'!Z193+'OddsRatio_working_3-way'!AF193</f>
        <v>1.083900058831881</v>
      </c>
      <c r="AM193" s="11">
        <f>'OddsRatio_working_3-way'!AA193+'OddsRatio_working_3-way'!AG193</f>
        <v>-0.57308088342374175</v>
      </c>
      <c r="AN193" s="11">
        <f>'OddsRatio_working_3-way'!AB193+'OddsRatio_working_3-way'!AH193</f>
        <v>-0.51081917540813893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1.083900058831881</v>
      </c>
      <c r="AS193" s="11">
        <f>IF(('OddsRatio_working_3-way'!X193=0),IF(Q193&gt;0,-Q193^(1/3),(-Q193)^(1/3)),'OddsRatio_working_3-way'!AM193-'OddsRatio_working_3-way'!R193/3)</f>
        <v>-0.57308088342374175</v>
      </c>
      <c r="AT193" s="11">
        <f>IF(('OddsRatio_working_3-way'!X193=0),IF(Q193&gt;0,-Q193^(1/3),(-Q193)^(1/3)),'OddsRatio_working_3-way'!AN193-'OddsRatio_working_3-way'!R193/3)</f>
        <v>-0.51081917540813893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IF('True_Odds_Calculator_3-way'!A193="","",'True_Odds_Calculator_3-way'!A193)</f>
        <v>1.42</v>
      </c>
      <c r="B194" s="4">
        <f>IF('True_Odds_Calculator_3-way'!B193="","",'True_Odds_Calculator_3-way'!B193)</f>
        <v>4.74</v>
      </c>
      <c r="C194" s="4">
        <f>IF('True_Odds_Calculator_3-way'!C193="","",'True_Odds_Calculator_3-way'!C193)</f>
        <v>8.5</v>
      </c>
      <c r="D194" s="9">
        <f t="shared" si="39"/>
        <v>0.68963622775245559</v>
      </c>
      <c r="E194" s="9">
        <f t="shared" si="40"/>
        <v>0.19970054688127151</v>
      </c>
      <c r="F194" s="9">
        <f t="shared" si="41"/>
        <v>0.11066322536627285</v>
      </c>
      <c r="G194" s="9">
        <f t="shared" si="42"/>
        <v>1.0715234101062965</v>
      </c>
      <c r="H194" s="9">
        <f t="shared" si="43"/>
        <v>1.4500398322446444</v>
      </c>
      <c r="I194" s="9">
        <f t="shared" si="44"/>
        <v>5.0074975537975499</v>
      </c>
      <c r="J194" s="9">
        <f t="shared" si="45"/>
        <v>9.0364255757972227</v>
      </c>
      <c r="K194" s="11">
        <f t="shared" si="46"/>
        <v>0.70422535211267612</v>
      </c>
      <c r="L194" s="11">
        <f t="shared" si="47"/>
        <v>0.21097046413502107</v>
      </c>
      <c r="M194" s="11">
        <f t="shared" si="48"/>
        <v>0.11764705882352941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-0.20591905865573179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0.2038041103408737</v>
      </c>
      <c r="Q194" s="11">
        <f>2*'OddsRatio_working_3-way'!K194*'OddsRatio_working_3-way'!L194*'OddsRatio_working_3-way'!M194</f>
        <v>3.4957823386084691E-2</v>
      </c>
      <c r="R194" s="11">
        <f t="shared" si="49"/>
        <v>0</v>
      </c>
      <c r="S194" s="11">
        <f t="shared" si="50"/>
        <v>-0.98972922502334282</v>
      </c>
      <c r="T194" s="11">
        <f t="shared" si="51"/>
        <v>-0.16976487564722867</v>
      </c>
      <c r="U194" s="11">
        <f>'OddsRatio_working_3-way'!S194-'OddsRatio_working_3-way'!R194^2/3</f>
        <v>-0.98972922502334282</v>
      </c>
      <c r="V194" s="11">
        <f>'OddsRatio_working_3-way'!S194*'OddsRatio_working_3-way'!R194/3-2*'OddsRatio_working_3-way'!R194^3/27-'OddsRatio_working_3-way'!T194</f>
        <v>0.16976487564722867</v>
      </c>
      <c r="W194" s="11">
        <f>'OddsRatio_working_3-way'!V194^2+4*'OddsRatio_working_3-way'!U194^3/27</f>
        <v>-0.11480996967410666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0.18949279846317754</v>
      </c>
      <c r="Y194" s="11">
        <f>IF('OddsRatio_working_3-way'!W194&gt;=0,IF('OddsRatio_working_3-way'!V194+SQRT('OddsRatio_working_3-way'!W194)&gt;0,0,PI()),ACOS('OddsRatio_working_3-way'!V194/(2*'OddsRatio_working_3-way'!X194)))</f>
        <v>1.1063303064762933</v>
      </c>
      <c r="Z194" s="11">
        <f>'OddsRatio_working_3-way'!X194^(1/3)*COS('OddsRatio_working_3-way'!Y194/3)</f>
        <v>0.53576170505314813</v>
      </c>
      <c r="AA194" s="11">
        <f>'OddsRatio_working_3-way'!X194^(1/3)*COS(('OddsRatio_working_3-way'!Y194+2*PI())/3)</f>
        <v>-0.44719022987406065</v>
      </c>
      <c r="AB194" s="11">
        <f>'OddsRatio_working_3-way'!X194^(1/3)*COS(('OddsRatio_working_3-way'!Y194+4*PI())/3)</f>
        <v>-8.8571475179087644E-2</v>
      </c>
      <c r="AC194" s="11">
        <f>'OddsRatio_working_3-way'!X194^(1/3)*SIN('OddsRatio_working_3-way'!Y194/3)</f>
        <v>0.20704863455959108</v>
      </c>
      <c r="AD194" s="11">
        <f>'OddsRatio_working_3-way'!X194^(1/3)*SIN(('OddsRatio_working_3-way'!Y194+2*PI())/3)</f>
        <v>0.36045892967109633</v>
      </c>
      <c r="AE194" s="11">
        <f>'OddsRatio_working_3-way'!X194^(1/3)*SIN(('OddsRatio_working_3-way'!Y194+4*PI())/3)</f>
        <v>-0.56750756423068749</v>
      </c>
      <c r="AF194" s="11">
        <f>-'OddsRatio_working_3-way'!U194/(3*'OddsRatio_working_3-way'!X194^(1/3))*COS(('OddsRatio_working_3-way'!Y194)/3)</f>
        <v>0.53576170505314824</v>
      </c>
      <c r="AG194" s="11">
        <f>-'OddsRatio_working_3-way'!U194/(3*'OddsRatio_working_3-way'!X194^(1/3))*COS(('OddsRatio_working_3-way'!Y194+2*PI())/3)</f>
        <v>-0.44719022987406071</v>
      </c>
      <c r="AH194" s="11">
        <f>-'OddsRatio_working_3-way'!U194/(3*'OddsRatio_working_3-way'!X194^(1/3))*COS(('OddsRatio_working_3-way'!Y194+4*PI())/3)</f>
        <v>-8.8571475179087658E-2</v>
      </c>
      <c r="AI194" s="11">
        <f>'OddsRatio_working_3-way'!U194/(3*'OddsRatio_working_3-way'!X194^(1/3))*SIN(('OddsRatio_working_3-way'!Y194)/3)</f>
        <v>-0.2070486345595911</v>
      </c>
      <c r="AJ194" s="11">
        <f>'OddsRatio_working_3-way'!U194/(3*'OddsRatio_working_3-way'!X194^(1/3))*SIN(('OddsRatio_working_3-way'!Y194+2*PI())/3)</f>
        <v>-0.36045892967109644</v>
      </c>
      <c r="AK194" s="11">
        <f>'OddsRatio_working_3-way'!U194/(3*'OddsRatio_working_3-way'!X194^(1/3))*SIN(('OddsRatio_working_3-way'!Y194+4*PI())/3)</f>
        <v>0.5675075642306876</v>
      </c>
      <c r="AL194" s="11">
        <f>'OddsRatio_working_3-way'!Z194+'OddsRatio_working_3-way'!AF194</f>
        <v>1.0715234101062965</v>
      </c>
      <c r="AM194" s="11">
        <f>'OddsRatio_working_3-way'!AA194+'OddsRatio_working_3-way'!AG194</f>
        <v>-0.8943804597481213</v>
      </c>
      <c r="AN194" s="11">
        <f>'OddsRatio_working_3-way'!AB194+'OddsRatio_working_3-way'!AH194</f>
        <v>-0.17714295035817529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1.0715234101062965</v>
      </c>
      <c r="AS194" s="11">
        <f>IF(('OddsRatio_working_3-way'!X194=0),IF(Q194&gt;0,-Q194^(1/3),(-Q194)^(1/3)),'OddsRatio_working_3-way'!AM194-'OddsRatio_working_3-way'!R194/3)</f>
        <v>-0.8943804597481213</v>
      </c>
      <c r="AT194" s="11">
        <f>IF(('OddsRatio_working_3-way'!X194=0),IF(Q194&gt;0,-Q194^(1/3),(-Q194)^(1/3)),'OddsRatio_working_3-way'!AN194-'OddsRatio_working_3-way'!R194/3)</f>
        <v>-0.17714295035817529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IF('True_Odds_Calculator_3-way'!A194="","",'True_Odds_Calculator_3-way'!A194)</f>
        <v>2.25</v>
      </c>
      <c r="B195" s="4">
        <f>IF('True_Odds_Calculator_3-way'!B194="","",'True_Odds_Calculator_3-way'!B194)</f>
        <v>3.26</v>
      </c>
      <c r="C195" s="4">
        <f>IF('True_Odds_Calculator_3-way'!C194="","",'True_Odds_Calculator_3-way'!C194)</f>
        <v>3.41</v>
      </c>
      <c r="D195" s="9">
        <f t="shared" si="39"/>
        <v>0.42788611902334539</v>
      </c>
      <c r="E195" s="9">
        <f t="shared" si="40"/>
        <v>0.29261812088581102</v>
      </c>
      <c r="F195" s="9">
        <f t="shared" si="41"/>
        <v>0.27949576009084359</v>
      </c>
      <c r="G195" s="9">
        <f t="shared" si="42"/>
        <v>1.0696563511478439</v>
      </c>
      <c r="H195" s="9">
        <f t="shared" si="43"/>
        <v>2.3370704389348051</v>
      </c>
      <c r="I195" s="9">
        <f t="shared" si="44"/>
        <v>3.4174233535941272</v>
      </c>
      <c r="J195" s="9">
        <f t="shared" si="45"/>
        <v>3.5778718062663035</v>
      </c>
      <c r="K195" s="11">
        <f t="shared" si="46"/>
        <v>0.44444444444444442</v>
      </c>
      <c r="L195" s="11">
        <f t="shared" si="47"/>
        <v>0.30674846625766872</v>
      </c>
      <c r="M195" s="11">
        <f t="shared" si="48"/>
        <v>0.29325513196480935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-0.27219553540550967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0.23668307855919177</v>
      </c>
      <c r="Q195" s="11">
        <f>2*'OddsRatio_working_3-way'!K195*'OddsRatio_working_3-way'!L195*'OddsRatio_working_3-way'!M195</f>
        <v>7.9960499513240441E-2</v>
      </c>
      <c r="R195" s="11">
        <f t="shared" si="49"/>
        <v>0</v>
      </c>
      <c r="S195" s="11">
        <f t="shared" si="50"/>
        <v>-0.86953328682113618</v>
      </c>
      <c r="T195" s="11">
        <f t="shared" si="51"/>
        <v>-0.29376124554768107</v>
      </c>
      <c r="U195" s="11">
        <f>'OddsRatio_working_3-way'!S195-'OddsRatio_working_3-way'!R195^2/3</f>
        <v>-0.86953328682113618</v>
      </c>
      <c r="V195" s="11">
        <f>'OddsRatio_working_3-way'!S195*'OddsRatio_working_3-way'!R195/3-2*'OddsRatio_working_3-way'!R195^3/27-'OddsRatio_working_3-way'!T195</f>
        <v>0.29376124554768107</v>
      </c>
      <c r="W195" s="11">
        <f>'OddsRatio_working_3-way'!V195^2+4*'OddsRatio_working_3-way'!U195^3/27</f>
        <v>-1.1103412510038477E-2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0.15604412989260719</v>
      </c>
      <c r="Y195" s="11">
        <f>IF('OddsRatio_working_3-way'!W195&gt;=0,IF('OddsRatio_working_3-way'!V195+SQRT('OddsRatio_working_3-way'!W195)&gt;0,0,PI()),ACOS('OddsRatio_working_3-way'!V195/(2*'OddsRatio_working_3-way'!X195)))</f>
        <v>0.34440598111151965</v>
      </c>
      <c r="Z195" s="11">
        <f>'OddsRatio_working_3-way'!X195^(1/3)*COS('OddsRatio_working_3-way'!Y195/3)</f>
        <v>0.53482817557392204</v>
      </c>
      <c r="AA195" s="11">
        <f>'OddsRatio_working_3-way'!X195^(1/3)*COS(('OddsRatio_working_3-way'!Y195+2*PI())/3)</f>
        <v>-0.32082231434885528</v>
      </c>
      <c r="AB195" s="11">
        <f>'OddsRatio_working_3-way'!X195^(1/3)*COS(('OddsRatio_working_3-way'!Y195+4*PI())/3)</f>
        <v>-0.21400586122506679</v>
      </c>
      <c r="AC195" s="11">
        <f>'OddsRatio_working_3-way'!X195^(1/3)*SIN('OddsRatio_working_3-way'!Y195/3)</f>
        <v>6.1670507964900444E-2</v>
      </c>
      <c r="AD195" s="11">
        <f>'OddsRatio_working_3-way'!X195^(1/3)*SIN(('OddsRatio_working_3-way'!Y195+2*PI())/3)</f>
        <v>0.43233953272425019</v>
      </c>
      <c r="AE195" s="11">
        <f>'OddsRatio_working_3-way'!X195^(1/3)*SIN(('OddsRatio_working_3-way'!Y195+4*PI())/3)</f>
        <v>-0.49401004068915055</v>
      </c>
      <c r="AF195" s="11">
        <f>-'OddsRatio_working_3-way'!U195/(3*'OddsRatio_working_3-way'!X195^(1/3))*COS(('OddsRatio_working_3-way'!Y195)/3)</f>
        <v>0.53482817557392193</v>
      </c>
      <c r="AG195" s="11">
        <f>-'OddsRatio_working_3-way'!U195/(3*'OddsRatio_working_3-way'!X195^(1/3))*COS(('OddsRatio_working_3-way'!Y195+2*PI())/3)</f>
        <v>-0.32082231434885522</v>
      </c>
      <c r="AH195" s="11">
        <f>-'OddsRatio_working_3-way'!U195/(3*'OddsRatio_working_3-way'!X195^(1/3))*COS(('OddsRatio_working_3-way'!Y195+4*PI())/3)</f>
        <v>-0.21400586122506673</v>
      </c>
      <c r="AI195" s="11">
        <f>'OddsRatio_working_3-way'!U195/(3*'OddsRatio_working_3-way'!X195^(1/3))*SIN(('OddsRatio_working_3-way'!Y195)/3)</f>
        <v>-6.167050796490043E-2</v>
      </c>
      <c r="AJ195" s="11">
        <f>'OddsRatio_working_3-way'!U195/(3*'OddsRatio_working_3-way'!X195^(1/3))*SIN(('OddsRatio_working_3-way'!Y195+2*PI())/3)</f>
        <v>-0.43233953272425013</v>
      </c>
      <c r="AK195" s="11">
        <f>'OddsRatio_working_3-way'!U195/(3*'OddsRatio_working_3-way'!X195^(1/3))*SIN(('OddsRatio_working_3-way'!Y195+4*PI())/3)</f>
        <v>0.4940100406891505</v>
      </c>
      <c r="AL195" s="11">
        <f>'OddsRatio_working_3-way'!Z195+'OddsRatio_working_3-way'!AF195</f>
        <v>1.0696563511478439</v>
      </c>
      <c r="AM195" s="11">
        <f>'OddsRatio_working_3-way'!AA195+'OddsRatio_working_3-way'!AG195</f>
        <v>-0.64164462869771044</v>
      </c>
      <c r="AN195" s="11">
        <f>'OddsRatio_working_3-way'!AB195+'OddsRatio_working_3-way'!AH195</f>
        <v>-0.42801172245013352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1.0696563511478439</v>
      </c>
      <c r="AS195" s="11">
        <f>IF(('OddsRatio_working_3-way'!X195=0),IF(Q195&gt;0,-Q195^(1/3),(-Q195)^(1/3)),'OddsRatio_working_3-way'!AM195-'OddsRatio_working_3-way'!R195/3)</f>
        <v>-0.64164462869771044</v>
      </c>
      <c r="AT195" s="11">
        <f>IF(('OddsRatio_working_3-way'!X195=0),IF(Q195&gt;0,-Q195^(1/3),(-Q195)^(1/3)),'OddsRatio_working_3-way'!AN195-'OddsRatio_working_3-way'!R195/3)</f>
        <v>-0.42801172245013352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IF('True_Odds_Calculator_3-way'!A195="","",'True_Odds_Calculator_3-way'!A195)</f>
        <v>2.68</v>
      </c>
      <c r="B196" s="4">
        <f>IF('True_Odds_Calculator_3-way'!B195="","",'True_Odds_Calculator_3-way'!B195)</f>
        <v>3.28</v>
      </c>
      <c r="C196" s="4">
        <f>IF('True_Odds_Calculator_3-way'!C195="","",'True_Odds_Calculator_3-way'!C195)</f>
        <v>2.74</v>
      </c>
      <c r="D196" s="9">
        <f t="shared" ref="D196:D259" si="52">(K196/(AR196+K196-(AR196*K196)))</f>
        <v>0.35827645944107728</v>
      </c>
      <c r="E196" s="9">
        <f t="shared" ref="E196:E259" si="53">(L196/(AR196+L196-(AR196*L196)))</f>
        <v>0.29147433680048129</v>
      </c>
      <c r="F196" s="9">
        <f t="shared" ref="F196:F259" si="54">(M196/(AR196+M196-(AR196*M196)))</f>
        <v>0.35024920375844121</v>
      </c>
      <c r="G196" s="9">
        <f t="shared" ref="G196:G259" si="55">AR196</f>
        <v>1.0661551656160664</v>
      </c>
      <c r="H196" s="9">
        <f t="shared" ref="H196:H259" si="56">IF(A196="","",1/D196)</f>
        <v>2.7911406782349921</v>
      </c>
      <c r="I196" s="9">
        <f t="shared" ref="I196:I259" si="57">IF(B196="","",1/E196)</f>
        <v>3.430833777604632</v>
      </c>
      <c r="J196" s="9">
        <f t="shared" ref="J196:J259" si="58">IF(C196="","",1/F196)</f>
        <v>2.8551099881719559</v>
      </c>
      <c r="K196" s="11">
        <f t="shared" ref="K196:K259" si="59">1/A196</f>
        <v>0.37313432835820892</v>
      </c>
      <c r="L196" s="11">
        <f t="shared" ref="L196:L259" si="60">1/B196</f>
        <v>0.3048780487804878</v>
      </c>
      <c r="M196" s="11">
        <f t="shared" ref="M196:M259" si="61">1/C196</f>
        <v>0.36496350364963503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-0.27671593961826968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0.23665498393735435</v>
      </c>
      <c r="Q196" s="11">
        <f>2*'OddsRatio_working_3-way'!K196*'OddsRatio_working_3-way'!L196*'OddsRatio_working_3-way'!M196</f>
        <v>8.303683646924713E-2</v>
      </c>
      <c r="R196" s="11">
        <f t="shared" ref="R196:R259" si="62">O196/N196</f>
        <v>0</v>
      </c>
      <c r="S196" s="11">
        <f t="shared" ref="S196:S259" si="63">P196/N196</f>
        <v>-0.85522714833059665</v>
      </c>
      <c r="T196" s="11">
        <f t="shared" ref="T196:T259" si="64">Q196/N196</f>
        <v>-0.30007970116863036</v>
      </c>
      <c r="U196" s="11">
        <f>'OddsRatio_working_3-way'!S196-'OddsRatio_working_3-way'!R196^2/3</f>
        <v>-0.85522714833059665</v>
      </c>
      <c r="V196" s="11">
        <f>'OddsRatio_working_3-way'!S196*'OddsRatio_working_3-way'!R196/3-2*'OddsRatio_working_3-way'!R196^3/27-'OddsRatio_working_3-way'!T196</f>
        <v>0.30007970116863036</v>
      </c>
      <c r="W196" s="11">
        <f>'OddsRatio_working_3-way'!V196^2+4*'OddsRatio_working_3-way'!U196^3/27</f>
        <v>-2.6224930475109987E-3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0.15220900113081806</v>
      </c>
      <c r="Y196" s="11">
        <f>IF('OddsRatio_working_3-way'!W196&gt;=0,IF('OddsRatio_working_3-way'!V196+SQRT('OddsRatio_working_3-way'!W196)&gt;0,0,PI()),ACOS('OddsRatio_working_3-way'!V196/(2*'OddsRatio_working_3-way'!X196)))</f>
        <v>0.16902727722481159</v>
      </c>
      <c r="Z196" s="11">
        <f>'OddsRatio_working_3-way'!X196^(1/3)*COS('OddsRatio_working_3-way'!Y196/3)</f>
        <v>0.53307758280803308</v>
      </c>
      <c r="AA196" s="11">
        <f>'OddsRatio_working_3-way'!X196^(1/3)*COS(('OddsRatio_working_3-way'!Y196+2*PI())/3)</f>
        <v>-0.2925773227241123</v>
      </c>
      <c r="AB196" s="11">
        <f>'OddsRatio_working_3-way'!X196^(1/3)*COS(('OddsRatio_working_3-way'!Y196+4*PI())/3)</f>
        <v>-0.2405002600839207</v>
      </c>
      <c r="AC196" s="11">
        <f>'OddsRatio_working_3-way'!X196^(1/3)*SIN('OddsRatio_working_3-way'!Y196/3)</f>
        <v>3.0066706133919544E-2</v>
      </c>
      <c r="AD196" s="11">
        <f>'OddsRatio_working_3-way'!X196^(1/3)*SIN(('OddsRatio_working_3-way'!Y196+2*PI())/3)</f>
        <v>0.44662537583279965</v>
      </c>
      <c r="AE196" s="11">
        <f>'OddsRatio_working_3-way'!X196^(1/3)*SIN(('OddsRatio_working_3-way'!Y196+4*PI())/3)</f>
        <v>-0.47669208196671925</v>
      </c>
      <c r="AF196" s="11">
        <f>-'OddsRatio_working_3-way'!U196/(3*'OddsRatio_working_3-way'!X196^(1/3))*COS(('OddsRatio_working_3-way'!Y196)/3)</f>
        <v>0.53307758280803319</v>
      </c>
      <c r="AG196" s="11">
        <f>-'OddsRatio_working_3-way'!U196/(3*'OddsRatio_working_3-way'!X196^(1/3))*COS(('OddsRatio_working_3-way'!Y196+2*PI())/3)</f>
        <v>-0.29257732272411235</v>
      </c>
      <c r="AH196" s="11">
        <f>-'OddsRatio_working_3-way'!U196/(3*'OddsRatio_working_3-way'!X196^(1/3))*COS(('OddsRatio_working_3-way'!Y196+4*PI())/3)</f>
        <v>-0.24050026008392075</v>
      </c>
      <c r="AI196" s="11">
        <f>'OddsRatio_working_3-way'!U196/(3*'OddsRatio_working_3-way'!X196^(1/3))*SIN(('OddsRatio_working_3-way'!Y196)/3)</f>
        <v>-3.0066706133919551E-2</v>
      </c>
      <c r="AJ196" s="11">
        <f>'OddsRatio_working_3-way'!U196/(3*'OddsRatio_working_3-way'!X196^(1/3))*SIN(('OddsRatio_working_3-way'!Y196+2*PI())/3)</f>
        <v>-0.44662537583279971</v>
      </c>
      <c r="AK196" s="11">
        <f>'OddsRatio_working_3-way'!U196/(3*'OddsRatio_working_3-way'!X196^(1/3))*SIN(('OddsRatio_working_3-way'!Y196+4*PI())/3)</f>
        <v>0.47669208196671931</v>
      </c>
      <c r="AL196" s="11">
        <f>'OddsRatio_working_3-way'!Z196+'OddsRatio_working_3-way'!AF196</f>
        <v>1.0661551656160664</v>
      </c>
      <c r="AM196" s="11">
        <f>'OddsRatio_working_3-way'!AA196+'OddsRatio_working_3-way'!AG196</f>
        <v>-0.5851546454482246</v>
      </c>
      <c r="AN196" s="11">
        <f>'OddsRatio_working_3-way'!AB196+'OddsRatio_working_3-way'!AH196</f>
        <v>-0.48100052016784145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1.0661551656160664</v>
      </c>
      <c r="AS196" s="11">
        <f>IF(('OddsRatio_working_3-way'!X196=0),IF(Q196&gt;0,-Q196^(1/3),(-Q196)^(1/3)),'OddsRatio_working_3-way'!AM196-'OddsRatio_working_3-way'!R196/3)</f>
        <v>-0.5851546454482246</v>
      </c>
      <c r="AT196" s="11">
        <f>IF(('OddsRatio_working_3-way'!X196=0),IF(Q196&gt;0,-Q196^(1/3),(-Q196)^(1/3)),'OddsRatio_working_3-way'!AN196-'OddsRatio_working_3-way'!R196/3)</f>
        <v>-0.48100052016784145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IF('True_Odds_Calculator_3-way'!A196="","",'True_Odds_Calculator_3-way'!A196)</f>
        <v>2.48</v>
      </c>
      <c r="B197" s="4">
        <f>IF('True_Odds_Calculator_3-way'!B196="","",'True_Odds_Calculator_3-way'!B196)</f>
        <v>3.01</v>
      </c>
      <c r="C197" s="4">
        <f>IF('True_Odds_Calculator_3-way'!C196="","",'True_Odds_Calculator_3-way'!C196)</f>
        <v>3.25</v>
      </c>
      <c r="D197" s="9">
        <f t="shared" si="52"/>
        <v>0.38780408431341445</v>
      </c>
      <c r="E197" s="9">
        <f t="shared" si="53"/>
        <v>0.31807234567492104</v>
      </c>
      <c r="F197" s="9">
        <f t="shared" si="54"/>
        <v>0.29412357001166456</v>
      </c>
      <c r="G197" s="9">
        <f t="shared" si="55"/>
        <v>1.0666362364639859</v>
      </c>
      <c r="H197" s="9">
        <f t="shared" si="56"/>
        <v>2.5786216299666993</v>
      </c>
      <c r="I197" s="9">
        <f t="shared" si="57"/>
        <v>3.143938835292611</v>
      </c>
      <c r="J197" s="9">
        <f t="shared" si="58"/>
        <v>3.399931532043968</v>
      </c>
      <c r="K197" s="11">
        <f t="shared" si="59"/>
        <v>0.40322580645161293</v>
      </c>
      <c r="L197" s="11">
        <f t="shared" si="60"/>
        <v>0.33222591362126247</v>
      </c>
      <c r="M197" s="11">
        <f t="shared" si="61"/>
        <v>0.30769230769230771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-0.27589177514158758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0.23659761094119686</v>
      </c>
      <c r="Q197" s="11">
        <f>2*'OddsRatio_working_3-way'!K197*'OddsRatio_working_3-way'!L197*'OddsRatio_working_3-way'!M197</f>
        <v>8.2438191965573823E-2</v>
      </c>
      <c r="R197" s="11">
        <f t="shared" si="62"/>
        <v>0</v>
      </c>
      <c r="S197" s="11">
        <f t="shared" si="63"/>
        <v>-0.85757399190235017</v>
      </c>
      <c r="T197" s="11">
        <f t="shared" si="64"/>
        <v>-0.29880626895552276</v>
      </c>
      <c r="U197" s="11">
        <f>'OddsRatio_working_3-way'!S197-'OddsRatio_working_3-way'!R197^2/3</f>
        <v>-0.85757399190235017</v>
      </c>
      <c r="V197" s="11">
        <f>'OddsRatio_working_3-way'!S197*'OddsRatio_working_3-way'!R197/3-2*'OddsRatio_working_3-way'!R197^3/27-'OddsRatio_working_3-way'!T197</f>
        <v>0.29880626895552276</v>
      </c>
      <c r="W197" s="11">
        <f>'OddsRatio_working_3-way'!V197^2+4*'OddsRatio_working_3-way'!U197^3/27</f>
        <v>-4.1501237934834512E-3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0.15283594976363027</v>
      </c>
      <c r="Y197" s="11">
        <f>IF('OddsRatio_working_3-way'!W197&gt;=0,IF('OddsRatio_working_3-way'!V197+SQRT('OddsRatio_working_3-way'!W197)&gt;0,0,PI()),ACOS('OddsRatio_working_3-way'!V197/(2*'OddsRatio_working_3-way'!X197)))</f>
        <v>0.21234581517866502</v>
      </c>
      <c r="Z197" s="11">
        <f>'OddsRatio_working_3-way'!X197^(1/3)*COS('OddsRatio_working_3-way'!Y197/3)</f>
        <v>0.53331811823199293</v>
      </c>
      <c r="AA197" s="11">
        <f>'OddsRatio_working_3-way'!X197^(1/3)*COS(('OddsRatio_working_3-way'!Y197+2*PI())/3)</f>
        <v>-0.29940560931142979</v>
      </c>
      <c r="AB197" s="11">
        <f>'OddsRatio_working_3-way'!X197^(1/3)*COS(('OddsRatio_working_3-way'!Y197+4*PI())/3)</f>
        <v>-0.23391250892056312</v>
      </c>
      <c r="AC197" s="11">
        <f>'OddsRatio_working_3-way'!X197^(1/3)*SIN('OddsRatio_working_3-way'!Y197/3)</f>
        <v>3.7812459140730025E-2</v>
      </c>
      <c r="AD197" s="11">
        <f>'OddsRatio_working_3-way'!X197^(1/3)*SIN(('OddsRatio_working_3-way'!Y197+2*PI())/3)</f>
        <v>0.44296080911705371</v>
      </c>
      <c r="AE197" s="11">
        <f>'OddsRatio_working_3-way'!X197^(1/3)*SIN(('OddsRatio_working_3-way'!Y197+4*PI())/3)</f>
        <v>-0.48077326825778371</v>
      </c>
      <c r="AF197" s="11">
        <f>-'OddsRatio_working_3-way'!U197/(3*'OddsRatio_working_3-way'!X197^(1/3))*COS(('OddsRatio_working_3-way'!Y197)/3)</f>
        <v>0.53331811823199293</v>
      </c>
      <c r="AG197" s="11">
        <f>-'OddsRatio_working_3-way'!U197/(3*'OddsRatio_working_3-way'!X197^(1/3))*COS(('OddsRatio_working_3-way'!Y197+2*PI())/3)</f>
        <v>-0.29940560931142979</v>
      </c>
      <c r="AH197" s="11">
        <f>-'OddsRatio_working_3-way'!U197/(3*'OddsRatio_working_3-way'!X197^(1/3))*COS(('OddsRatio_working_3-way'!Y197+4*PI())/3)</f>
        <v>-0.23391250892056312</v>
      </c>
      <c r="AI197" s="11">
        <f>'OddsRatio_working_3-way'!U197/(3*'OddsRatio_working_3-way'!X197^(1/3))*SIN(('OddsRatio_working_3-way'!Y197)/3)</f>
        <v>-3.7812459140730025E-2</v>
      </c>
      <c r="AJ197" s="11">
        <f>'OddsRatio_working_3-way'!U197/(3*'OddsRatio_working_3-way'!X197^(1/3))*SIN(('OddsRatio_working_3-way'!Y197+2*PI())/3)</f>
        <v>-0.44296080911705371</v>
      </c>
      <c r="AK197" s="11">
        <f>'OddsRatio_working_3-way'!U197/(3*'OddsRatio_working_3-way'!X197^(1/3))*SIN(('OddsRatio_working_3-way'!Y197+4*PI())/3)</f>
        <v>0.48077326825778371</v>
      </c>
      <c r="AL197" s="11">
        <f>'OddsRatio_working_3-way'!Z197+'OddsRatio_working_3-way'!AF197</f>
        <v>1.0666362364639859</v>
      </c>
      <c r="AM197" s="11">
        <f>'OddsRatio_working_3-way'!AA197+'OddsRatio_working_3-way'!AG197</f>
        <v>-0.59881121862285958</v>
      </c>
      <c r="AN197" s="11">
        <f>'OddsRatio_working_3-way'!AB197+'OddsRatio_working_3-way'!AH197</f>
        <v>-0.46782501784112623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1.0666362364639859</v>
      </c>
      <c r="AS197" s="11">
        <f>IF(('OddsRatio_working_3-way'!X197=0),IF(Q197&gt;0,-Q197^(1/3),(-Q197)^(1/3)),'OddsRatio_working_3-way'!AM197-'OddsRatio_working_3-way'!R197/3)</f>
        <v>-0.59881121862285958</v>
      </c>
      <c r="AT197" s="11">
        <f>IF(('OddsRatio_working_3-way'!X197=0),IF(Q197&gt;0,-Q197^(1/3),(-Q197)^(1/3)),'OddsRatio_working_3-way'!AN197-'OddsRatio_working_3-way'!R197/3)</f>
        <v>-0.46782501784112623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IF('True_Odds_Calculator_3-way'!A197="","",'True_Odds_Calculator_3-way'!A197)</f>
        <v>1.68</v>
      </c>
      <c r="B198" s="4">
        <f>IF('True_Odds_Calculator_3-way'!B197="","",'True_Odds_Calculator_3-way'!B197)</f>
        <v>3.91</v>
      </c>
      <c r="C198" s="4">
        <f>IF('True_Odds_Calculator_3-way'!C197="","",'True_Odds_Calculator_3-way'!C197)</f>
        <v>5.54</v>
      </c>
      <c r="D198" s="9">
        <f t="shared" si="52"/>
        <v>0.58198036988521862</v>
      </c>
      <c r="E198" s="9">
        <f t="shared" si="53"/>
        <v>0.24547241922445484</v>
      </c>
      <c r="F198" s="9">
        <f t="shared" si="54"/>
        <v>0.17254721089032665</v>
      </c>
      <c r="G198" s="9">
        <f t="shared" si="55"/>
        <v>1.0562809022064397</v>
      </c>
      <c r="H198" s="9">
        <f t="shared" si="56"/>
        <v>1.7182710135003789</v>
      </c>
      <c r="I198" s="9">
        <f t="shared" si="57"/>
        <v>4.0737774254207393</v>
      </c>
      <c r="J198" s="9">
        <f t="shared" si="58"/>
        <v>5.7955152960172365</v>
      </c>
      <c r="K198" s="11">
        <f t="shared" si="59"/>
        <v>0.59523809523809523</v>
      </c>
      <c r="L198" s="11">
        <f t="shared" si="60"/>
        <v>0.25575447570332482</v>
      </c>
      <c r="M198" s="11">
        <f t="shared" si="61"/>
        <v>0.18050541516245489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-0.246866381146714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0.22340595318334522</v>
      </c>
      <c r="Q198" s="11">
        <f>2*'OddsRatio_working_3-way'!K198*'OddsRatio_working_3-way'!L198*'OddsRatio_working_3-way'!M198</f>
        <v>5.4958414067243604E-2</v>
      </c>
      <c r="R198" s="11">
        <f t="shared" si="62"/>
        <v>0</v>
      </c>
      <c r="S198" s="11">
        <f t="shared" si="63"/>
        <v>-0.90496710060562635</v>
      </c>
      <c r="T198" s="11">
        <f t="shared" si="64"/>
        <v>-0.222624132990314</v>
      </c>
      <c r="U198" s="11">
        <f>'OddsRatio_working_3-way'!S198-'OddsRatio_working_3-way'!R198^2/3</f>
        <v>-0.90496710060562635</v>
      </c>
      <c r="V198" s="11">
        <f>'OddsRatio_working_3-way'!S198*'OddsRatio_working_3-way'!R198/3-2*'OddsRatio_working_3-way'!R198^3/27-'OddsRatio_working_3-way'!T198</f>
        <v>0.222624132990314</v>
      </c>
      <c r="W198" s="11">
        <f>'OddsRatio_working_3-way'!V198^2+4*'OddsRatio_working_3-way'!U198^3/27</f>
        <v>-6.0236538619076713E-2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0.16567893892161259</v>
      </c>
      <c r="Y198" s="11">
        <f>IF('OddsRatio_working_3-way'!W198&gt;=0,IF('OddsRatio_working_3-way'!V198+SQRT('OddsRatio_working_3-way'!W198)&gt;0,0,PI()),ACOS('OddsRatio_working_3-way'!V198/(2*'OddsRatio_working_3-way'!X198)))</f>
        <v>0.83408720824704263</v>
      </c>
      <c r="Z198" s="11">
        <f>'OddsRatio_working_3-way'!X198^(1/3)*COS('OddsRatio_working_3-way'!Y198/3)</f>
        <v>0.52814045110321983</v>
      </c>
      <c r="AA198" s="11">
        <f>'OddsRatio_working_3-way'!X198^(1/3)*COS(('OddsRatio_working_3-way'!Y198+2*PI())/3)</f>
        <v>-0.3946172403883047</v>
      </c>
      <c r="AB198" s="11">
        <f>'OddsRatio_working_3-way'!X198^(1/3)*COS(('OddsRatio_working_3-way'!Y198+4*PI())/3)</f>
        <v>-0.13352321071491527</v>
      </c>
      <c r="AC198" s="11">
        <f>'OddsRatio_working_3-way'!X198^(1/3)*SIN('OddsRatio_working_3-way'!Y198/3)</f>
        <v>0.15074270831573552</v>
      </c>
      <c r="AD198" s="11">
        <f>'OddsRatio_working_3-way'!X198^(1/3)*SIN(('OddsRatio_working_3-way'!Y198+2*PI())/3)</f>
        <v>0.38201169326369377</v>
      </c>
      <c r="AE198" s="11">
        <f>'OddsRatio_working_3-way'!X198^(1/3)*SIN(('OddsRatio_working_3-way'!Y198+4*PI())/3)</f>
        <v>-0.53275440157942933</v>
      </c>
      <c r="AF198" s="11">
        <f>-'OddsRatio_working_3-way'!U198/(3*'OddsRatio_working_3-way'!X198^(1/3))*COS(('OddsRatio_working_3-way'!Y198)/3)</f>
        <v>0.52814045110321983</v>
      </c>
      <c r="AG198" s="11">
        <f>-'OddsRatio_working_3-way'!U198/(3*'OddsRatio_working_3-way'!X198^(1/3))*COS(('OddsRatio_working_3-way'!Y198+2*PI())/3)</f>
        <v>-0.3946172403883047</v>
      </c>
      <c r="AH198" s="11">
        <f>-'OddsRatio_working_3-way'!U198/(3*'OddsRatio_working_3-way'!X198^(1/3))*COS(('OddsRatio_working_3-way'!Y198+4*PI())/3)</f>
        <v>-0.13352321071491527</v>
      </c>
      <c r="AI198" s="11">
        <f>'OddsRatio_working_3-way'!U198/(3*'OddsRatio_working_3-way'!X198^(1/3))*SIN(('OddsRatio_working_3-way'!Y198)/3)</f>
        <v>-0.15074270831573552</v>
      </c>
      <c r="AJ198" s="11">
        <f>'OddsRatio_working_3-way'!U198/(3*'OddsRatio_working_3-way'!X198^(1/3))*SIN(('OddsRatio_working_3-way'!Y198+2*PI())/3)</f>
        <v>-0.38201169326369377</v>
      </c>
      <c r="AK198" s="11">
        <f>'OddsRatio_working_3-way'!U198/(3*'OddsRatio_working_3-way'!X198^(1/3))*SIN(('OddsRatio_working_3-way'!Y198+4*PI())/3)</f>
        <v>0.53275440157942933</v>
      </c>
      <c r="AL198" s="11">
        <f>'OddsRatio_working_3-way'!Z198+'OddsRatio_working_3-way'!AF198</f>
        <v>1.0562809022064397</v>
      </c>
      <c r="AM198" s="11">
        <f>'OddsRatio_working_3-way'!AA198+'OddsRatio_working_3-way'!AG198</f>
        <v>-0.7892344807766094</v>
      </c>
      <c r="AN198" s="11">
        <f>'OddsRatio_working_3-way'!AB198+'OddsRatio_working_3-way'!AH198</f>
        <v>-0.26704642142983054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1.0562809022064397</v>
      </c>
      <c r="AS198" s="11">
        <f>IF(('OddsRatio_working_3-way'!X198=0),IF(Q198&gt;0,-Q198^(1/3),(-Q198)^(1/3)),'OddsRatio_working_3-way'!AM198-'OddsRatio_working_3-way'!R198/3)</f>
        <v>-0.7892344807766094</v>
      </c>
      <c r="AT198" s="11">
        <f>IF(('OddsRatio_working_3-way'!X198=0),IF(Q198&gt;0,-Q198^(1/3),(-Q198)^(1/3)),'OddsRatio_working_3-way'!AN198-'OddsRatio_working_3-way'!R198/3)</f>
        <v>-0.26704642142983054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IF('True_Odds_Calculator_3-way'!A198="","",'True_Odds_Calculator_3-way'!A198)</f>
        <v>2.13</v>
      </c>
      <c r="B199" s="4">
        <f>IF('True_Odds_Calculator_3-way'!B198="","",'True_Odds_Calculator_3-way'!B198)</f>
        <v>3.53</v>
      </c>
      <c r="C199" s="4">
        <f>IF('True_Odds_Calculator_3-way'!C198="","",'True_Odds_Calculator_3-way'!C198)</f>
        <v>3.64</v>
      </c>
      <c r="D199" s="9">
        <f t="shared" si="52"/>
        <v>0.45891759730841158</v>
      </c>
      <c r="E199" s="9">
        <f t="shared" si="53"/>
        <v>0.27474048419040231</v>
      </c>
      <c r="F199" s="9">
        <f t="shared" si="54"/>
        <v>0.26634191850118621</v>
      </c>
      <c r="G199" s="9">
        <f t="shared" si="55"/>
        <v>1.0433986133702895</v>
      </c>
      <c r="H199" s="9">
        <f t="shared" si="56"/>
        <v>2.1790404331084274</v>
      </c>
      <c r="I199" s="9">
        <f t="shared" si="57"/>
        <v>3.6397984918268325</v>
      </c>
      <c r="J199" s="9">
        <f t="shared" si="58"/>
        <v>3.7545723392975643</v>
      </c>
      <c r="K199" s="11">
        <f t="shared" si="59"/>
        <v>0.46948356807511737</v>
      </c>
      <c r="L199" s="11">
        <f t="shared" si="60"/>
        <v>0.28328611898016998</v>
      </c>
      <c r="M199" s="11">
        <f t="shared" si="61"/>
        <v>0.27472527472527469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-0.27577011425712716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0.23018915410089652</v>
      </c>
      <c r="Q199" s="11">
        <f>2*'OddsRatio_working_3-way'!K199*'OddsRatio_working_3-way'!L199*'OddsRatio_working_3-way'!M199</f>
        <v>7.3075921936792534E-2</v>
      </c>
      <c r="R199" s="11">
        <f t="shared" si="62"/>
        <v>0</v>
      </c>
      <c r="S199" s="11">
        <f t="shared" si="63"/>
        <v>-0.8347139236642187</v>
      </c>
      <c r="T199" s="11">
        <f t="shared" si="64"/>
        <v>-0.26498854719499004</v>
      </c>
      <c r="U199" s="11">
        <f>'OddsRatio_working_3-way'!S199-'OddsRatio_working_3-way'!R199^2/3</f>
        <v>-0.8347139236642187</v>
      </c>
      <c r="V199" s="11">
        <f>'OddsRatio_working_3-way'!S199*'OddsRatio_working_3-way'!R199/3-2*'OddsRatio_working_3-way'!R199^3/27-'OddsRatio_working_3-way'!T199</f>
        <v>0.26498854719499004</v>
      </c>
      <c r="W199" s="11">
        <f>'OddsRatio_working_3-way'!V199^2+4*'OddsRatio_working_3-way'!U199^3/27</f>
        <v>-1.5941766339238952E-2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0.14676571166637528</v>
      </c>
      <c r="Y199" s="11">
        <f>IF('OddsRatio_working_3-way'!W199&gt;=0,IF('OddsRatio_working_3-way'!V199+SQRT('OddsRatio_working_3-way'!W199)&gt;0,0,PI()),ACOS('OddsRatio_working_3-way'!V199/(2*'OddsRatio_working_3-way'!X199)))</f>
        <v>0.44465200716310016</v>
      </c>
      <c r="Z199" s="11">
        <f>'OddsRatio_working_3-way'!X199^(1/3)*COS('OddsRatio_working_3-way'!Y199/3)</f>
        <v>0.52169930668514475</v>
      </c>
      <c r="AA199" s="11">
        <f>'OddsRatio_working_3-way'!X199^(1/3)*COS(('OddsRatio_working_3-way'!Y199+2*PI())/3)</f>
        <v>-0.32830968572645247</v>
      </c>
      <c r="AB199" s="11">
        <f>'OddsRatio_working_3-way'!X199^(1/3)*COS(('OddsRatio_working_3-way'!Y199+4*PI())/3)</f>
        <v>-0.19338962095869214</v>
      </c>
      <c r="AC199" s="11">
        <f>'OddsRatio_working_3-way'!X199^(1/3)*SIN('OddsRatio_working_3-way'!Y199/3)</f>
        <v>7.7896135712748199E-2</v>
      </c>
      <c r="AD199" s="11">
        <f>'OddsRatio_working_3-way'!X199^(1/3)*SIN(('OddsRatio_working_3-way'!Y199+2*PI())/3)</f>
        <v>0.41285678486969007</v>
      </c>
      <c r="AE199" s="11">
        <f>'OddsRatio_working_3-way'!X199^(1/3)*SIN(('OddsRatio_working_3-way'!Y199+4*PI())/3)</f>
        <v>-0.49075292058243825</v>
      </c>
      <c r="AF199" s="11">
        <f>-'OddsRatio_working_3-way'!U199/(3*'OddsRatio_working_3-way'!X199^(1/3))*COS(('OddsRatio_working_3-way'!Y199)/3)</f>
        <v>0.52169930668514475</v>
      </c>
      <c r="AG199" s="11">
        <f>-'OddsRatio_working_3-way'!U199/(3*'OddsRatio_working_3-way'!X199^(1/3))*COS(('OddsRatio_working_3-way'!Y199+2*PI())/3)</f>
        <v>-0.32830968572645247</v>
      </c>
      <c r="AH199" s="11">
        <f>-'OddsRatio_working_3-way'!U199/(3*'OddsRatio_working_3-way'!X199^(1/3))*COS(('OddsRatio_working_3-way'!Y199+4*PI())/3)</f>
        <v>-0.19338962095869214</v>
      </c>
      <c r="AI199" s="11">
        <f>'OddsRatio_working_3-way'!U199/(3*'OddsRatio_working_3-way'!X199^(1/3))*SIN(('OddsRatio_working_3-way'!Y199)/3)</f>
        <v>-7.7896135712748199E-2</v>
      </c>
      <c r="AJ199" s="11">
        <f>'OddsRatio_working_3-way'!U199/(3*'OddsRatio_working_3-way'!X199^(1/3))*SIN(('OddsRatio_working_3-way'!Y199+2*PI())/3)</f>
        <v>-0.41285678486969007</v>
      </c>
      <c r="AK199" s="11">
        <f>'OddsRatio_working_3-way'!U199/(3*'OddsRatio_working_3-way'!X199^(1/3))*SIN(('OddsRatio_working_3-way'!Y199+4*PI())/3)</f>
        <v>0.49075292058243825</v>
      </c>
      <c r="AL199" s="11">
        <f>'OddsRatio_working_3-way'!Z199+'OddsRatio_working_3-way'!AF199</f>
        <v>1.0433986133702895</v>
      </c>
      <c r="AM199" s="11">
        <f>'OddsRatio_working_3-way'!AA199+'OddsRatio_working_3-way'!AG199</f>
        <v>-0.65661937145290494</v>
      </c>
      <c r="AN199" s="11">
        <f>'OddsRatio_working_3-way'!AB199+'OddsRatio_working_3-way'!AH199</f>
        <v>-0.38677924191738428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1.0433986133702895</v>
      </c>
      <c r="AS199" s="11">
        <f>IF(('OddsRatio_working_3-way'!X199=0),IF(Q199&gt;0,-Q199^(1/3),(-Q199)^(1/3)),'OddsRatio_working_3-way'!AM199-'OddsRatio_working_3-way'!R199/3)</f>
        <v>-0.65661937145290494</v>
      </c>
      <c r="AT199" s="11">
        <f>IF(('OddsRatio_working_3-way'!X199=0),IF(Q199&gt;0,-Q199^(1/3),(-Q199)^(1/3)),'OddsRatio_working_3-way'!AN199-'OddsRatio_working_3-way'!R199/3)</f>
        <v>-0.38677924191738428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IF('True_Odds_Calculator_3-way'!A199="","",'True_Odds_Calculator_3-way'!A199)</f>
        <v>1.91</v>
      </c>
      <c r="B200" s="4">
        <f>IF('True_Odds_Calculator_3-way'!B199="","",'True_Odds_Calculator_3-way'!B199)</f>
        <v>3.61</v>
      </c>
      <c r="C200" s="4">
        <f>IF('True_Odds_Calculator_3-way'!C199="","",'True_Odds_Calculator_3-way'!C199)</f>
        <v>4.3600000000000003</v>
      </c>
      <c r="D200" s="9">
        <f t="shared" si="52"/>
        <v>0.5115519907887226</v>
      </c>
      <c r="E200" s="9">
        <f t="shared" si="53"/>
        <v>0.26748022217292017</v>
      </c>
      <c r="F200" s="9">
        <f t="shared" si="54"/>
        <v>0.22096778703835723</v>
      </c>
      <c r="G200" s="9">
        <f t="shared" si="55"/>
        <v>1.0492697980722236</v>
      </c>
      <c r="H200" s="9">
        <f t="shared" si="56"/>
        <v>1.9548355162457232</v>
      </c>
      <c r="I200" s="9">
        <f t="shared" si="57"/>
        <v>3.7385941729685035</v>
      </c>
      <c r="J200" s="9">
        <f t="shared" si="58"/>
        <v>4.5255465215226716</v>
      </c>
      <c r="K200" s="11">
        <f t="shared" si="59"/>
        <v>0.52356020942408377</v>
      </c>
      <c r="L200" s="11">
        <f t="shared" si="60"/>
        <v>0.2770083102493075</v>
      </c>
      <c r="M200" s="11">
        <f t="shared" si="61"/>
        <v>0.2293577981651376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-0.26545696125915219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0.22885551353514041</v>
      </c>
      <c r="Q200" s="11">
        <f>2*'OddsRatio_working_3-way'!K200*'OddsRatio_working_3-way'!L200*'OddsRatio_working_3-way'!M200</f>
        <v>6.6527765562540822E-2</v>
      </c>
      <c r="R200" s="11">
        <f t="shared" si="62"/>
        <v>0</v>
      </c>
      <c r="S200" s="11">
        <f t="shared" si="63"/>
        <v>-0.86211908872007448</v>
      </c>
      <c r="T200" s="11">
        <f t="shared" si="64"/>
        <v>-0.25061601416281237</v>
      </c>
      <c r="U200" s="11">
        <f>'OddsRatio_working_3-way'!S200-'OddsRatio_working_3-way'!R200^2/3</f>
        <v>-0.86211908872007448</v>
      </c>
      <c r="V200" s="11">
        <f>'OddsRatio_working_3-way'!S200*'OddsRatio_working_3-way'!R200/3-2*'OddsRatio_working_3-way'!R200^3/27-'OddsRatio_working_3-way'!T200</f>
        <v>0.25061601416281237</v>
      </c>
      <c r="W200" s="11">
        <f>'OddsRatio_working_3-way'!V200^2+4*'OddsRatio_working_3-way'!U200^3/27</f>
        <v>-3.2120417764169726E-2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0.15405259192806908</v>
      </c>
      <c r="Y200" s="11">
        <f>IF('OddsRatio_working_3-way'!W200&gt;=0,IF('OddsRatio_working_3-way'!V200+SQRT('OddsRatio_working_3-way'!W200)&gt;0,0,PI()),ACOS('OddsRatio_working_3-way'!V200/(2*'OddsRatio_working_3-way'!X200)))</f>
        <v>0.62080480512513325</v>
      </c>
      <c r="Z200" s="11">
        <f>'OddsRatio_working_3-way'!X200^(1/3)*COS('OddsRatio_working_3-way'!Y200/3)</f>
        <v>0.52463489903611182</v>
      </c>
      <c r="AA200" s="11">
        <f>'OddsRatio_working_3-way'!X200^(1/3)*COS(('OddsRatio_working_3-way'!Y200+2*PI())/3)</f>
        <v>-0.3577031885729331</v>
      </c>
      <c r="AB200" s="11">
        <f>'OddsRatio_working_3-way'!X200^(1/3)*COS(('OddsRatio_working_3-way'!Y200+4*PI())/3)</f>
        <v>-0.1669317104631789</v>
      </c>
      <c r="AC200" s="11">
        <f>'OddsRatio_working_3-way'!X200^(1/3)*SIN('OddsRatio_working_3-way'!Y200/3)</f>
        <v>0.11014196424036958</v>
      </c>
      <c r="AD200" s="11">
        <f>'OddsRatio_working_3-way'!X200^(1/3)*SIN(('OddsRatio_working_3-way'!Y200+2*PI())/3)</f>
        <v>0.39927616815697231</v>
      </c>
      <c r="AE200" s="11">
        <f>'OddsRatio_working_3-way'!X200^(1/3)*SIN(('OddsRatio_working_3-way'!Y200+4*PI())/3)</f>
        <v>-0.50941813239734179</v>
      </c>
      <c r="AF200" s="11">
        <f>-'OddsRatio_working_3-way'!U200/(3*'OddsRatio_working_3-way'!X200^(1/3))*COS(('OddsRatio_working_3-way'!Y200)/3)</f>
        <v>0.52463489903611182</v>
      </c>
      <c r="AG200" s="11">
        <f>-'OddsRatio_working_3-way'!U200/(3*'OddsRatio_working_3-way'!X200^(1/3))*COS(('OddsRatio_working_3-way'!Y200+2*PI())/3)</f>
        <v>-0.3577031885729331</v>
      </c>
      <c r="AH200" s="11">
        <f>-'OddsRatio_working_3-way'!U200/(3*'OddsRatio_working_3-way'!X200^(1/3))*COS(('OddsRatio_working_3-way'!Y200+4*PI())/3)</f>
        <v>-0.1669317104631789</v>
      </c>
      <c r="AI200" s="11">
        <f>'OddsRatio_working_3-way'!U200/(3*'OddsRatio_working_3-way'!X200^(1/3))*SIN(('OddsRatio_working_3-way'!Y200)/3)</f>
        <v>-0.11014196424036958</v>
      </c>
      <c r="AJ200" s="11">
        <f>'OddsRatio_working_3-way'!U200/(3*'OddsRatio_working_3-way'!X200^(1/3))*SIN(('OddsRatio_working_3-way'!Y200+2*PI())/3)</f>
        <v>-0.39927616815697231</v>
      </c>
      <c r="AK200" s="11">
        <f>'OddsRatio_working_3-way'!U200/(3*'OddsRatio_working_3-way'!X200^(1/3))*SIN(('OddsRatio_working_3-way'!Y200+4*PI())/3)</f>
        <v>0.50941813239734179</v>
      </c>
      <c r="AL200" s="11">
        <f>'OddsRatio_working_3-way'!Z200+'OddsRatio_working_3-way'!AF200</f>
        <v>1.0492697980722236</v>
      </c>
      <c r="AM200" s="11">
        <f>'OddsRatio_working_3-way'!AA200+'OddsRatio_working_3-way'!AG200</f>
        <v>-0.71540637714586619</v>
      </c>
      <c r="AN200" s="11">
        <f>'OddsRatio_working_3-way'!AB200+'OddsRatio_working_3-way'!AH200</f>
        <v>-0.33386342092635779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1.0492697980722236</v>
      </c>
      <c r="AS200" s="11">
        <f>IF(('OddsRatio_working_3-way'!X200=0),IF(Q200&gt;0,-Q200^(1/3),(-Q200)^(1/3)),'OddsRatio_working_3-way'!AM200-'OddsRatio_working_3-way'!R200/3)</f>
        <v>-0.71540637714586619</v>
      </c>
      <c r="AT200" s="11">
        <f>IF(('OddsRatio_working_3-way'!X200=0),IF(Q200&gt;0,-Q200^(1/3),(-Q200)^(1/3)),'OddsRatio_working_3-way'!AN200-'OddsRatio_working_3-way'!R200/3)</f>
        <v>-0.33386342092635779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IF('True_Odds_Calculator_3-way'!A200="","",'True_Odds_Calculator_3-way'!A200)</f>
        <v>1.92</v>
      </c>
      <c r="B201" s="4">
        <f>IF('True_Odds_Calculator_3-way'!B200="","",'True_Odds_Calculator_3-way'!B200)</f>
        <v>3.74</v>
      </c>
      <c r="C201" s="4">
        <f>IF('True_Odds_Calculator_3-way'!C200="","",'True_Odds_Calculator_3-way'!C200)</f>
        <v>4.18</v>
      </c>
      <c r="D201" s="9">
        <f t="shared" si="52"/>
        <v>0.5098393190610444</v>
      </c>
      <c r="E201" s="9">
        <f t="shared" si="53"/>
        <v>0.25884561039007992</v>
      </c>
      <c r="F201" s="9">
        <f t="shared" si="54"/>
        <v>0.23131507054887554</v>
      </c>
      <c r="G201" s="9">
        <f t="shared" si="55"/>
        <v>1.0450024722061486</v>
      </c>
      <c r="H201" s="9">
        <f t="shared" si="56"/>
        <v>1.9614022744296569</v>
      </c>
      <c r="I201" s="9">
        <f t="shared" si="57"/>
        <v>3.8633067738448474</v>
      </c>
      <c r="J201" s="9">
        <f t="shared" si="58"/>
        <v>4.3231078616155525</v>
      </c>
      <c r="K201" s="11">
        <f t="shared" si="59"/>
        <v>0.52083333333333337</v>
      </c>
      <c r="L201" s="11">
        <f t="shared" si="60"/>
        <v>0.26737967914438499</v>
      </c>
      <c r="M201" s="11">
        <f t="shared" si="61"/>
        <v>0.23923444976076558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-0.26706464447457967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0.22788040836169177</v>
      </c>
      <c r="Q201" s="11">
        <f>2*'OddsRatio_working_3-way'!K201*'OddsRatio_working_3-way'!L201*'OddsRatio_working_3-way'!M201</f>
        <v>6.6631698351371865E-2</v>
      </c>
      <c r="R201" s="11">
        <f t="shared" si="62"/>
        <v>0</v>
      </c>
      <c r="S201" s="11">
        <f t="shared" si="63"/>
        <v>-0.8532780848248237</v>
      </c>
      <c r="T201" s="11">
        <f t="shared" si="64"/>
        <v>-0.24949651603065021</v>
      </c>
      <c r="U201" s="11">
        <f>'OddsRatio_working_3-way'!S201-'OddsRatio_working_3-way'!R201^2/3</f>
        <v>-0.8532780848248237</v>
      </c>
      <c r="V201" s="11">
        <f>'OddsRatio_working_3-way'!S201*'OddsRatio_working_3-way'!R201/3-2*'OddsRatio_working_3-way'!R201^3/27-'OddsRatio_working_3-way'!T201</f>
        <v>0.24949651603065021</v>
      </c>
      <c r="W201" s="11">
        <f>'OddsRatio_working_3-way'!V201^2+4*'OddsRatio_working_3-way'!U201^3/27</f>
        <v>-2.9789664188698391E-2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0.15168897100657228</v>
      </c>
      <c r="Y201" s="11">
        <f>IF('OddsRatio_working_3-way'!W201&gt;=0,IF('OddsRatio_working_3-way'!V201+SQRT('OddsRatio_working_3-way'!W201)&gt;0,0,PI()),ACOS('OddsRatio_working_3-way'!V201/(2*'OddsRatio_working_3-way'!X201)))</f>
        <v>0.60518819621366338</v>
      </c>
      <c r="Z201" s="11">
        <f>'OddsRatio_working_3-way'!X201^(1/3)*COS('OddsRatio_working_3-way'!Y201/3)</f>
        <v>0.52250123610307431</v>
      </c>
      <c r="AA201" s="11">
        <f>'OddsRatio_working_3-way'!X201^(1/3)*COS(('OddsRatio_working_3-way'!Y201+2*PI())/3)</f>
        <v>-0.35379177056908184</v>
      </c>
      <c r="AB201" s="11">
        <f>'OddsRatio_working_3-way'!X201^(1/3)*COS(('OddsRatio_working_3-way'!Y201+4*PI())/3)</f>
        <v>-0.16870946553399233</v>
      </c>
      <c r="AC201" s="11">
        <f>'OddsRatio_working_3-way'!X201^(1/3)*SIN('OddsRatio_working_3-way'!Y201/3)</f>
        <v>0.10685731863424539</v>
      </c>
      <c r="AD201" s="11">
        <f>'OddsRatio_working_3-way'!X201^(1/3)*SIN(('OddsRatio_working_3-way'!Y201+2*PI())/3)</f>
        <v>0.39907068465691059</v>
      </c>
      <c r="AE201" s="11">
        <f>'OddsRatio_working_3-way'!X201^(1/3)*SIN(('OddsRatio_working_3-way'!Y201+4*PI())/3)</f>
        <v>-0.50592800329115595</v>
      </c>
      <c r="AF201" s="11">
        <f>-'OddsRatio_working_3-way'!U201/(3*'OddsRatio_working_3-way'!X201^(1/3))*COS(('OddsRatio_working_3-way'!Y201)/3)</f>
        <v>0.52250123610307431</v>
      </c>
      <c r="AG201" s="11">
        <f>-'OddsRatio_working_3-way'!U201/(3*'OddsRatio_working_3-way'!X201^(1/3))*COS(('OddsRatio_working_3-way'!Y201+2*PI())/3)</f>
        <v>-0.35379177056908184</v>
      </c>
      <c r="AH201" s="11">
        <f>-'OddsRatio_working_3-way'!U201/(3*'OddsRatio_working_3-way'!X201^(1/3))*COS(('OddsRatio_working_3-way'!Y201+4*PI())/3)</f>
        <v>-0.16870946553399233</v>
      </c>
      <c r="AI201" s="11">
        <f>'OddsRatio_working_3-way'!U201/(3*'OddsRatio_working_3-way'!X201^(1/3))*SIN(('OddsRatio_working_3-way'!Y201)/3)</f>
        <v>-0.10685731863424539</v>
      </c>
      <c r="AJ201" s="11">
        <f>'OddsRatio_working_3-way'!U201/(3*'OddsRatio_working_3-way'!X201^(1/3))*SIN(('OddsRatio_working_3-way'!Y201+2*PI())/3)</f>
        <v>-0.39907068465691059</v>
      </c>
      <c r="AK201" s="11">
        <f>'OddsRatio_working_3-way'!U201/(3*'OddsRatio_working_3-way'!X201^(1/3))*SIN(('OddsRatio_working_3-way'!Y201+4*PI())/3)</f>
        <v>0.50592800329115595</v>
      </c>
      <c r="AL201" s="11">
        <f>'OddsRatio_working_3-way'!Z201+'OddsRatio_working_3-way'!AF201</f>
        <v>1.0450024722061486</v>
      </c>
      <c r="AM201" s="11">
        <f>'OddsRatio_working_3-way'!AA201+'OddsRatio_working_3-way'!AG201</f>
        <v>-0.70758354113816369</v>
      </c>
      <c r="AN201" s="11">
        <f>'OddsRatio_working_3-way'!AB201+'OddsRatio_working_3-way'!AH201</f>
        <v>-0.33741893106798465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1.0450024722061486</v>
      </c>
      <c r="AS201" s="11">
        <f>IF(('OddsRatio_working_3-way'!X201=0),IF(Q201&gt;0,-Q201^(1/3),(-Q201)^(1/3)),'OddsRatio_working_3-way'!AM201-'OddsRatio_working_3-way'!R201/3)</f>
        <v>-0.70758354113816369</v>
      </c>
      <c r="AT201" s="11">
        <f>IF(('OddsRatio_working_3-way'!X201=0),IF(Q201&gt;0,-Q201^(1/3),(-Q201)^(1/3)),'OddsRatio_working_3-way'!AN201-'OddsRatio_working_3-way'!R201/3)</f>
        <v>-0.33741893106798465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IF('True_Odds_Calculator_3-way'!A201="","",'True_Odds_Calculator_3-way'!A201)</f>
        <v>2.57</v>
      </c>
      <c r="B202" s="4">
        <f>IF('True_Odds_Calculator_3-way'!B201="","",'True_Odds_Calculator_3-way'!B201)</f>
        <v>3.09</v>
      </c>
      <c r="C202" s="4">
        <f>IF('True_Odds_Calculator_3-way'!C201="","",'True_Odds_Calculator_3-way'!C201)</f>
        <v>3.13</v>
      </c>
      <c r="D202" s="9">
        <f t="shared" si="52"/>
        <v>0.37771883418343261</v>
      </c>
      <c r="E202" s="9">
        <f t="shared" si="53"/>
        <v>0.31317220611272556</v>
      </c>
      <c r="F202" s="9">
        <f t="shared" si="54"/>
        <v>0.30910895970384178</v>
      </c>
      <c r="G202" s="9">
        <f t="shared" si="55"/>
        <v>1.0493451599078276</v>
      </c>
      <c r="H202" s="9">
        <f t="shared" si="56"/>
        <v>2.6474719010552894</v>
      </c>
      <c r="I202" s="9">
        <f t="shared" si="57"/>
        <v>3.1931313842073599</v>
      </c>
      <c r="J202" s="9">
        <f t="shared" si="58"/>
        <v>3.2351051906036727</v>
      </c>
      <c r="K202" s="11">
        <f t="shared" si="59"/>
        <v>0.38910505836575876</v>
      </c>
      <c r="L202" s="11">
        <f t="shared" si="60"/>
        <v>0.3236245954692557</v>
      </c>
      <c r="M202" s="11">
        <f t="shared" si="61"/>
        <v>0.31948881789137379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-0.28118335056641042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0.23293922350132268</v>
      </c>
      <c r="Q202" s="11">
        <f>2*'OddsRatio_working_3-way'!K202*'OddsRatio_working_3-way'!L202*'OddsRatio_working_3-way'!M202</f>
        <v>8.0462598791475909E-2</v>
      </c>
      <c r="R202" s="11">
        <f t="shared" si="62"/>
        <v>0</v>
      </c>
      <c r="S202" s="11">
        <f t="shared" si="63"/>
        <v>-0.82842466679515103</v>
      </c>
      <c r="T202" s="11">
        <f t="shared" si="64"/>
        <v>-0.28615705243355827</v>
      </c>
      <c r="U202" s="11">
        <f>'OddsRatio_working_3-way'!S202-'OddsRatio_working_3-way'!R202^2/3</f>
        <v>-0.82842466679515103</v>
      </c>
      <c r="V202" s="11">
        <f>'OddsRatio_working_3-way'!S202*'OddsRatio_working_3-way'!R202/3-2*'OddsRatio_working_3-way'!R202^3/27-'OddsRatio_working_3-way'!T202</f>
        <v>0.28615705243355827</v>
      </c>
      <c r="W202" s="11">
        <f>'OddsRatio_working_3-way'!V202^2+4*'OddsRatio_working_3-way'!U202^3/27</f>
        <v>-2.3419093908478156E-3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0.14511010306686956</v>
      </c>
      <c r="Y202" s="11">
        <f>IF('OddsRatio_working_3-way'!W202&gt;=0,IF('OddsRatio_working_3-way'!V202+SQRT('OddsRatio_working_3-way'!W202)&gt;0,0,PI()),ACOS('OddsRatio_working_3-way'!V202/(2*'OddsRatio_working_3-way'!X202)))</f>
        <v>0.16752930681443146</v>
      </c>
      <c r="Z202" s="11">
        <f>'OddsRatio_working_3-way'!X202^(1/3)*COS('OddsRatio_working_3-way'!Y202/3)</f>
        <v>0.5246725799539137</v>
      </c>
      <c r="AA202" s="11">
        <f>'OddsRatio_working_3-way'!X202^(1/3)*COS(('OddsRatio_working_3-way'!Y202+2*PI())/3)</f>
        <v>-0.28773667544973541</v>
      </c>
      <c r="AB202" s="11">
        <f>'OddsRatio_working_3-way'!X202^(1/3)*COS(('OddsRatio_working_3-way'!Y202+4*PI())/3)</f>
        <v>-0.2369359045041782</v>
      </c>
      <c r="AC202" s="11">
        <f>'OddsRatio_working_3-way'!X202^(1/3)*SIN('OddsRatio_working_3-way'!Y202/3)</f>
        <v>2.9329838780457935E-2</v>
      </c>
      <c r="AD202" s="11">
        <f>'OddsRatio_working_3-way'!X202^(1/3)*SIN(('OddsRatio_working_3-way'!Y202+2*PI())/3)</f>
        <v>0.43971486351898237</v>
      </c>
      <c r="AE202" s="11">
        <f>'OddsRatio_working_3-way'!X202^(1/3)*SIN(('OddsRatio_working_3-way'!Y202+4*PI())/3)</f>
        <v>-0.46904470229944034</v>
      </c>
      <c r="AF202" s="11">
        <f>-'OddsRatio_working_3-way'!U202/(3*'OddsRatio_working_3-way'!X202^(1/3))*COS(('OddsRatio_working_3-way'!Y202)/3)</f>
        <v>0.52467257995391381</v>
      </c>
      <c r="AG202" s="11">
        <f>-'OddsRatio_working_3-way'!U202/(3*'OddsRatio_working_3-way'!X202^(1/3))*COS(('OddsRatio_working_3-way'!Y202+2*PI())/3)</f>
        <v>-0.28773667544973547</v>
      </c>
      <c r="AH202" s="11">
        <f>-'OddsRatio_working_3-way'!U202/(3*'OddsRatio_working_3-way'!X202^(1/3))*COS(('OddsRatio_working_3-way'!Y202+4*PI())/3)</f>
        <v>-0.23693590450417826</v>
      </c>
      <c r="AI202" s="11">
        <f>'OddsRatio_working_3-way'!U202/(3*'OddsRatio_working_3-way'!X202^(1/3))*SIN(('OddsRatio_working_3-way'!Y202)/3)</f>
        <v>-2.9329838780457942E-2</v>
      </c>
      <c r="AJ202" s="11">
        <f>'OddsRatio_working_3-way'!U202/(3*'OddsRatio_working_3-way'!X202^(1/3))*SIN(('OddsRatio_working_3-way'!Y202+2*PI())/3)</f>
        <v>-0.43971486351898248</v>
      </c>
      <c r="AK202" s="11">
        <f>'OddsRatio_working_3-way'!U202/(3*'OddsRatio_working_3-way'!X202^(1/3))*SIN(('OddsRatio_working_3-way'!Y202+4*PI())/3)</f>
        <v>0.4690447022994404</v>
      </c>
      <c r="AL202" s="11">
        <f>'OddsRatio_working_3-way'!Z202+'OddsRatio_working_3-way'!AF202</f>
        <v>1.0493451599078276</v>
      </c>
      <c r="AM202" s="11">
        <f>'OddsRatio_working_3-way'!AA202+'OddsRatio_working_3-way'!AG202</f>
        <v>-0.57547335089947094</v>
      </c>
      <c r="AN202" s="11">
        <f>'OddsRatio_working_3-way'!AB202+'OddsRatio_working_3-way'!AH202</f>
        <v>-0.47387180900835646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1.0493451599078276</v>
      </c>
      <c r="AS202" s="11">
        <f>IF(('OddsRatio_working_3-way'!X202=0),IF(Q202&gt;0,-Q202^(1/3),(-Q202)^(1/3)),'OddsRatio_working_3-way'!AM202-'OddsRatio_working_3-way'!R202/3)</f>
        <v>-0.57547335089947094</v>
      </c>
      <c r="AT202" s="11">
        <f>IF(('OddsRatio_working_3-way'!X202=0),IF(Q202&gt;0,-Q202^(1/3),(-Q202)^(1/3)),'OddsRatio_working_3-way'!AN202-'OddsRatio_working_3-way'!R202/3)</f>
        <v>-0.47387180900835646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IF('True_Odds_Calculator_3-way'!A202="","",'True_Odds_Calculator_3-way'!A202)</f>
        <v>2.35</v>
      </c>
      <c r="B203" s="4">
        <f>IF('True_Odds_Calculator_3-way'!B202="","",'True_Odds_Calculator_3-way'!B202)</f>
        <v>3.05</v>
      </c>
      <c r="C203" s="4">
        <f>IF('True_Odds_Calculator_3-way'!C202="","",'True_Odds_Calculator_3-way'!C202)</f>
        <v>3.56</v>
      </c>
      <c r="D203" s="9">
        <f t="shared" si="52"/>
        <v>0.41290847266942798</v>
      </c>
      <c r="E203" s="9">
        <f t="shared" si="53"/>
        <v>0.3165461736982968</v>
      </c>
      <c r="F203" s="9">
        <f t="shared" si="54"/>
        <v>0.27054535363227522</v>
      </c>
      <c r="G203" s="9">
        <f t="shared" si="55"/>
        <v>1.0532179444659282</v>
      </c>
      <c r="H203" s="9">
        <f t="shared" si="56"/>
        <v>2.4218442250290027</v>
      </c>
      <c r="I203" s="9">
        <f t="shared" si="57"/>
        <v>3.1590967861551524</v>
      </c>
      <c r="J203" s="9">
        <f t="shared" si="58"/>
        <v>3.6962379378327754</v>
      </c>
      <c r="K203" s="11">
        <f t="shared" si="59"/>
        <v>0.42553191489361702</v>
      </c>
      <c r="L203" s="11">
        <f t="shared" si="60"/>
        <v>0.32786885245901642</v>
      </c>
      <c r="M203" s="11">
        <f t="shared" si="61"/>
        <v>0.2808988764044944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-0.2776578108895098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0.23357618463491964</v>
      </c>
      <c r="Q203" s="11">
        <f>2*'OddsRatio_working_3-way'!K203*'OddsRatio_working_3-way'!L203*'OddsRatio_working_3-way'!M203</f>
        <v>7.8381270011718004E-2</v>
      </c>
      <c r="R203" s="11">
        <f t="shared" si="62"/>
        <v>0</v>
      </c>
      <c r="S203" s="11">
        <f t="shared" si="63"/>
        <v>-0.84123757904245722</v>
      </c>
      <c r="T203" s="11">
        <f t="shared" si="64"/>
        <v>-0.28229448961156284</v>
      </c>
      <c r="U203" s="11">
        <f>'OddsRatio_working_3-way'!S203-'OddsRatio_working_3-way'!R203^2/3</f>
        <v>-0.84123757904245722</v>
      </c>
      <c r="V203" s="11">
        <f>'OddsRatio_working_3-way'!S203*'OddsRatio_working_3-way'!R203/3-2*'OddsRatio_working_3-way'!R203^3/27-'OddsRatio_working_3-way'!T203</f>
        <v>0.28229448961156284</v>
      </c>
      <c r="W203" s="11">
        <f>'OddsRatio_working_3-way'!V203^2+4*'OddsRatio_working_3-way'!U203^3/27</f>
        <v>-8.5064980015110009E-3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0.14848962662974455</v>
      </c>
      <c r="Y203" s="11">
        <f>IF('OddsRatio_working_3-way'!W203&gt;=0,IF('OddsRatio_working_3-way'!V203+SQRT('OddsRatio_working_3-way'!W203)&gt;0,0,PI()),ACOS('OddsRatio_working_3-way'!V203/(2*'OddsRatio_working_3-way'!X203)))</f>
        <v>0.31578494461048634</v>
      </c>
      <c r="Z203" s="11">
        <f>'OddsRatio_working_3-way'!X203^(1/3)*COS('OddsRatio_working_3-way'!Y203/3)</f>
        <v>0.5266089722329641</v>
      </c>
      <c r="AA203" s="11">
        <f>'OddsRatio_working_3-way'!X203^(1/3)*COS(('OddsRatio_working_3-way'!Y203+2*PI())/3)</f>
        <v>-0.3114878601517268</v>
      </c>
      <c r="AB203" s="11">
        <f>'OddsRatio_working_3-way'!X203^(1/3)*COS(('OddsRatio_working_3-way'!Y203+4*PI())/3)</f>
        <v>-0.21512111208123733</v>
      </c>
      <c r="AC203" s="11">
        <f>'OddsRatio_working_3-way'!X203^(1/3)*SIN('OddsRatio_working_3-way'!Y203/3)</f>
        <v>5.5637367939425961E-2</v>
      </c>
      <c r="AD203" s="11">
        <f>'OddsRatio_working_3-way'!X203^(1/3)*SIN(('OddsRatio_working_3-way'!Y203+2*PI())/3)</f>
        <v>0.42823806384484792</v>
      </c>
      <c r="AE203" s="11">
        <f>'OddsRatio_working_3-way'!X203^(1/3)*SIN(('OddsRatio_working_3-way'!Y203+4*PI())/3)</f>
        <v>-0.48387543178427389</v>
      </c>
      <c r="AF203" s="11">
        <f>-'OddsRatio_working_3-way'!U203/(3*'OddsRatio_working_3-way'!X203^(1/3))*COS(('OddsRatio_working_3-way'!Y203)/3)</f>
        <v>0.52660897223296399</v>
      </c>
      <c r="AG203" s="11">
        <f>-'OddsRatio_working_3-way'!U203/(3*'OddsRatio_working_3-way'!X203^(1/3))*COS(('OddsRatio_working_3-way'!Y203+2*PI())/3)</f>
        <v>-0.31148786015172675</v>
      </c>
      <c r="AH203" s="11">
        <f>-'OddsRatio_working_3-way'!U203/(3*'OddsRatio_working_3-way'!X203^(1/3))*COS(('OddsRatio_working_3-way'!Y203+4*PI())/3)</f>
        <v>-0.2151211120812373</v>
      </c>
      <c r="AI203" s="11">
        <f>'OddsRatio_working_3-way'!U203/(3*'OddsRatio_working_3-way'!X203^(1/3))*SIN(('OddsRatio_working_3-way'!Y203)/3)</f>
        <v>-5.5637367939425947E-2</v>
      </c>
      <c r="AJ203" s="11">
        <f>'OddsRatio_working_3-way'!U203/(3*'OddsRatio_working_3-way'!X203^(1/3))*SIN(('OddsRatio_working_3-way'!Y203+2*PI())/3)</f>
        <v>-0.4282380638448478</v>
      </c>
      <c r="AK203" s="11">
        <f>'OddsRatio_working_3-way'!U203/(3*'OddsRatio_working_3-way'!X203^(1/3))*SIN(('OddsRatio_working_3-way'!Y203+4*PI())/3)</f>
        <v>0.48387543178427378</v>
      </c>
      <c r="AL203" s="11">
        <f>'OddsRatio_working_3-way'!Z203+'OddsRatio_working_3-way'!AF203</f>
        <v>1.0532179444659282</v>
      </c>
      <c r="AM203" s="11">
        <f>'OddsRatio_working_3-way'!AA203+'OddsRatio_working_3-way'!AG203</f>
        <v>-0.62297572030345361</v>
      </c>
      <c r="AN203" s="11">
        <f>'OddsRatio_working_3-way'!AB203+'OddsRatio_working_3-way'!AH203</f>
        <v>-0.4302422241624746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1.0532179444659282</v>
      </c>
      <c r="AS203" s="11">
        <f>IF(('OddsRatio_working_3-way'!X203=0),IF(Q203&gt;0,-Q203^(1/3),(-Q203)^(1/3)),'OddsRatio_working_3-way'!AM203-'OddsRatio_working_3-way'!R203/3)</f>
        <v>-0.62297572030345361</v>
      </c>
      <c r="AT203" s="11">
        <f>IF(('OddsRatio_working_3-way'!X203=0),IF(Q203&gt;0,-Q203^(1/3),(-Q203)^(1/3)),'OddsRatio_working_3-way'!AN203-'OddsRatio_working_3-way'!R203/3)</f>
        <v>-0.4302422241624746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IF('True_Odds_Calculator_3-way'!A203="","",'True_Odds_Calculator_3-way'!A203)</f>
        <v>3.43</v>
      </c>
      <c r="B204" s="4">
        <f>IF('True_Odds_Calculator_3-way'!B203="","",'True_Odds_Calculator_3-way'!B203)</f>
        <v>3.15</v>
      </c>
      <c r="C204" s="4">
        <f>IF('True_Odds_Calculator_3-way'!C203="","",'True_Odds_Calculator_3-way'!C203)</f>
        <v>2.36</v>
      </c>
      <c r="D204" s="9">
        <f t="shared" si="52"/>
        <v>0.28144293324092451</v>
      </c>
      <c r="E204" s="9">
        <f t="shared" si="53"/>
        <v>0.30684901913190837</v>
      </c>
      <c r="F204" s="9">
        <f t="shared" si="54"/>
        <v>0.41170804762716684</v>
      </c>
      <c r="G204" s="9">
        <f t="shared" si="55"/>
        <v>1.0506659137024474</v>
      </c>
      <c r="H204" s="9">
        <f t="shared" si="56"/>
        <v>3.553118170296949</v>
      </c>
      <c r="I204" s="9">
        <f t="shared" si="57"/>
        <v>3.2589317144602625</v>
      </c>
      <c r="J204" s="9">
        <f t="shared" si="58"/>
        <v>2.4289056426353284</v>
      </c>
      <c r="K204" s="11">
        <f t="shared" si="59"/>
        <v>0.29154518950437314</v>
      </c>
      <c r="L204" s="11">
        <f t="shared" si="60"/>
        <v>0.31746031746031744</v>
      </c>
      <c r="M204" s="11">
        <f t="shared" si="61"/>
        <v>0.42372881355932207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-0.27865508015727891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0.23295378338121828</v>
      </c>
      <c r="Q204" s="11">
        <f>2*'OddsRatio_working_3-way'!K204*'OddsRatio_working_3-way'!L204*'OddsRatio_working_3-way'!M204</f>
        <v>7.8435617300073493E-2</v>
      </c>
      <c r="R204" s="11">
        <f t="shared" si="62"/>
        <v>0</v>
      </c>
      <c r="S204" s="11">
        <f t="shared" si="63"/>
        <v>-0.83599331205350413</v>
      </c>
      <c r="T204" s="11">
        <f t="shared" si="64"/>
        <v>-0.28147922964764449</v>
      </c>
      <c r="U204" s="11">
        <f>'OddsRatio_working_3-way'!S204-'OddsRatio_working_3-way'!R204^2/3</f>
        <v>-0.83599331205350413</v>
      </c>
      <c r="V204" s="11">
        <f>'OddsRatio_working_3-way'!S204*'OddsRatio_working_3-way'!R204/3-2*'OddsRatio_working_3-way'!R204^3/27-'OddsRatio_working_3-way'!T204</f>
        <v>0.28147922964764449</v>
      </c>
      <c r="W204" s="11">
        <f>'OddsRatio_working_3-way'!V204^2+4*'OddsRatio_working_3-way'!U204^3/27</f>
        <v>-7.3269297325266325E-3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0.14710326853571101</v>
      </c>
      <c r="Y204" s="11">
        <f>IF('OddsRatio_working_3-way'!W204&gt;=0,IF('OddsRatio_working_3-way'!V204+SQRT('OddsRatio_working_3-way'!W204)&gt;0,0,PI()),ACOS('OddsRatio_working_3-way'!V204/(2*'OddsRatio_working_3-way'!X204)))</f>
        <v>0.29521287640306393</v>
      </c>
      <c r="Z204" s="11">
        <f>'OddsRatio_working_3-way'!X204^(1/3)*COS('OddsRatio_working_3-way'!Y204/3)</f>
        <v>0.52533295685122383</v>
      </c>
      <c r="AA204" s="11">
        <f>'OddsRatio_working_3-way'!X204^(1/3)*COS(('OddsRatio_working_3-way'!Y204+2*PI())/3)</f>
        <v>-0.30758074506594296</v>
      </c>
      <c r="AB204" s="11">
        <f>'OddsRatio_working_3-way'!X204^(1/3)*COS(('OddsRatio_working_3-way'!Y204+4*PI())/3)</f>
        <v>-0.2177522117852812</v>
      </c>
      <c r="AC204" s="11">
        <f>'OddsRatio_working_3-way'!X204^(1/3)*SIN('OddsRatio_working_3-way'!Y204/3)</f>
        <v>5.1862527870499525E-2</v>
      </c>
      <c r="AD204" s="11">
        <f>'OddsRatio_working_3-way'!X204^(1/3)*SIN(('OddsRatio_working_3-way'!Y204+2*PI())/3)</f>
        <v>0.42902042214310449</v>
      </c>
      <c r="AE204" s="11">
        <f>'OddsRatio_working_3-way'!X204^(1/3)*SIN(('OddsRatio_working_3-way'!Y204+4*PI())/3)</f>
        <v>-0.48088295001360382</v>
      </c>
      <c r="AF204" s="11">
        <f>-'OddsRatio_working_3-way'!U204/(3*'OddsRatio_working_3-way'!X204^(1/3))*COS(('OddsRatio_working_3-way'!Y204)/3)</f>
        <v>0.52533295685122372</v>
      </c>
      <c r="AG204" s="11">
        <f>-'OddsRatio_working_3-way'!U204/(3*'OddsRatio_working_3-way'!X204^(1/3))*COS(('OddsRatio_working_3-way'!Y204+2*PI())/3)</f>
        <v>-0.30758074506594291</v>
      </c>
      <c r="AH204" s="11">
        <f>-'OddsRatio_working_3-way'!U204/(3*'OddsRatio_working_3-way'!X204^(1/3))*COS(('OddsRatio_working_3-way'!Y204+4*PI())/3)</f>
        <v>-0.21775221178528115</v>
      </c>
      <c r="AI204" s="11">
        <f>'OddsRatio_working_3-way'!U204/(3*'OddsRatio_working_3-way'!X204^(1/3))*SIN(('OddsRatio_working_3-way'!Y204)/3)</f>
        <v>-5.1862527870499518E-2</v>
      </c>
      <c r="AJ204" s="11">
        <f>'OddsRatio_working_3-way'!U204/(3*'OddsRatio_working_3-way'!X204^(1/3))*SIN(('OddsRatio_working_3-way'!Y204+2*PI())/3)</f>
        <v>-0.42902042214310437</v>
      </c>
      <c r="AK204" s="11">
        <f>'OddsRatio_working_3-way'!U204/(3*'OddsRatio_working_3-way'!X204^(1/3))*SIN(('OddsRatio_working_3-way'!Y204+4*PI())/3)</f>
        <v>0.4808829500136037</v>
      </c>
      <c r="AL204" s="11">
        <f>'OddsRatio_working_3-way'!Z204+'OddsRatio_working_3-way'!AF204</f>
        <v>1.0506659137024474</v>
      </c>
      <c r="AM204" s="11">
        <f>'OddsRatio_working_3-way'!AA204+'OddsRatio_working_3-way'!AG204</f>
        <v>-0.61516149013188581</v>
      </c>
      <c r="AN204" s="11">
        <f>'OddsRatio_working_3-way'!AB204+'OddsRatio_working_3-way'!AH204</f>
        <v>-0.43550442357056235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1.0506659137024474</v>
      </c>
      <c r="AS204" s="11">
        <f>IF(('OddsRatio_working_3-way'!X204=0),IF(Q204&gt;0,-Q204^(1/3),(-Q204)^(1/3)),'OddsRatio_working_3-way'!AM204-'OddsRatio_working_3-way'!R204/3)</f>
        <v>-0.61516149013188581</v>
      </c>
      <c r="AT204" s="11">
        <f>IF(('OddsRatio_working_3-way'!X204=0),IF(Q204&gt;0,-Q204^(1/3),(-Q204)^(1/3)),'OddsRatio_working_3-way'!AN204-'OddsRatio_working_3-way'!R204/3)</f>
        <v>-0.43550442357056235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IF('True_Odds_Calculator_3-way'!A204="","",'True_Odds_Calculator_3-way'!A204)</f>
        <v>1.72</v>
      </c>
      <c r="B205" s="4">
        <f>IF('True_Odds_Calculator_3-way'!B204="","",'True_Odds_Calculator_3-way'!B204)</f>
        <v>3.95</v>
      </c>
      <c r="C205" s="4">
        <f>IF('True_Odds_Calculator_3-way'!C204="","",'True_Odds_Calculator_3-way'!C204)</f>
        <v>5.08</v>
      </c>
      <c r="D205" s="9">
        <f t="shared" si="52"/>
        <v>0.56830693862771287</v>
      </c>
      <c r="E205" s="9">
        <f t="shared" si="53"/>
        <v>0.24317284543590362</v>
      </c>
      <c r="F205" s="9">
        <f t="shared" si="54"/>
        <v>0.18852021593638352</v>
      </c>
      <c r="G205" s="9">
        <f t="shared" si="55"/>
        <v>1.0550173781058974</v>
      </c>
      <c r="H205" s="9">
        <f t="shared" si="56"/>
        <v>1.7596125122362463</v>
      </c>
      <c r="I205" s="9">
        <f t="shared" si="57"/>
        <v>4.1123012654123983</v>
      </c>
      <c r="J205" s="9">
        <f t="shared" si="58"/>
        <v>5.30447090267206</v>
      </c>
      <c r="K205" s="11">
        <f t="shared" si="59"/>
        <v>0.58139534883720934</v>
      </c>
      <c r="L205" s="11">
        <f t="shared" si="60"/>
        <v>0.25316455696202528</v>
      </c>
      <c r="M205" s="11">
        <f t="shared" si="61"/>
        <v>0.19685039370078738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-0.25108768969377804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0.22454968371814871</v>
      </c>
      <c r="Q205" s="11">
        <f>2*'OddsRatio_working_3-way'!K205*'OddsRatio_working_3-way'!L205*'OddsRatio_working_3-way'!M205</f>
        <v>5.7948305475651267E-2</v>
      </c>
      <c r="R205" s="11">
        <f t="shared" si="62"/>
        <v>0</v>
      </c>
      <c r="S205" s="11">
        <f t="shared" si="63"/>
        <v>-0.89430781728887387</v>
      </c>
      <c r="T205" s="11">
        <f t="shared" si="64"/>
        <v>-0.23078911413906417</v>
      </c>
      <c r="U205" s="11">
        <f>'OddsRatio_working_3-way'!S205-'OddsRatio_working_3-way'!R205^2/3</f>
        <v>-0.89430781728887387</v>
      </c>
      <c r="V205" s="11">
        <f>'OddsRatio_working_3-way'!S205*'OddsRatio_working_3-way'!R205/3-2*'OddsRatio_working_3-way'!R205^3/27-'OddsRatio_working_3-way'!T205</f>
        <v>0.23078911413906417</v>
      </c>
      <c r="W205" s="11">
        <f>'OddsRatio_working_3-way'!V205^2+4*'OddsRatio_working_3-way'!U205^3/27</f>
        <v>-5.2700132073234242E-2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0.1627603662430816</v>
      </c>
      <c r="Y205" s="11">
        <f>IF('OddsRatio_working_3-way'!W205&gt;=0,IF('OddsRatio_working_3-way'!V205+SQRT('OddsRatio_working_3-way'!W205)&gt;0,0,PI()),ACOS('OddsRatio_working_3-way'!V205/(2*'OddsRatio_working_3-way'!X205)))</f>
        <v>0.7827393022206135</v>
      </c>
      <c r="Z205" s="11">
        <f>'OddsRatio_working_3-way'!X205^(1/3)*COS('OddsRatio_working_3-way'!Y205/3)</f>
        <v>0.52750868905294868</v>
      </c>
      <c r="AA205" s="11">
        <f>'OddsRatio_working_3-way'!X205^(1/3)*COS(('OddsRatio_working_3-way'!Y205+2*PI())/3)</f>
        <v>-0.38572930733625799</v>
      </c>
      <c r="AB205" s="11">
        <f>'OddsRatio_working_3-way'!X205^(1/3)*COS(('OddsRatio_working_3-way'!Y205+4*PI())/3)</f>
        <v>-0.14177938171669061</v>
      </c>
      <c r="AC205" s="11">
        <f>'OddsRatio_working_3-way'!X205^(1/3)*SIN('OddsRatio_working_3-way'!Y205/3)</f>
        <v>0.14084455522524644</v>
      </c>
      <c r="AD205" s="11">
        <f>'OddsRatio_working_3-way'!X205^(1/3)*SIN(('OddsRatio_working_3-way'!Y205+2*PI())/3)</f>
        <v>0.38641364782425663</v>
      </c>
      <c r="AE205" s="11">
        <f>'OddsRatio_working_3-way'!X205^(1/3)*SIN(('OddsRatio_working_3-way'!Y205+4*PI())/3)</f>
        <v>-0.52725820304950299</v>
      </c>
      <c r="AF205" s="11">
        <f>-'OddsRatio_working_3-way'!U205/(3*'OddsRatio_working_3-way'!X205^(1/3))*COS(('OddsRatio_working_3-way'!Y205)/3)</f>
        <v>0.52750868905294868</v>
      </c>
      <c r="AG205" s="11">
        <f>-'OddsRatio_working_3-way'!U205/(3*'OddsRatio_working_3-way'!X205^(1/3))*COS(('OddsRatio_working_3-way'!Y205+2*PI())/3)</f>
        <v>-0.38572930733625799</v>
      </c>
      <c r="AH205" s="11">
        <f>-'OddsRatio_working_3-way'!U205/(3*'OddsRatio_working_3-way'!X205^(1/3))*COS(('OddsRatio_working_3-way'!Y205+4*PI())/3)</f>
        <v>-0.14177938171669061</v>
      </c>
      <c r="AI205" s="11">
        <f>'OddsRatio_working_3-way'!U205/(3*'OddsRatio_working_3-way'!X205^(1/3))*SIN(('OddsRatio_working_3-way'!Y205)/3)</f>
        <v>-0.14084455522524644</v>
      </c>
      <c r="AJ205" s="11">
        <f>'OddsRatio_working_3-way'!U205/(3*'OddsRatio_working_3-way'!X205^(1/3))*SIN(('OddsRatio_working_3-way'!Y205+2*PI())/3)</f>
        <v>-0.38641364782425663</v>
      </c>
      <c r="AK205" s="11">
        <f>'OddsRatio_working_3-way'!U205/(3*'OddsRatio_working_3-way'!X205^(1/3))*SIN(('OddsRatio_working_3-way'!Y205+4*PI())/3)</f>
        <v>0.52725820304950299</v>
      </c>
      <c r="AL205" s="11">
        <f>'OddsRatio_working_3-way'!Z205+'OddsRatio_working_3-way'!AF205</f>
        <v>1.0550173781058974</v>
      </c>
      <c r="AM205" s="11">
        <f>'OddsRatio_working_3-way'!AA205+'OddsRatio_working_3-way'!AG205</f>
        <v>-0.77145861467251597</v>
      </c>
      <c r="AN205" s="11">
        <f>'OddsRatio_working_3-way'!AB205+'OddsRatio_working_3-way'!AH205</f>
        <v>-0.28355876343338121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1.0550173781058974</v>
      </c>
      <c r="AS205" s="11">
        <f>IF(('OddsRatio_working_3-way'!X205=0),IF(Q205&gt;0,-Q205^(1/3),(-Q205)^(1/3)),'OddsRatio_working_3-way'!AM205-'OddsRatio_working_3-way'!R205/3)</f>
        <v>-0.77145861467251597</v>
      </c>
      <c r="AT205" s="11">
        <f>IF(('OddsRatio_working_3-way'!X205=0),IF(Q205&gt;0,-Q205^(1/3),(-Q205)^(1/3)),'OddsRatio_working_3-way'!AN205-'OddsRatio_working_3-way'!R205/3)</f>
        <v>-0.28355876343338121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IF('True_Odds_Calculator_3-way'!A205="","",'True_Odds_Calculator_3-way'!A205)</f>
        <v>2.72</v>
      </c>
      <c r="B206" s="4">
        <f>IF('True_Odds_Calculator_3-way'!B205="","",'True_Odds_Calculator_3-way'!B205)</f>
        <v>3.29</v>
      </c>
      <c r="C206" s="4">
        <f>IF('True_Odds_Calculator_3-way'!C205="","",'True_Odds_Calculator_3-way'!C205)</f>
        <v>2.82</v>
      </c>
      <c r="D206" s="9">
        <f t="shared" si="52"/>
        <v>0.35858373920110237</v>
      </c>
      <c r="E206" s="9">
        <f t="shared" si="53"/>
        <v>0.29572395565323045</v>
      </c>
      <c r="F206" s="9">
        <f t="shared" si="54"/>
        <v>0.34569230514566718</v>
      </c>
      <c r="G206" s="9">
        <f t="shared" si="55"/>
        <v>1.0399702773133641</v>
      </c>
      <c r="H206" s="9">
        <f t="shared" si="56"/>
        <v>2.7887488769789863</v>
      </c>
      <c r="I206" s="9">
        <f t="shared" si="57"/>
        <v>3.3815319350476032</v>
      </c>
      <c r="J206" s="9">
        <f t="shared" si="58"/>
        <v>2.8927459047103228</v>
      </c>
      <c r="K206" s="11">
        <f t="shared" si="59"/>
        <v>0.36764705882352938</v>
      </c>
      <c r="L206" s="11">
        <f t="shared" si="60"/>
        <v>0.303951367781155</v>
      </c>
      <c r="M206" s="11">
        <f t="shared" si="61"/>
        <v>0.3546099290780142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-0.28406740695372756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0.23102269427463151</v>
      </c>
      <c r="Q206" s="11">
        <f>2*'OddsRatio_working_3-way'!K206*'OddsRatio_working_3-way'!L206*'OddsRatio_working_3-way'!M206</f>
        <v>7.9253068361794687E-2</v>
      </c>
      <c r="R206" s="11">
        <f t="shared" si="62"/>
        <v>0</v>
      </c>
      <c r="S206" s="11">
        <f t="shared" si="63"/>
        <v>-0.81326716342457184</v>
      </c>
      <c r="T206" s="11">
        <f t="shared" si="64"/>
        <v>-0.2789938811061996</v>
      </c>
      <c r="U206" s="11">
        <f>'OddsRatio_working_3-way'!S206-'OddsRatio_working_3-way'!R206^2/3</f>
        <v>-0.81326716342457184</v>
      </c>
      <c r="V206" s="11">
        <f>'OddsRatio_working_3-way'!S206*'OddsRatio_working_3-way'!R206/3-2*'OddsRatio_working_3-way'!R206^3/27-'OddsRatio_working_3-way'!T206</f>
        <v>0.2789938811061996</v>
      </c>
      <c r="W206" s="11">
        <f>'OddsRatio_working_3-way'!V206^2+4*'OddsRatio_working_3-way'!U206^3/27</f>
        <v>-1.8509670950154905E-3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0.14114580474611682</v>
      </c>
      <c r="Y206" s="11">
        <f>IF('OddsRatio_working_3-way'!W206&gt;=0,IF('OddsRatio_working_3-way'!V206+SQRT('OddsRatio_working_3-way'!W206)&gt;0,0,PI()),ACOS('OddsRatio_working_3-way'!V206/(2*'OddsRatio_working_3-way'!X206)))</f>
        <v>0.15300201414436776</v>
      </c>
      <c r="Z206" s="11">
        <f>'OddsRatio_working_3-way'!X206^(1/3)*COS('OddsRatio_working_3-way'!Y206/3)</f>
        <v>0.51998513865668206</v>
      </c>
      <c r="AA206" s="11">
        <f>'OddsRatio_working_3-way'!X206^(1/3)*COS(('OddsRatio_working_3-way'!Y206+2*PI())/3)</f>
        <v>-0.28297914232838389</v>
      </c>
      <c r="AB206" s="11">
        <f>'OddsRatio_working_3-way'!X206^(1/3)*COS(('OddsRatio_working_3-way'!Y206+4*PI())/3)</f>
        <v>-0.23700599632829827</v>
      </c>
      <c r="AC206" s="11">
        <f>'OddsRatio_working_3-way'!X206^(1/3)*SIN('OddsRatio_working_3-way'!Y206/3)</f>
        <v>2.6542608218643352E-2</v>
      </c>
      <c r="AD206" s="11">
        <f>'OddsRatio_working_3-way'!X206^(1/3)*SIN(('OddsRatio_working_3-way'!Y206+2*PI())/3)</f>
        <v>0.43704903555773866</v>
      </c>
      <c r="AE206" s="11">
        <f>'OddsRatio_working_3-way'!X206^(1/3)*SIN(('OddsRatio_working_3-way'!Y206+4*PI())/3)</f>
        <v>-0.46359164377638212</v>
      </c>
      <c r="AF206" s="11">
        <f>-'OddsRatio_working_3-way'!U206/(3*'OddsRatio_working_3-way'!X206^(1/3))*COS(('OddsRatio_working_3-way'!Y206)/3)</f>
        <v>0.51998513865668206</v>
      </c>
      <c r="AG206" s="11">
        <f>-'OddsRatio_working_3-way'!U206/(3*'OddsRatio_working_3-way'!X206^(1/3))*COS(('OddsRatio_working_3-way'!Y206+2*PI())/3)</f>
        <v>-0.28297914232838389</v>
      </c>
      <c r="AH206" s="11">
        <f>-'OddsRatio_working_3-way'!U206/(3*'OddsRatio_working_3-way'!X206^(1/3))*COS(('OddsRatio_working_3-way'!Y206+4*PI())/3)</f>
        <v>-0.23700599632829827</v>
      </c>
      <c r="AI206" s="11">
        <f>'OddsRatio_working_3-way'!U206/(3*'OddsRatio_working_3-way'!X206^(1/3))*SIN(('OddsRatio_working_3-way'!Y206)/3)</f>
        <v>-2.6542608218643352E-2</v>
      </c>
      <c r="AJ206" s="11">
        <f>'OddsRatio_working_3-way'!U206/(3*'OddsRatio_working_3-way'!X206^(1/3))*SIN(('OddsRatio_working_3-way'!Y206+2*PI())/3)</f>
        <v>-0.43704903555773866</v>
      </c>
      <c r="AK206" s="11">
        <f>'OddsRatio_working_3-way'!U206/(3*'OddsRatio_working_3-way'!X206^(1/3))*SIN(('OddsRatio_working_3-way'!Y206+4*PI())/3)</f>
        <v>0.46359164377638212</v>
      </c>
      <c r="AL206" s="11">
        <f>'OddsRatio_working_3-way'!Z206+'OddsRatio_working_3-way'!AF206</f>
        <v>1.0399702773133641</v>
      </c>
      <c r="AM206" s="11">
        <f>'OddsRatio_working_3-way'!AA206+'OddsRatio_working_3-way'!AG206</f>
        <v>-0.56595828465676778</v>
      </c>
      <c r="AN206" s="11">
        <f>'OddsRatio_working_3-way'!AB206+'OddsRatio_working_3-way'!AH206</f>
        <v>-0.47401199265659655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1.0399702773133641</v>
      </c>
      <c r="AS206" s="11">
        <f>IF(('OddsRatio_working_3-way'!X206=0),IF(Q206&gt;0,-Q206^(1/3),(-Q206)^(1/3)),'OddsRatio_working_3-way'!AM206-'OddsRatio_working_3-way'!R206/3)</f>
        <v>-0.56595828465676778</v>
      </c>
      <c r="AT206" s="11">
        <f>IF(('OddsRatio_working_3-way'!X206=0),IF(Q206&gt;0,-Q206^(1/3),(-Q206)^(1/3)),'OddsRatio_working_3-way'!AN206-'OddsRatio_working_3-way'!R206/3)</f>
        <v>-0.47401199265659655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IF('True_Odds_Calculator_3-way'!A206="","",'True_Odds_Calculator_3-way'!A206)</f>
        <v>1.39</v>
      </c>
      <c r="B207" s="4">
        <f>IF('True_Odds_Calculator_3-way'!B206="","",'True_Odds_Calculator_3-way'!B206)</f>
        <v>4.97</v>
      </c>
      <c r="C207" s="4">
        <f>IF('True_Odds_Calculator_3-way'!C206="","",'True_Odds_Calculator_3-way'!C206)</f>
        <v>8.9</v>
      </c>
      <c r="D207" s="9">
        <f t="shared" si="52"/>
        <v>0.70469868544172232</v>
      </c>
      <c r="E207" s="9">
        <f t="shared" si="53"/>
        <v>0.18990915645751763</v>
      </c>
      <c r="F207" s="9">
        <f t="shared" si="54"/>
        <v>0.10539215810076011</v>
      </c>
      <c r="G207" s="9">
        <f t="shared" si="55"/>
        <v>1.0744774660209808</v>
      </c>
      <c r="H207" s="9">
        <f t="shared" si="56"/>
        <v>1.4190462117481824</v>
      </c>
      <c r="I207" s="9">
        <f t="shared" si="57"/>
        <v>5.2656755401032935</v>
      </c>
      <c r="J207" s="9">
        <f t="shared" si="58"/>
        <v>9.4883719815657503</v>
      </c>
      <c r="K207" s="11">
        <f t="shared" si="59"/>
        <v>0.71942446043165476</v>
      </c>
      <c r="L207" s="11">
        <f t="shared" si="60"/>
        <v>0.2012072434607646</v>
      </c>
      <c r="M207" s="11">
        <f t="shared" si="61"/>
        <v>0.11235955056179775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-0.19893949421205914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0.19940189191083776</v>
      </c>
      <c r="Q207" s="11">
        <f>2*'OddsRatio_working_3-way'!K207*'OddsRatio_working_3-way'!L207*'OddsRatio_working_3-way'!M207</f>
        <v>3.2528856755438464E-2</v>
      </c>
      <c r="R207" s="11">
        <f t="shared" si="62"/>
        <v>0</v>
      </c>
      <c r="S207" s="11">
        <f t="shared" si="63"/>
        <v>-1.0023243132320712</v>
      </c>
      <c r="T207" s="11">
        <f t="shared" si="64"/>
        <v>-0.16351130721567231</v>
      </c>
      <c r="U207" s="11">
        <f>'OddsRatio_working_3-way'!S207-'OddsRatio_working_3-way'!R207^2/3</f>
        <v>-1.0023243132320712</v>
      </c>
      <c r="V207" s="11">
        <f>'OddsRatio_working_3-way'!S207*'OddsRatio_working_3-way'!R207/3-2*'OddsRatio_working_3-way'!R207^3/27-'OddsRatio_working_3-way'!T207</f>
        <v>0.16351130721567231</v>
      </c>
      <c r="W207" s="11">
        <f>'OddsRatio_working_3-way'!V207^2+4*'OddsRatio_working_3-way'!U207^3/27</f>
        <v>-0.12244763160509019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0.19312145090102509</v>
      </c>
      <c r="Y207" s="11">
        <f>IF('OddsRatio_working_3-way'!W207&gt;=0,IF('OddsRatio_working_3-way'!V207+SQRT('OddsRatio_working_3-way'!W207)&gt;0,0,PI()),ACOS('OddsRatio_working_3-way'!V207/(2*'OddsRatio_working_3-way'!X207)))</f>
        <v>1.1336696957291779</v>
      </c>
      <c r="Z207" s="11">
        <f>'OddsRatio_working_3-way'!X207^(1/3)*COS('OddsRatio_working_3-way'!Y207/3)</f>
        <v>0.53723873301049041</v>
      </c>
      <c r="AA207" s="11">
        <f>'OddsRatio_working_3-way'!X207^(1/3)*COS(('OddsRatio_working_3-way'!Y207+2*PI())/3)</f>
        <v>-0.45331367102755576</v>
      </c>
      <c r="AB207" s="11">
        <f>'OddsRatio_working_3-way'!X207^(1/3)*COS(('OddsRatio_working_3-way'!Y207+4*PI())/3)</f>
        <v>-8.392506198293441E-2</v>
      </c>
      <c r="AC207" s="11">
        <f>'OddsRatio_working_3-way'!X207^(1/3)*SIN('OddsRatio_working_3-way'!Y207/3)</f>
        <v>0.21326661286749352</v>
      </c>
      <c r="AD207" s="11">
        <f>'OddsRatio_working_3-way'!X207^(1/3)*SIN(('OddsRatio_working_3-way'!Y207+2*PI())/3)</f>
        <v>0.35862908425030365</v>
      </c>
      <c r="AE207" s="11">
        <f>'OddsRatio_working_3-way'!X207^(1/3)*SIN(('OddsRatio_working_3-way'!Y207+4*PI())/3)</f>
        <v>-0.57189569711779698</v>
      </c>
      <c r="AF207" s="11">
        <f>-'OddsRatio_working_3-way'!U207/(3*'OddsRatio_working_3-way'!X207^(1/3))*COS(('OddsRatio_working_3-way'!Y207)/3)</f>
        <v>0.53723873301049041</v>
      </c>
      <c r="AG207" s="11">
        <f>-'OddsRatio_working_3-way'!U207/(3*'OddsRatio_working_3-way'!X207^(1/3))*COS(('OddsRatio_working_3-way'!Y207+2*PI())/3)</f>
        <v>-0.45331367102755576</v>
      </c>
      <c r="AH207" s="11">
        <f>-'OddsRatio_working_3-way'!U207/(3*'OddsRatio_working_3-way'!X207^(1/3))*COS(('OddsRatio_working_3-way'!Y207+4*PI())/3)</f>
        <v>-8.392506198293441E-2</v>
      </c>
      <c r="AI207" s="11">
        <f>'OddsRatio_working_3-way'!U207/(3*'OddsRatio_working_3-way'!X207^(1/3))*SIN(('OddsRatio_working_3-way'!Y207)/3)</f>
        <v>-0.21326661286749352</v>
      </c>
      <c r="AJ207" s="11">
        <f>'OddsRatio_working_3-way'!U207/(3*'OddsRatio_working_3-way'!X207^(1/3))*SIN(('OddsRatio_working_3-way'!Y207+2*PI())/3)</f>
        <v>-0.35862908425030365</v>
      </c>
      <c r="AK207" s="11">
        <f>'OddsRatio_working_3-way'!U207/(3*'OddsRatio_working_3-way'!X207^(1/3))*SIN(('OddsRatio_working_3-way'!Y207+4*PI())/3)</f>
        <v>0.57189569711779698</v>
      </c>
      <c r="AL207" s="11">
        <f>'OddsRatio_working_3-way'!Z207+'OddsRatio_working_3-way'!AF207</f>
        <v>1.0744774660209808</v>
      </c>
      <c r="AM207" s="11">
        <f>'OddsRatio_working_3-way'!AA207+'OddsRatio_working_3-way'!AG207</f>
        <v>-0.90662734205511153</v>
      </c>
      <c r="AN207" s="11">
        <f>'OddsRatio_working_3-way'!AB207+'OddsRatio_working_3-way'!AH207</f>
        <v>-0.16785012396586882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1.0744774660209808</v>
      </c>
      <c r="AS207" s="11">
        <f>IF(('OddsRatio_working_3-way'!X207=0),IF(Q207&gt;0,-Q207^(1/3),(-Q207)^(1/3)),'OddsRatio_working_3-way'!AM207-'OddsRatio_working_3-way'!R207/3)</f>
        <v>-0.90662734205511153</v>
      </c>
      <c r="AT207" s="11">
        <f>IF(('OddsRatio_working_3-way'!X207=0),IF(Q207&gt;0,-Q207^(1/3),(-Q207)^(1/3)),'OddsRatio_working_3-way'!AN207-'OddsRatio_working_3-way'!R207/3)</f>
        <v>-0.16785012396586882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IF('True_Odds_Calculator_3-way'!A207="","",'True_Odds_Calculator_3-way'!A207)</f>
        <v>1.88</v>
      </c>
      <c r="B208" s="4">
        <f>IF('True_Odds_Calculator_3-way'!B207="","",'True_Odds_Calculator_3-way'!B207)</f>
        <v>3.31</v>
      </c>
      <c r="C208" s="4">
        <f>IF('True_Odds_Calculator_3-way'!C207="","",'True_Odds_Calculator_3-way'!C207)</f>
        <v>5.16</v>
      </c>
      <c r="D208" s="9">
        <f t="shared" si="52"/>
        <v>0.52058450092429909</v>
      </c>
      <c r="E208" s="9">
        <f t="shared" si="53"/>
        <v>0.29261934543586854</v>
      </c>
      <c r="F208" s="9">
        <f t="shared" si="54"/>
        <v>0.18679615363983271</v>
      </c>
      <c r="G208" s="9">
        <f t="shared" si="55"/>
        <v>1.0464974252815336</v>
      </c>
      <c r="H208" s="9">
        <f t="shared" si="56"/>
        <v>1.9209177342477495</v>
      </c>
      <c r="I208" s="9">
        <f t="shared" si="57"/>
        <v>3.4174090524003424</v>
      </c>
      <c r="J208" s="9">
        <f t="shared" si="58"/>
        <v>5.3534292891711797</v>
      </c>
      <c r="K208" s="11">
        <f t="shared" si="59"/>
        <v>0.53191489361702127</v>
      </c>
      <c r="L208" s="11">
        <f t="shared" si="60"/>
        <v>0.30211480362537763</v>
      </c>
      <c r="M208" s="11">
        <f t="shared" si="61"/>
        <v>0.19379844961240308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-0.26336159150670246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0.22890316331091515</v>
      </c>
      <c r="Q208" s="11">
        <f>2*'OddsRatio_working_3-way'!K208*'OddsRatio_working_3-way'!L208*'OddsRatio_working_3-way'!M208</f>
        <v>6.2286575050589148E-2</v>
      </c>
      <c r="R208" s="11">
        <f t="shared" si="62"/>
        <v>0</v>
      </c>
      <c r="S208" s="11">
        <f t="shared" si="63"/>
        <v>-0.86915924984106741</v>
      </c>
      <c r="T208" s="11">
        <f t="shared" si="64"/>
        <v>-0.23650591832409995</v>
      </c>
      <c r="U208" s="11">
        <f>'OddsRatio_working_3-way'!S208-'OddsRatio_working_3-way'!R208^2/3</f>
        <v>-0.86915924984106741</v>
      </c>
      <c r="V208" s="11">
        <f>'OddsRatio_working_3-way'!S208*'OddsRatio_working_3-way'!R208/3-2*'OddsRatio_working_3-way'!R208^3/27-'OddsRatio_working_3-way'!T208</f>
        <v>0.23650591832409995</v>
      </c>
      <c r="W208" s="11">
        <f>'OddsRatio_working_3-way'!V208^2+4*'OddsRatio_working_3-way'!U208^3/27</f>
        <v>-4.1338395475686629E-2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0.15594345519932254</v>
      </c>
      <c r="Y208" s="11">
        <f>IF('OddsRatio_working_3-way'!W208&gt;=0,IF('OddsRatio_working_3-way'!V208+SQRT('OddsRatio_working_3-way'!W208)&gt;0,0,PI()),ACOS('OddsRatio_working_3-way'!V208/(2*'OddsRatio_working_3-way'!X208)))</f>
        <v>0.71008471927049899</v>
      </c>
      <c r="Z208" s="11">
        <f>'OddsRatio_working_3-way'!X208^(1/3)*COS('OddsRatio_working_3-way'!Y208/3)</f>
        <v>0.52324871264076689</v>
      </c>
      <c r="AA208" s="11">
        <f>'OddsRatio_working_3-way'!X208^(1/3)*COS(('OddsRatio_working_3-way'!Y208+2*PI())/3)</f>
        <v>-0.37093081084207219</v>
      </c>
      <c r="AB208" s="11">
        <f>'OddsRatio_working_3-way'!X208^(1/3)*COS(('OddsRatio_working_3-way'!Y208+4*PI())/3)</f>
        <v>-0.15231790179869492</v>
      </c>
      <c r="AC208" s="11">
        <f>'OddsRatio_working_3-way'!X208^(1/3)*SIN('OddsRatio_working_3-way'!Y208/3)</f>
        <v>0.12621622188452114</v>
      </c>
      <c r="AD208" s="11">
        <f>'OddsRatio_working_3-way'!X208^(1/3)*SIN(('OddsRatio_working_3-way'!Y208+2*PI())/3)</f>
        <v>0.39003856670214732</v>
      </c>
      <c r="AE208" s="11">
        <f>'OddsRatio_working_3-way'!X208^(1/3)*SIN(('OddsRatio_working_3-way'!Y208+4*PI())/3)</f>
        <v>-0.5162547885866684</v>
      </c>
      <c r="AF208" s="11">
        <f>-'OddsRatio_working_3-way'!U208/(3*'OddsRatio_working_3-way'!X208^(1/3))*COS(('OddsRatio_working_3-way'!Y208)/3)</f>
        <v>0.52324871264076678</v>
      </c>
      <c r="AG208" s="11">
        <f>-'OddsRatio_working_3-way'!U208/(3*'OddsRatio_working_3-way'!X208^(1/3))*COS(('OddsRatio_working_3-way'!Y208+2*PI())/3)</f>
        <v>-0.37093081084207208</v>
      </c>
      <c r="AH208" s="11">
        <f>-'OddsRatio_working_3-way'!U208/(3*'OddsRatio_working_3-way'!X208^(1/3))*COS(('OddsRatio_working_3-way'!Y208+4*PI())/3)</f>
        <v>-0.15231790179869489</v>
      </c>
      <c r="AI208" s="11">
        <f>'OddsRatio_working_3-way'!U208/(3*'OddsRatio_working_3-way'!X208^(1/3))*SIN(('OddsRatio_working_3-way'!Y208)/3)</f>
        <v>-0.12621622188452111</v>
      </c>
      <c r="AJ208" s="11">
        <f>'OddsRatio_working_3-way'!U208/(3*'OddsRatio_working_3-way'!X208^(1/3))*SIN(('OddsRatio_working_3-way'!Y208+2*PI())/3)</f>
        <v>-0.39003856670214726</v>
      </c>
      <c r="AK208" s="11">
        <f>'OddsRatio_working_3-way'!U208/(3*'OddsRatio_working_3-way'!X208^(1/3))*SIN(('OddsRatio_working_3-way'!Y208+4*PI())/3)</f>
        <v>0.51625478858666829</v>
      </c>
      <c r="AL208" s="11">
        <f>'OddsRatio_working_3-way'!Z208+'OddsRatio_working_3-way'!AF208</f>
        <v>1.0464974252815336</v>
      </c>
      <c r="AM208" s="11">
        <f>'OddsRatio_working_3-way'!AA208+'OddsRatio_working_3-way'!AG208</f>
        <v>-0.74186162168414427</v>
      </c>
      <c r="AN208" s="11">
        <f>'OddsRatio_working_3-way'!AB208+'OddsRatio_working_3-way'!AH208</f>
        <v>-0.30463580359738984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1.0464974252815336</v>
      </c>
      <c r="AS208" s="11">
        <f>IF(('OddsRatio_working_3-way'!X208=0),IF(Q208&gt;0,-Q208^(1/3),(-Q208)^(1/3)),'OddsRatio_working_3-way'!AM208-'OddsRatio_working_3-way'!R208/3)</f>
        <v>-0.74186162168414427</v>
      </c>
      <c r="AT208" s="11">
        <f>IF(('OddsRatio_working_3-way'!X208=0),IF(Q208&gt;0,-Q208^(1/3),(-Q208)^(1/3)),'OddsRatio_working_3-way'!AN208-'OddsRatio_working_3-way'!R208/3)</f>
        <v>-0.30463580359738984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IF('True_Odds_Calculator_3-way'!A208="","",'True_Odds_Calculator_3-way'!A208)</f>
        <v>1.43</v>
      </c>
      <c r="B209" s="4">
        <f>IF('True_Odds_Calculator_3-way'!B208="","",'True_Odds_Calculator_3-way'!B208)</f>
        <v>4.67</v>
      </c>
      <c r="C209" s="4">
        <f>IF('True_Odds_Calculator_3-way'!C208="","",'True_Odds_Calculator_3-way'!C208)</f>
        <v>8.3699999999999992</v>
      </c>
      <c r="D209" s="9">
        <f t="shared" si="52"/>
        <v>0.68470835334124747</v>
      </c>
      <c r="E209" s="9">
        <f t="shared" si="53"/>
        <v>0.20283532724487813</v>
      </c>
      <c r="F209" s="9">
        <f t="shared" si="54"/>
        <v>0.11245631941387428</v>
      </c>
      <c r="G209" s="9">
        <f t="shared" si="55"/>
        <v>1.0708740210345606</v>
      </c>
      <c r="H209" s="9">
        <f t="shared" si="56"/>
        <v>1.460475829044861</v>
      </c>
      <c r="I209" s="9">
        <f t="shared" si="57"/>
        <v>4.9301076571968379</v>
      </c>
      <c r="J209" s="9">
        <f t="shared" si="58"/>
        <v>8.8923415350247108</v>
      </c>
      <c r="K209" s="11">
        <f t="shared" si="59"/>
        <v>0.69930069930069938</v>
      </c>
      <c r="L209" s="11">
        <f t="shared" si="60"/>
        <v>0.21413276231263384</v>
      </c>
      <c r="M209" s="11">
        <f t="shared" si="61"/>
        <v>0.11947431302270013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-0.20807678630431958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0.2052036313278284</v>
      </c>
      <c r="Q209" s="11">
        <f>2*'OddsRatio_working_3-way'!K209*'OddsRatio_working_3-way'!L209*'OddsRatio_working_3-way'!M209</f>
        <v>3.5780929612524569E-2</v>
      </c>
      <c r="R209" s="11">
        <f t="shared" si="62"/>
        <v>0</v>
      </c>
      <c r="S209" s="11">
        <f t="shared" si="63"/>
        <v>-0.98619185240448159</v>
      </c>
      <c r="T209" s="11">
        <f t="shared" si="64"/>
        <v>-0.17196021837915984</v>
      </c>
      <c r="U209" s="11">
        <f>'OddsRatio_working_3-way'!S209-'OddsRatio_working_3-way'!R209^2/3</f>
        <v>-0.98619185240448159</v>
      </c>
      <c r="V209" s="11">
        <f>'OddsRatio_working_3-way'!S209*'OddsRatio_working_3-way'!R209/3-2*'OddsRatio_working_3-way'!R209^3/27-'OddsRatio_working_3-way'!T209</f>
        <v>0.17196021837915984</v>
      </c>
      <c r="W209" s="11">
        <f>'OddsRatio_working_3-way'!V209^2+4*'OddsRatio_working_3-way'!U209^3/27</f>
        <v>-0.11252522689556507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0.18847781275296929</v>
      </c>
      <c r="Y209" s="11">
        <f>IF('OddsRatio_working_3-way'!W209&gt;=0,IF('OddsRatio_working_3-way'!V209+SQRT('OddsRatio_working_3-way'!W209)&gt;0,0,PI()),ACOS('OddsRatio_working_3-way'!V209/(2*'OddsRatio_working_3-way'!X209)))</f>
        <v>1.0970967603366573</v>
      </c>
      <c r="Z209" s="11">
        <f>'OddsRatio_working_3-way'!X209^(1/3)*COS('OddsRatio_working_3-way'!Y209/3)</f>
        <v>0.53543701051728032</v>
      </c>
      <c r="AA209" s="11">
        <f>'OddsRatio_working_3-way'!X209^(1/3)*COS(('OddsRatio_working_3-way'!Y209+2*PI())/3)</f>
        <v>-0.44528080116449636</v>
      </c>
      <c r="AB209" s="11">
        <f>'OddsRatio_working_3-way'!X209^(1/3)*COS(('OddsRatio_working_3-way'!Y209+4*PI())/3)</f>
        <v>-9.0156209352784053E-2</v>
      </c>
      <c r="AC209" s="11">
        <f>'OddsRatio_working_3-way'!X209^(1/3)*SIN('OddsRatio_working_3-way'!Y209/3)</f>
        <v>0.20503127867834811</v>
      </c>
      <c r="AD209" s="11">
        <f>'OddsRatio_working_3-way'!X209^(1/3)*SIN(('OddsRatio_working_3-way'!Y209+2*PI())/3)</f>
        <v>0.3611864138951863</v>
      </c>
      <c r="AE209" s="11">
        <f>'OddsRatio_working_3-way'!X209^(1/3)*SIN(('OddsRatio_working_3-way'!Y209+4*PI())/3)</f>
        <v>-0.56621769257353438</v>
      </c>
      <c r="AF209" s="11">
        <f>-'OddsRatio_working_3-way'!U209/(3*'OddsRatio_working_3-way'!X209^(1/3))*COS(('OddsRatio_working_3-way'!Y209)/3)</f>
        <v>0.53543701051728021</v>
      </c>
      <c r="AG209" s="11">
        <f>-'OddsRatio_working_3-way'!U209/(3*'OddsRatio_working_3-way'!X209^(1/3))*COS(('OddsRatio_working_3-way'!Y209+2*PI())/3)</f>
        <v>-0.44528080116449625</v>
      </c>
      <c r="AH209" s="11">
        <f>-'OddsRatio_working_3-way'!U209/(3*'OddsRatio_working_3-way'!X209^(1/3))*COS(('OddsRatio_working_3-way'!Y209+4*PI())/3)</f>
        <v>-9.0156209352784039E-2</v>
      </c>
      <c r="AI209" s="11">
        <f>'OddsRatio_working_3-way'!U209/(3*'OddsRatio_working_3-way'!X209^(1/3))*SIN(('OddsRatio_working_3-way'!Y209)/3)</f>
        <v>-0.20503127867834806</v>
      </c>
      <c r="AJ209" s="11">
        <f>'OddsRatio_working_3-way'!U209/(3*'OddsRatio_working_3-way'!X209^(1/3))*SIN(('OddsRatio_working_3-way'!Y209+2*PI())/3)</f>
        <v>-0.36118641389518624</v>
      </c>
      <c r="AK209" s="11">
        <f>'OddsRatio_working_3-way'!U209/(3*'OddsRatio_working_3-way'!X209^(1/3))*SIN(('OddsRatio_working_3-way'!Y209+4*PI())/3)</f>
        <v>0.56621769257353427</v>
      </c>
      <c r="AL209" s="11">
        <f>'OddsRatio_working_3-way'!Z209+'OddsRatio_working_3-way'!AF209</f>
        <v>1.0708740210345606</v>
      </c>
      <c r="AM209" s="11">
        <f>'OddsRatio_working_3-way'!AA209+'OddsRatio_working_3-way'!AG209</f>
        <v>-0.89056160232899262</v>
      </c>
      <c r="AN209" s="11">
        <f>'OddsRatio_working_3-way'!AB209+'OddsRatio_working_3-way'!AH209</f>
        <v>-0.18031241870556808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1.0708740210345606</v>
      </c>
      <c r="AS209" s="11">
        <f>IF(('OddsRatio_working_3-way'!X209=0),IF(Q209&gt;0,-Q209^(1/3),(-Q209)^(1/3)),'OddsRatio_working_3-way'!AM209-'OddsRatio_working_3-way'!R209/3)</f>
        <v>-0.89056160232899262</v>
      </c>
      <c r="AT209" s="11">
        <f>IF(('OddsRatio_working_3-way'!X209=0),IF(Q209&gt;0,-Q209^(1/3),(-Q209)^(1/3)),'OddsRatio_working_3-way'!AN209-'OddsRatio_working_3-way'!R209/3)</f>
        <v>-0.18031241870556808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IF('True_Odds_Calculator_3-way'!A209="","",'True_Odds_Calculator_3-way'!A209)</f>
        <v>6.39</v>
      </c>
      <c r="B210" s="4">
        <f>IF('True_Odds_Calculator_3-way'!B209="","",'True_Odds_Calculator_3-way'!B209)</f>
        <v>3.73</v>
      </c>
      <c r="C210" s="4">
        <f>IF('True_Odds_Calculator_3-way'!C209="","",'True_Odds_Calculator_3-way'!C209)</f>
        <v>1.65</v>
      </c>
      <c r="D210" s="9">
        <f t="shared" si="52"/>
        <v>0.14944580246302758</v>
      </c>
      <c r="E210" s="9">
        <f t="shared" si="53"/>
        <v>0.25755594610178273</v>
      </c>
      <c r="F210" s="9">
        <f t="shared" si="54"/>
        <v>0.59299825143518958</v>
      </c>
      <c r="G210" s="9">
        <f t="shared" si="55"/>
        <v>1.055916328147873</v>
      </c>
      <c r="H210" s="9">
        <f t="shared" si="56"/>
        <v>6.6913890087170351</v>
      </c>
      <c r="I210" s="9">
        <f t="shared" si="57"/>
        <v>3.8826515758436932</v>
      </c>
      <c r="J210" s="9">
        <f t="shared" si="58"/>
        <v>1.6863456132961174</v>
      </c>
      <c r="K210" s="11">
        <f t="shared" si="59"/>
        <v>0.1564945226917058</v>
      </c>
      <c r="L210" s="11">
        <f t="shared" si="60"/>
        <v>0.26809651474530832</v>
      </c>
      <c r="M210" s="11">
        <f t="shared" si="61"/>
        <v>0.60606060606060608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-0.24320423584102158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0.22300056284121533</v>
      </c>
      <c r="Q210" s="11">
        <f>2*'OddsRatio_working_3-way'!K210*'OddsRatio_working_3-way'!L210*'OddsRatio_working_3-way'!M210</f>
        <v>5.0855316497426535E-2</v>
      </c>
      <c r="R210" s="11">
        <f t="shared" si="62"/>
        <v>0</v>
      </c>
      <c r="S210" s="11">
        <f t="shared" si="63"/>
        <v>-0.91692713356763644</v>
      </c>
      <c r="T210" s="11">
        <f t="shared" si="64"/>
        <v>-0.20910538963914174</v>
      </c>
      <c r="U210" s="11">
        <f>'OddsRatio_working_3-way'!S210-'OddsRatio_working_3-way'!R210^2/3</f>
        <v>-0.91692713356763644</v>
      </c>
      <c r="V210" s="11">
        <f>'OddsRatio_working_3-way'!S210*'OddsRatio_working_3-way'!R210/3-2*'OddsRatio_working_3-way'!R210^3/27-'OddsRatio_working_3-way'!T210</f>
        <v>0.20910538963914174</v>
      </c>
      <c r="W210" s="11">
        <f>'OddsRatio_working_3-way'!V210^2+4*'OddsRatio_working_3-way'!U210^3/27</f>
        <v>-7.0484033781160943E-2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0.16897418275974752</v>
      </c>
      <c r="Y210" s="11">
        <f>IF('OddsRatio_working_3-way'!W210&gt;=0,IF('OddsRatio_working_3-way'!V210+SQRT('OddsRatio_working_3-way'!W210)&gt;0,0,PI()),ACOS('OddsRatio_working_3-way'!V210/(2*'OddsRatio_working_3-way'!X210)))</f>
        <v>0.90364639591000495</v>
      </c>
      <c r="Z210" s="11">
        <f>'OddsRatio_working_3-way'!X210^(1/3)*COS('OddsRatio_working_3-way'!Y210/3)</f>
        <v>0.52795816407393648</v>
      </c>
      <c r="AA210" s="11">
        <f>'OddsRatio_working_3-way'!X210^(1/3)*COS(('OddsRatio_working_3-way'!Y210+2*PI())/3)</f>
        <v>-0.40602455409668542</v>
      </c>
      <c r="AB210" s="11">
        <f>'OddsRatio_working_3-way'!X210^(1/3)*COS(('OddsRatio_working_3-way'!Y210+4*PI())/3)</f>
        <v>-0.12193360997725118</v>
      </c>
      <c r="AC210" s="11">
        <f>'OddsRatio_working_3-way'!X210^(1/3)*SIN('OddsRatio_working_3-way'!Y210/3)</f>
        <v>0.16401998306169024</v>
      </c>
      <c r="AD210" s="11">
        <f>'OddsRatio_working_3-way'!X210^(1/3)*SIN(('OddsRatio_working_3-way'!Y210+2*PI())/3)</f>
        <v>0.37521519069257658</v>
      </c>
      <c r="AE210" s="11">
        <f>'OddsRatio_working_3-way'!X210^(1/3)*SIN(('OddsRatio_working_3-way'!Y210+4*PI())/3)</f>
        <v>-0.53923517375426688</v>
      </c>
      <c r="AF210" s="11">
        <f>-'OddsRatio_working_3-way'!U210/(3*'OddsRatio_working_3-way'!X210^(1/3))*COS(('OddsRatio_working_3-way'!Y210)/3)</f>
        <v>0.52795816407393648</v>
      </c>
      <c r="AG210" s="11">
        <f>-'OddsRatio_working_3-way'!U210/(3*'OddsRatio_working_3-way'!X210^(1/3))*COS(('OddsRatio_working_3-way'!Y210+2*PI())/3)</f>
        <v>-0.40602455409668542</v>
      </c>
      <c r="AH210" s="11">
        <f>-'OddsRatio_working_3-way'!U210/(3*'OddsRatio_working_3-way'!X210^(1/3))*COS(('OddsRatio_working_3-way'!Y210+4*PI())/3)</f>
        <v>-0.12193360997725118</v>
      </c>
      <c r="AI210" s="11">
        <f>'OddsRatio_working_3-way'!U210/(3*'OddsRatio_working_3-way'!X210^(1/3))*SIN(('OddsRatio_working_3-way'!Y210)/3)</f>
        <v>-0.16401998306169024</v>
      </c>
      <c r="AJ210" s="11">
        <f>'OddsRatio_working_3-way'!U210/(3*'OddsRatio_working_3-way'!X210^(1/3))*SIN(('OddsRatio_working_3-way'!Y210+2*PI())/3)</f>
        <v>-0.37521519069257658</v>
      </c>
      <c r="AK210" s="11">
        <f>'OddsRatio_working_3-way'!U210/(3*'OddsRatio_working_3-way'!X210^(1/3))*SIN(('OddsRatio_working_3-way'!Y210+4*PI())/3)</f>
        <v>0.53923517375426688</v>
      </c>
      <c r="AL210" s="11">
        <f>'OddsRatio_working_3-way'!Z210+'OddsRatio_working_3-way'!AF210</f>
        <v>1.055916328147873</v>
      </c>
      <c r="AM210" s="11">
        <f>'OddsRatio_working_3-way'!AA210+'OddsRatio_working_3-way'!AG210</f>
        <v>-0.81204910819337084</v>
      </c>
      <c r="AN210" s="11">
        <f>'OddsRatio_working_3-way'!AB210+'OddsRatio_working_3-way'!AH210</f>
        <v>-0.24386721995450236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1.055916328147873</v>
      </c>
      <c r="AS210" s="11">
        <f>IF(('OddsRatio_working_3-way'!X210=0),IF(Q210&gt;0,-Q210^(1/3),(-Q210)^(1/3)),'OddsRatio_working_3-way'!AM210-'OddsRatio_working_3-way'!R210/3)</f>
        <v>-0.81204910819337084</v>
      </c>
      <c r="AT210" s="11">
        <f>IF(('OddsRatio_working_3-way'!X210=0),IF(Q210&gt;0,-Q210^(1/3),(-Q210)^(1/3)),'OddsRatio_working_3-way'!AN210-'OddsRatio_working_3-way'!R210/3)</f>
        <v>-0.24386721995450236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IF('True_Odds_Calculator_3-way'!A210="","",'True_Odds_Calculator_3-way'!A210)</f>
        <v>3.54</v>
      </c>
      <c r="B211" s="4">
        <f>IF('True_Odds_Calculator_3-way'!B210="","",'True_Odds_Calculator_3-way'!B210)</f>
        <v>3.27</v>
      </c>
      <c r="C211" s="4">
        <f>IF('True_Odds_Calculator_3-way'!C210="","",'True_Odds_Calculator_3-way'!C210)</f>
        <v>2.27</v>
      </c>
      <c r="D211" s="9">
        <f t="shared" si="52"/>
        <v>0.27367852461644482</v>
      </c>
      <c r="E211" s="9">
        <f t="shared" si="53"/>
        <v>0.29657641911221666</v>
      </c>
      <c r="F211" s="9">
        <f t="shared" si="54"/>
        <v>0.42974505627133858</v>
      </c>
      <c r="G211" s="9">
        <f t="shared" si="55"/>
        <v>1.0448512069623923</v>
      </c>
      <c r="H211" s="9">
        <f t="shared" si="56"/>
        <v>3.6539220656844766</v>
      </c>
      <c r="I211" s="9">
        <f t="shared" si="57"/>
        <v>3.3718122398046302</v>
      </c>
      <c r="J211" s="9">
        <f t="shared" si="58"/>
        <v>2.3269610328422385</v>
      </c>
      <c r="K211" s="11">
        <f t="shared" si="59"/>
        <v>0.2824858757062147</v>
      </c>
      <c r="L211" s="11">
        <f t="shared" si="60"/>
        <v>0.3058103975535168</v>
      </c>
      <c r="M211" s="11">
        <f t="shared" si="61"/>
        <v>0.44052863436123346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-0.27866756509269353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0.23138047451720828</v>
      </c>
      <c r="Q211" s="11">
        <f>2*'OddsRatio_working_3-way'!K211*'OddsRatio_working_3-way'!L211*'OddsRatio_working_3-way'!M211</f>
        <v>7.6111998196450092E-2</v>
      </c>
      <c r="R211" s="11">
        <f t="shared" si="62"/>
        <v>0</v>
      </c>
      <c r="S211" s="11">
        <f t="shared" si="63"/>
        <v>-0.8303100306641138</v>
      </c>
      <c r="T211" s="11">
        <f t="shared" si="64"/>
        <v>-0.27312829956056373</v>
      </c>
      <c r="U211" s="11">
        <f>'OddsRatio_working_3-way'!S211-'OddsRatio_working_3-way'!R211^2/3</f>
        <v>-0.8303100306641138</v>
      </c>
      <c r="V211" s="11">
        <f>'OddsRatio_working_3-way'!S211*'OddsRatio_working_3-way'!R211/3-2*'OddsRatio_working_3-way'!R211^3/27-'OddsRatio_working_3-way'!T211</f>
        <v>0.27312829956056373</v>
      </c>
      <c r="W211" s="11">
        <f>'OddsRatio_working_3-way'!V211^2+4*'OddsRatio_working_3-way'!U211^3/27</f>
        <v>-1.0205077125772066E-2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0.14560575636510487</v>
      </c>
      <c r="Y211" s="11">
        <f>IF('OddsRatio_working_3-way'!W211&gt;=0,IF('OddsRatio_working_3-way'!V211+SQRT('OddsRatio_working_3-way'!W211)&gt;0,0,PI()),ACOS('OddsRatio_working_3-way'!V211/(2*'OddsRatio_working_3-way'!X211)))</f>
        <v>0.35425982775438758</v>
      </c>
      <c r="Z211" s="11">
        <f>'OddsRatio_working_3-way'!X211^(1/3)*COS('OddsRatio_working_3-way'!Y211/3)</f>
        <v>0.52242560348119615</v>
      </c>
      <c r="AA211" s="11">
        <f>'OddsRatio_working_3-way'!X211^(1/3)*COS(('OddsRatio_working_3-way'!Y211+2*PI())/3)</f>
        <v>-0.31488890709958861</v>
      </c>
      <c r="AB211" s="11">
        <f>'OddsRatio_working_3-way'!X211^(1/3)*COS(('OddsRatio_working_3-way'!Y211+4*PI())/3)</f>
        <v>-0.20753669638160771</v>
      </c>
      <c r="AC211" s="11">
        <f>'OddsRatio_working_3-way'!X211^(1/3)*SIN('OddsRatio_working_3-way'!Y211/3)</f>
        <v>6.1979827756127856E-2</v>
      </c>
      <c r="AD211" s="11">
        <f>'OddsRatio_working_3-way'!X211^(1/3)*SIN(('OddsRatio_working_3-way'!Y211+2*PI())/3)</f>
        <v>0.42144393032406807</v>
      </c>
      <c r="AE211" s="11">
        <f>'OddsRatio_working_3-way'!X211^(1/3)*SIN(('OddsRatio_working_3-way'!Y211+4*PI())/3)</f>
        <v>-0.48342375808019578</v>
      </c>
      <c r="AF211" s="11">
        <f>-'OddsRatio_working_3-way'!U211/(3*'OddsRatio_working_3-way'!X211^(1/3))*COS(('OddsRatio_working_3-way'!Y211)/3)</f>
        <v>0.52242560348119615</v>
      </c>
      <c r="AG211" s="11">
        <f>-'OddsRatio_working_3-way'!U211/(3*'OddsRatio_working_3-way'!X211^(1/3))*COS(('OddsRatio_working_3-way'!Y211+2*PI())/3)</f>
        <v>-0.31488890709958861</v>
      </c>
      <c r="AH211" s="11">
        <f>-'OddsRatio_working_3-way'!U211/(3*'OddsRatio_working_3-way'!X211^(1/3))*COS(('OddsRatio_working_3-way'!Y211+4*PI())/3)</f>
        <v>-0.20753669638160771</v>
      </c>
      <c r="AI211" s="11">
        <f>'OddsRatio_working_3-way'!U211/(3*'OddsRatio_working_3-way'!X211^(1/3))*SIN(('OddsRatio_working_3-way'!Y211)/3)</f>
        <v>-6.1979827756127856E-2</v>
      </c>
      <c r="AJ211" s="11">
        <f>'OddsRatio_working_3-way'!U211/(3*'OddsRatio_working_3-way'!X211^(1/3))*SIN(('OddsRatio_working_3-way'!Y211+2*PI())/3)</f>
        <v>-0.42144393032406807</v>
      </c>
      <c r="AK211" s="11">
        <f>'OddsRatio_working_3-way'!U211/(3*'OddsRatio_working_3-way'!X211^(1/3))*SIN(('OddsRatio_working_3-way'!Y211+4*PI())/3)</f>
        <v>0.48342375808019578</v>
      </c>
      <c r="AL211" s="11">
        <f>'OddsRatio_working_3-way'!Z211+'OddsRatio_working_3-way'!AF211</f>
        <v>1.0448512069623923</v>
      </c>
      <c r="AM211" s="11">
        <f>'OddsRatio_working_3-way'!AA211+'OddsRatio_working_3-way'!AG211</f>
        <v>-0.62977781419917722</v>
      </c>
      <c r="AN211" s="11">
        <f>'OddsRatio_working_3-way'!AB211+'OddsRatio_working_3-way'!AH211</f>
        <v>-0.41507339276321542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1.0448512069623923</v>
      </c>
      <c r="AS211" s="11">
        <f>IF(('OddsRatio_working_3-way'!X211=0),IF(Q211&gt;0,-Q211^(1/3),(-Q211)^(1/3)),'OddsRatio_working_3-way'!AM211-'OddsRatio_working_3-way'!R211/3)</f>
        <v>-0.62977781419917722</v>
      </c>
      <c r="AT211" s="11">
        <f>IF(('OddsRatio_working_3-way'!X211=0),IF(Q211&gt;0,-Q211^(1/3),(-Q211)^(1/3)),'OddsRatio_working_3-way'!AN211-'OddsRatio_working_3-way'!R211/3)</f>
        <v>-0.41507339276321542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IF('True_Odds_Calculator_3-way'!A211="","",'True_Odds_Calculator_3-way'!A211)</f>
        <v>6.38</v>
      </c>
      <c r="B212" s="4">
        <f>IF('True_Odds_Calculator_3-way'!B211="","",'True_Odds_Calculator_3-way'!B211)</f>
        <v>3.95</v>
      </c>
      <c r="C212" s="4">
        <f>IF('True_Odds_Calculator_3-way'!C211="","",'True_Odds_Calculator_3-way'!C211)</f>
        <v>1.61</v>
      </c>
      <c r="D212" s="9">
        <f t="shared" si="52"/>
        <v>0.14946661026519839</v>
      </c>
      <c r="E212" s="9">
        <f t="shared" si="53"/>
        <v>0.24270476447897757</v>
      </c>
      <c r="F212" s="9">
        <f t="shared" si="54"/>
        <v>0.60782862525582382</v>
      </c>
      <c r="G212" s="9">
        <f t="shared" si="55"/>
        <v>1.0577058504815451</v>
      </c>
      <c r="H212" s="9">
        <f t="shared" si="56"/>
        <v>6.690457475590712</v>
      </c>
      <c r="I212" s="9">
        <f t="shared" si="57"/>
        <v>4.1202322589205593</v>
      </c>
      <c r="J212" s="9">
        <f t="shared" si="58"/>
        <v>1.6452005687937428</v>
      </c>
      <c r="K212" s="11">
        <f t="shared" si="59"/>
        <v>0.15673981191222572</v>
      </c>
      <c r="L212" s="11">
        <f t="shared" si="60"/>
        <v>0.25316455696202528</v>
      </c>
      <c r="M212" s="11">
        <f t="shared" si="61"/>
        <v>0.6211180124223602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-0.23861100848556482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0.22034026550755526</v>
      </c>
      <c r="Q212" s="11">
        <f>2*'OddsRatio_working_3-way'!K212*'OddsRatio_working_3-way'!L212*'OddsRatio_working_3-way'!M212</f>
        <v>4.9293124274620861E-2</v>
      </c>
      <c r="R212" s="11">
        <f t="shared" si="62"/>
        <v>0</v>
      </c>
      <c r="S212" s="11">
        <f t="shared" si="63"/>
        <v>-0.92342875086119558</v>
      </c>
      <c r="T212" s="11">
        <f t="shared" si="64"/>
        <v>-0.20658361316805268</v>
      </c>
      <c r="U212" s="11">
        <f>'OddsRatio_working_3-way'!S212-'OddsRatio_working_3-way'!R212^2/3</f>
        <v>-0.92342875086119558</v>
      </c>
      <c r="V212" s="11">
        <f>'OddsRatio_working_3-way'!S212*'OddsRatio_working_3-way'!R212/3-2*'OddsRatio_working_3-way'!R212^3/27-'OddsRatio_working_3-way'!T212</f>
        <v>0.20658361316805268</v>
      </c>
      <c r="W212" s="11">
        <f>'OddsRatio_working_3-way'!V212^2+4*'OddsRatio_working_3-way'!U212^3/27</f>
        <v>-7.3979028840639033E-2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0.17077457222183773</v>
      </c>
      <c r="Y212" s="11">
        <f>IF('OddsRatio_working_3-way'!W212&gt;=0,IF('OddsRatio_working_3-way'!V212+SQRT('OddsRatio_working_3-way'!W212)&gt;0,0,PI()),ACOS('OddsRatio_working_3-way'!V212/(2*'OddsRatio_working_3-way'!X212)))</f>
        <v>0.92122761024235833</v>
      </c>
      <c r="Z212" s="11">
        <f>'OddsRatio_working_3-way'!X212^(1/3)*COS('OddsRatio_working_3-way'!Y212/3)</f>
        <v>0.52885292524077254</v>
      </c>
      <c r="AA212" s="11">
        <f>'OddsRatio_working_3-way'!X212^(1/3)*COS(('OddsRatio_working_3-way'!Y212+2*PI())/3)</f>
        <v>-0.409661187509124</v>
      </c>
      <c r="AB212" s="11">
        <f>'OddsRatio_working_3-way'!X212^(1/3)*COS(('OddsRatio_working_3-way'!Y212+4*PI())/3)</f>
        <v>-0.11919173773164862</v>
      </c>
      <c r="AC212" s="11">
        <f>'OddsRatio_working_3-way'!X212^(1/3)*SIN('OddsRatio_working_3-way'!Y212/3)</f>
        <v>0.16770261502038802</v>
      </c>
      <c r="AD212" s="11">
        <f>'OddsRatio_working_3-way'!X212^(1/3)*SIN(('OddsRatio_working_3-way'!Y212+2*PI())/3)</f>
        <v>0.37414876061402758</v>
      </c>
      <c r="AE212" s="11">
        <f>'OddsRatio_working_3-way'!X212^(1/3)*SIN(('OddsRatio_working_3-way'!Y212+4*PI())/3)</f>
        <v>-0.54185137563441554</v>
      </c>
      <c r="AF212" s="11">
        <f>-'OddsRatio_working_3-way'!U212/(3*'OddsRatio_working_3-way'!X212^(1/3))*COS(('OddsRatio_working_3-way'!Y212)/3)</f>
        <v>0.52885292524077243</v>
      </c>
      <c r="AG212" s="11">
        <f>-'OddsRatio_working_3-way'!U212/(3*'OddsRatio_working_3-way'!X212^(1/3))*COS(('OddsRatio_working_3-way'!Y212+2*PI())/3)</f>
        <v>-0.40966118750912395</v>
      </c>
      <c r="AH212" s="11">
        <f>-'OddsRatio_working_3-way'!U212/(3*'OddsRatio_working_3-way'!X212^(1/3))*COS(('OddsRatio_working_3-way'!Y212+4*PI())/3)</f>
        <v>-0.11919173773164859</v>
      </c>
      <c r="AI212" s="11">
        <f>'OddsRatio_working_3-way'!U212/(3*'OddsRatio_working_3-way'!X212^(1/3))*SIN(('OddsRatio_working_3-way'!Y212)/3)</f>
        <v>-0.167702615020388</v>
      </c>
      <c r="AJ212" s="11">
        <f>'OddsRatio_working_3-way'!U212/(3*'OddsRatio_working_3-way'!X212^(1/3))*SIN(('OddsRatio_working_3-way'!Y212+2*PI())/3)</f>
        <v>-0.37414876061402752</v>
      </c>
      <c r="AK212" s="11">
        <f>'OddsRatio_working_3-way'!U212/(3*'OddsRatio_working_3-way'!X212^(1/3))*SIN(('OddsRatio_working_3-way'!Y212+4*PI())/3)</f>
        <v>0.54185137563441543</v>
      </c>
      <c r="AL212" s="11">
        <f>'OddsRatio_working_3-way'!Z212+'OddsRatio_working_3-way'!AF212</f>
        <v>1.0577058504815451</v>
      </c>
      <c r="AM212" s="11">
        <f>'OddsRatio_working_3-way'!AA212+'OddsRatio_working_3-way'!AG212</f>
        <v>-0.81932237501824789</v>
      </c>
      <c r="AN212" s="11">
        <f>'OddsRatio_working_3-way'!AB212+'OddsRatio_working_3-way'!AH212</f>
        <v>-0.23838347546329722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1.0577058504815451</v>
      </c>
      <c r="AS212" s="11">
        <f>IF(('OddsRatio_working_3-way'!X212=0),IF(Q212&gt;0,-Q212^(1/3),(-Q212)^(1/3)),'OddsRatio_working_3-way'!AM212-'OddsRatio_working_3-way'!R212/3)</f>
        <v>-0.81932237501824789</v>
      </c>
      <c r="AT212" s="11">
        <f>IF(('OddsRatio_working_3-way'!X212=0),IF(Q212&gt;0,-Q212^(1/3),(-Q212)^(1/3)),'OddsRatio_working_3-way'!AN212-'OddsRatio_working_3-way'!R212/3)</f>
        <v>-0.23838347546329722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IF('True_Odds_Calculator_3-way'!A212="","",'True_Odds_Calculator_3-way'!A212)</f>
        <v>2.2999999999999998</v>
      </c>
      <c r="B213" s="4">
        <f>IF('True_Odds_Calculator_3-way'!B212="","",'True_Odds_Calculator_3-way'!B212)</f>
        <v>2.77</v>
      </c>
      <c r="C213" s="4">
        <f>IF('True_Odds_Calculator_3-way'!C212="","",'True_Odds_Calculator_3-way'!C212)</f>
        <v>4.0199999999999996</v>
      </c>
      <c r="D213" s="9">
        <f t="shared" si="52"/>
        <v>0.41819091273827497</v>
      </c>
      <c r="E213" s="9">
        <f t="shared" si="53"/>
        <v>0.34551342141226277</v>
      </c>
      <c r="F213" s="9">
        <f t="shared" si="54"/>
        <v>0.23629566584946216</v>
      </c>
      <c r="G213" s="9">
        <f t="shared" si="55"/>
        <v>1.0701941101716028</v>
      </c>
      <c r="H213" s="9">
        <f t="shared" si="56"/>
        <v>2.3912523432230834</v>
      </c>
      <c r="I213" s="9">
        <f t="shared" si="57"/>
        <v>2.8942435750037365</v>
      </c>
      <c r="J213" s="9">
        <f t="shared" si="58"/>
        <v>4.2319862127182395</v>
      </c>
      <c r="K213" s="11">
        <f t="shared" si="59"/>
        <v>0.43478260869565222</v>
      </c>
      <c r="L213" s="11">
        <f t="shared" si="60"/>
        <v>0.36101083032490977</v>
      </c>
      <c r="M213" s="11">
        <f t="shared" si="61"/>
        <v>0.24875621890547267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-0.27132505733770307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0.2377845507980425</v>
      </c>
      <c r="Q213" s="11">
        <f>2*'OddsRatio_working_3-way'!K213*'OddsRatio_working_3-way'!L213*'OddsRatio_working_3-way'!M213</f>
        <v>7.8090164465695402E-2</v>
      </c>
      <c r="R213" s="11">
        <f t="shared" si="62"/>
        <v>0</v>
      </c>
      <c r="S213" s="11">
        <f t="shared" si="63"/>
        <v>-0.87638256905290324</v>
      </c>
      <c r="T213" s="11">
        <f t="shared" si="64"/>
        <v>-0.28781036750505856</v>
      </c>
      <c r="U213" s="11">
        <f>'OddsRatio_working_3-way'!S213-'OddsRatio_working_3-way'!R213^2/3</f>
        <v>-0.87638256905290324</v>
      </c>
      <c r="V213" s="11">
        <f>'OddsRatio_working_3-way'!S213*'OddsRatio_working_3-way'!R213/3-2*'OddsRatio_working_3-way'!R213^3/27-'OddsRatio_working_3-way'!T213</f>
        <v>0.28781036750505856</v>
      </c>
      <c r="W213" s="11">
        <f>'OddsRatio_working_3-way'!V213^2+4*'OddsRatio_working_3-way'!U213^3/27</f>
        <v>-1.6884078818273848E-2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0.15789148683642726</v>
      </c>
      <c r="Y213" s="11">
        <f>IF('OddsRatio_working_3-way'!W213&gt;=0,IF('OddsRatio_working_3-way'!V213+SQRT('OddsRatio_working_3-way'!W213)&gt;0,0,PI()),ACOS('OddsRatio_working_3-way'!V213/(2*'OddsRatio_working_3-way'!X213)))</f>
        <v>0.42407860336535497</v>
      </c>
      <c r="Z213" s="11">
        <f>'OddsRatio_working_3-way'!X213^(1/3)*COS('OddsRatio_working_3-way'!Y213/3)</f>
        <v>0.53509705508580152</v>
      </c>
      <c r="AA213" s="11">
        <f>'OddsRatio_working_3-way'!X213^(1/3)*COS(('OddsRatio_working_3-way'!Y213+2*PI())/3)</f>
        <v>-0.33349546448543732</v>
      </c>
      <c r="AB213" s="11">
        <f>'OddsRatio_working_3-way'!X213^(1/3)*COS(('OddsRatio_working_3-way'!Y213+4*PI())/3)</f>
        <v>-0.20160159060036401</v>
      </c>
      <c r="AC213" s="11">
        <f>'OddsRatio_working_3-way'!X213^(1/3)*SIN('OddsRatio_working_3-way'!Y213/3)</f>
        <v>7.6148963592009636E-2</v>
      </c>
      <c r="AD213" s="11">
        <f>'OddsRatio_working_3-way'!X213^(1/3)*SIN(('OddsRatio_working_3-way'!Y213+2*PI())/3)</f>
        <v>0.42533316139854044</v>
      </c>
      <c r="AE213" s="11">
        <f>'OddsRatio_working_3-way'!X213^(1/3)*SIN(('OddsRatio_working_3-way'!Y213+4*PI())/3)</f>
        <v>-0.50148212499055</v>
      </c>
      <c r="AF213" s="11">
        <f>-'OddsRatio_working_3-way'!U213/(3*'OddsRatio_working_3-way'!X213^(1/3))*COS(('OddsRatio_working_3-way'!Y213)/3)</f>
        <v>0.53509705508580141</v>
      </c>
      <c r="AG213" s="11">
        <f>-'OddsRatio_working_3-way'!U213/(3*'OddsRatio_working_3-way'!X213^(1/3))*COS(('OddsRatio_working_3-way'!Y213+2*PI())/3)</f>
        <v>-0.33349546448543727</v>
      </c>
      <c r="AH213" s="11">
        <f>-'OddsRatio_working_3-way'!U213/(3*'OddsRatio_working_3-way'!X213^(1/3))*COS(('OddsRatio_working_3-way'!Y213+4*PI())/3)</f>
        <v>-0.20160159060036398</v>
      </c>
      <c r="AI213" s="11">
        <f>'OddsRatio_working_3-way'!U213/(3*'OddsRatio_working_3-way'!X213^(1/3))*SIN(('OddsRatio_working_3-way'!Y213)/3)</f>
        <v>-7.6148963592009622E-2</v>
      </c>
      <c r="AJ213" s="11">
        <f>'OddsRatio_working_3-way'!U213/(3*'OddsRatio_working_3-way'!X213^(1/3))*SIN(('OddsRatio_working_3-way'!Y213+2*PI())/3)</f>
        <v>-0.42533316139854033</v>
      </c>
      <c r="AK213" s="11">
        <f>'OddsRatio_working_3-way'!U213/(3*'OddsRatio_working_3-way'!X213^(1/3))*SIN(('OddsRatio_working_3-way'!Y213+4*PI())/3)</f>
        <v>0.50148212499054989</v>
      </c>
      <c r="AL213" s="11">
        <f>'OddsRatio_working_3-way'!Z213+'OddsRatio_working_3-way'!AF213</f>
        <v>1.0701941101716028</v>
      </c>
      <c r="AM213" s="11">
        <f>'OddsRatio_working_3-way'!AA213+'OddsRatio_working_3-way'!AG213</f>
        <v>-0.66699092897087464</v>
      </c>
      <c r="AN213" s="11">
        <f>'OddsRatio_working_3-way'!AB213+'OddsRatio_working_3-way'!AH213</f>
        <v>-0.40320318120072796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1.0701941101716028</v>
      </c>
      <c r="AS213" s="11">
        <f>IF(('OddsRatio_working_3-way'!X213=0),IF(Q213&gt;0,-Q213^(1/3),(-Q213)^(1/3)),'OddsRatio_working_3-way'!AM213-'OddsRatio_working_3-way'!R213/3)</f>
        <v>-0.66699092897087464</v>
      </c>
      <c r="AT213" s="11">
        <f>IF(('OddsRatio_working_3-way'!X213=0),IF(Q213&gt;0,-Q213^(1/3),(-Q213)^(1/3)),'OddsRatio_working_3-way'!AN213-'OddsRatio_working_3-way'!R213/3)</f>
        <v>-0.40320318120072796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IF('True_Odds_Calculator_3-way'!A213="","",'True_Odds_Calculator_3-way'!A213)</f>
        <v>1.98</v>
      </c>
      <c r="B214" s="4">
        <f>IF('True_Odds_Calculator_3-way'!B213="","",'True_Odds_Calculator_3-way'!B213)</f>
        <v>2.99</v>
      </c>
      <c r="C214" s="4">
        <f>IF('True_Odds_Calculator_3-way'!C213="","",'True_Odds_Calculator_3-way'!C213)</f>
        <v>4.8499999999999996</v>
      </c>
      <c r="D214" s="9">
        <f t="shared" si="52"/>
        <v>0.4869250908363128</v>
      </c>
      <c r="E214" s="9">
        <f t="shared" si="53"/>
        <v>0.31850539770038999</v>
      </c>
      <c r="F214" s="9">
        <f t="shared" si="54"/>
        <v>0.19456951146329715</v>
      </c>
      <c r="G214" s="9">
        <f t="shared" si="55"/>
        <v>1.0752081491180121</v>
      </c>
      <c r="H214" s="9">
        <f t="shared" si="56"/>
        <v>2.0537039861356519</v>
      </c>
      <c r="I214" s="9">
        <f t="shared" si="57"/>
        <v>3.1396642167448441</v>
      </c>
      <c r="J214" s="9">
        <f t="shared" si="58"/>
        <v>5.1395513741043448</v>
      </c>
      <c r="K214" s="11">
        <f t="shared" si="59"/>
        <v>0.50505050505050508</v>
      </c>
      <c r="L214" s="11">
        <f t="shared" si="60"/>
        <v>0.33444816053511706</v>
      </c>
      <c r="M214" s="11">
        <f t="shared" si="61"/>
        <v>0.2061855670103093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-0.26149402169124258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0.23752332134223664</v>
      </c>
      <c r="Q214" s="11">
        <f>2*'OddsRatio_working_3-way'!K214*'OddsRatio_working_3-way'!L214*'OddsRatio_working_3-way'!M214</f>
        <v>6.9654932944937437E-2</v>
      </c>
      <c r="R214" s="11">
        <f t="shared" si="62"/>
        <v>0</v>
      </c>
      <c r="S214" s="11">
        <f t="shared" si="63"/>
        <v>-0.90833174619452983</v>
      </c>
      <c r="T214" s="11">
        <f t="shared" si="64"/>
        <v>-0.26637294609810264</v>
      </c>
      <c r="U214" s="11">
        <f>'OddsRatio_working_3-way'!S214-'OddsRatio_working_3-way'!R214^2/3</f>
        <v>-0.90833174619452983</v>
      </c>
      <c r="V214" s="11">
        <f>'OddsRatio_working_3-way'!S214*'OddsRatio_working_3-way'!R214/3-2*'OddsRatio_working_3-way'!R214^3/27-'OddsRatio_working_3-way'!T214</f>
        <v>0.26637294609810264</v>
      </c>
      <c r="W214" s="11">
        <f>'OddsRatio_working_3-way'!V214^2+4*'OddsRatio_working_3-way'!U214^3/27</f>
        <v>-4.0072735099813669E-2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0.16660378260471487</v>
      </c>
      <c r="Y214" s="11">
        <f>IF('OddsRatio_working_3-way'!W214&gt;=0,IF('OddsRatio_working_3-way'!V214+SQRT('OddsRatio_working_3-way'!W214)&gt;0,0,PI()),ACOS('OddsRatio_working_3-way'!V214/(2*'OddsRatio_working_3-way'!X214)))</f>
        <v>0.64446638255780198</v>
      </c>
      <c r="Z214" s="11">
        <f>'OddsRatio_working_3-way'!X214^(1/3)*COS('OddsRatio_working_3-way'!Y214/3)</f>
        <v>0.53760407455900605</v>
      </c>
      <c r="AA214" s="11">
        <f>'OddsRatio_working_3-way'!X214^(1/3)*COS(('OddsRatio_working_3-way'!Y214+2*PI())/3)</f>
        <v>-0.3703861443622472</v>
      </c>
      <c r="AB214" s="11">
        <f>'OddsRatio_working_3-way'!X214^(1/3)*COS(('OddsRatio_working_3-way'!Y214+4*PI())/3)</f>
        <v>-0.16721793019675876</v>
      </c>
      <c r="AC214" s="11">
        <f>'OddsRatio_working_3-way'!X214^(1/3)*SIN('OddsRatio_working_3-way'!Y214/3)</f>
        <v>0.1172992231392203</v>
      </c>
      <c r="AD214" s="11">
        <f>'OddsRatio_working_3-way'!X214^(1/3)*SIN(('OddsRatio_working_3-way'!Y214+2*PI())/3)</f>
        <v>0.40692917417651259</v>
      </c>
      <c r="AE214" s="11">
        <f>'OddsRatio_working_3-way'!X214^(1/3)*SIN(('OddsRatio_working_3-way'!Y214+4*PI())/3)</f>
        <v>-0.5242283973157329</v>
      </c>
      <c r="AF214" s="11">
        <f>-'OddsRatio_working_3-way'!U214/(3*'OddsRatio_working_3-way'!X214^(1/3))*COS(('OddsRatio_working_3-way'!Y214)/3)</f>
        <v>0.53760407455900605</v>
      </c>
      <c r="AG214" s="11">
        <f>-'OddsRatio_working_3-way'!U214/(3*'OddsRatio_working_3-way'!X214^(1/3))*COS(('OddsRatio_working_3-way'!Y214+2*PI())/3)</f>
        <v>-0.3703861443622472</v>
      </c>
      <c r="AH214" s="11">
        <f>-'OddsRatio_working_3-way'!U214/(3*'OddsRatio_working_3-way'!X214^(1/3))*COS(('OddsRatio_working_3-way'!Y214+4*PI())/3)</f>
        <v>-0.16721793019675876</v>
      </c>
      <c r="AI214" s="11">
        <f>'OddsRatio_working_3-way'!U214/(3*'OddsRatio_working_3-way'!X214^(1/3))*SIN(('OddsRatio_working_3-way'!Y214)/3)</f>
        <v>-0.1172992231392203</v>
      </c>
      <c r="AJ214" s="11">
        <f>'OddsRatio_working_3-way'!U214/(3*'OddsRatio_working_3-way'!X214^(1/3))*SIN(('OddsRatio_working_3-way'!Y214+2*PI())/3)</f>
        <v>-0.40692917417651259</v>
      </c>
      <c r="AK214" s="11">
        <f>'OddsRatio_working_3-way'!U214/(3*'OddsRatio_working_3-way'!X214^(1/3))*SIN(('OddsRatio_working_3-way'!Y214+4*PI())/3)</f>
        <v>0.5242283973157329</v>
      </c>
      <c r="AL214" s="11">
        <f>'OddsRatio_working_3-way'!Z214+'OddsRatio_working_3-way'!AF214</f>
        <v>1.0752081491180121</v>
      </c>
      <c r="AM214" s="11">
        <f>'OddsRatio_working_3-way'!AA214+'OddsRatio_working_3-way'!AG214</f>
        <v>-0.74077228872449441</v>
      </c>
      <c r="AN214" s="11">
        <f>'OddsRatio_working_3-way'!AB214+'OddsRatio_working_3-way'!AH214</f>
        <v>-0.33443586039351753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1.0752081491180121</v>
      </c>
      <c r="AS214" s="11">
        <f>IF(('OddsRatio_working_3-way'!X214=0),IF(Q214&gt;0,-Q214^(1/3),(-Q214)^(1/3)),'OddsRatio_working_3-way'!AM214-'OddsRatio_working_3-way'!R214/3)</f>
        <v>-0.74077228872449441</v>
      </c>
      <c r="AT214" s="11">
        <f>IF(('OddsRatio_working_3-way'!X214=0),IF(Q214&gt;0,-Q214^(1/3),(-Q214)^(1/3)),'OddsRatio_working_3-way'!AN214-'OddsRatio_working_3-way'!R214/3)</f>
        <v>-0.33443586039351753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IF('True_Odds_Calculator_3-way'!A214="","",'True_Odds_Calculator_3-way'!A214)</f>
        <v>2.89</v>
      </c>
      <c r="B215" s="4">
        <f>IF('True_Odds_Calculator_3-way'!B214="","",'True_Odds_Calculator_3-way'!B214)</f>
        <v>3.27</v>
      </c>
      <c r="C215" s="4">
        <f>IF('True_Odds_Calculator_3-way'!C214="","",'True_Odds_Calculator_3-way'!C214)</f>
        <v>2.63</v>
      </c>
      <c r="D215" s="9">
        <f t="shared" si="52"/>
        <v>0.33526051681770852</v>
      </c>
      <c r="E215" s="9">
        <f t="shared" si="53"/>
        <v>0.29573512554044401</v>
      </c>
      <c r="F215" s="9">
        <f t="shared" si="54"/>
        <v>0.3690043576418473</v>
      </c>
      <c r="G215" s="9">
        <f t="shared" si="55"/>
        <v>1.0490767466572879</v>
      </c>
      <c r="H215" s="9">
        <f t="shared" si="56"/>
        <v>2.9827550511822745</v>
      </c>
      <c r="I215" s="9">
        <f t="shared" si="57"/>
        <v>3.3814042149120445</v>
      </c>
      <c r="J215" s="9">
        <f t="shared" si="58"/>
        <v>2.7099950970513795</v>
      </c>
      <c r="K215" s="11">
        <f t="shared" si="59"/>
        <v>0.34602076124567471</v>
      </c>
      <c r="L215" s="11">
        <f t="shared" si="60"/>
        <v>0.3058103975535168</v>
      </c>
      <c r="M215" s="11">
        <f t="shared" si="61"/>
        <v>0.38022813688212931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-0.2813674935541306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0.23295778044586185</v>
      </c>
      <c r="Q215" s="11">
        <f>2*'OddsRatio_working_3-way'!K215*'OddsRatio_working_3-way'!L215*'OddsRatio_working_3-way'!M215</f>
        <v>8.0469008789589597E-2</v>
      </c>
      <c r="R215" s="11">
        <f t="shared" si="62"/>
        <v>0</v>
      </c>
      <c r="S215" s="11">
        <f t="shared" si="63"/>
        <v>-0.82794845098566616</v>
      </c>
      <c r="T215" s="11">
        <f t="shared" si="64"/>
        <v>-0.28599255647173277</v>
      </c>
      <c r="U215" s="11">
        <f>'OddsRatio_working_3-way'!S215-'OddsRatio_working_3-way'!R215^2/3</f>
        <v>-0.82794845098566616</v>
      </c>
      <c r="V215" s="11">
        <f>'OddsRatio_working_3-way'!S215*'OddsRatio_working_3-way'!R215/3-2*'OddsRatio_working_3-way'!R215^3/27-'OddsRatio_working_3-way'!T215</f>
        <v>0.28599255647173277</v>
      </c>
      <c r="W215" s="11">
        <f>'OddsRatio_working_3-way'!V215^2+4*'OddsRatio_working_3-way'!U215^3/27</f>
        <v>-2.2908554297655925E-3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0.14498499731610409</v>
      </c>
      <c r="Y215" s="11">
        <f>IF('OddsRatio_working_3-way'!W215&gt;=0,IF('OddsRatio_working_3-way'!V215+SQRT('OddsRatio_working_3-way'!W215)&gt;0,0,PI()),ACOS('OddsRatio_working_3-way'!V215/(2*'OddsRatio_working_3-way'!X215)))</f>
        <v>0.16582036376236853</v>
      </c>
      <c r="Z215" s="11">
        <f>'OddsRatio_working_3-way'!X215^(1/3)*COS('OddsRatio_working_3-way'!Y215/3)</f>
        <v>0.52453837332864395</v>
      </c>
      <c r="AA215" s="11">
        <f>'OddsRatio_working_3-way'!X215^(1/3)*COS(('OddsRatio_working_3-way'!Y215+2*PI())/3)</f>
        <v>-0.28740350435391976</v>
      </c>
      <c r="AB215" s="11">
        <f>'OddsRatio_working_3-way'!X215^(1/3)*COS(('OddsRatio_working_3-way'!Y215+4*PI())/3)</f>
        <v>-0.23713486897472433</v>
      </c>
      <c r="AC215" s="11">
        <f>'OddsRatio_working_3-way'!X215^(1/3)*SIN('OddsRatio_working_3-way'!Y215/3)</f>
        <v>2.9022610167973733E-2</v>
      </c>
      <c r="AD215" s="11">
        <f>'OddsRatio_working_3-way'!X215^(1/3)*SIN(('OddsRatio_working_3-way'!Y215+2*PI())/3)</f>
        <v>0.43975225147838465</v>
      </c>
      <c r="AE215" s="11">
        <f>'OddsRatio_working_3-way'!X215^(1/3)*SIN(('OddsRatio_working_3-way'!Y215+4*PI())/3)</f>
        <v>-0.46877486164635829</v>
      </c>
      <c r="AF215" s="11">
        <f>-'OddsRatio_working_3-way'!U215/(3*'OddsRatio_working_3-way'!X215^(1/3))*COS(('OddsRatio_working_3-way'!Y215)/3)</f>
        <v>0.52453837332864395</v>
      </c>
      <c r="AG215" s="11">
        <f>-'OddsRatio_working_3-way'!U215/(3*'OddsRatio_working_3-way'!X215^(1/3))*COS(('OddsRatio_working_3-way'!Y215+2*PI())/3)</f>
        <v>-0.28740350435391976</v>
      </c>
      <c r="AH215" s="11">
        <f>-'OddsRatio_working_3-way'!U215/(3*'OddsRatio_working_3-way'!X215^(1/3))*COS(('OddsRatio_working_3-way'!Y215+4*PI())/3)</f>
        <v>-0.23713486897472433</v>
      </c>
      <c r="AI215" s="11">
        <f>'OddsRatio_working_3-way'!U215/(3*'OddsRatio_working_3-way'!X215^(1/3))*SIN(('OddsRatio_working_3-way'!Y215)/3)</f>
        <v>-2.9022610167973733E-2</v>
      </c>
      <c r="AJ215" s="11">
        <f>'OddsRatio_working_3-way'!U215/(3*'OddsRatio_working_3-way'!X215^(1/3))*SIN(('OddsRatio_working_3-way'!Y215+2*PI())/3)</f>
        <v>-0.43975225147838465</v>
      </c>
      <c r="AK215" s="11">
        <f>'OddsRatio_working_3-way'!U215/(3*'OddsRatio_working_3-way'!X215^(1/3))*SIN(('OddsRatio_working_3-way'!Y215+4*PI())/3)</f>
        <v>0.46877486164635829</v>
      </c>
      <c r="AL215" s="11">
        <f>'OddsRatio_working_3-way'!Z215+'OddsRatio_working_3-way'!AF215</f>
        <v>1.0490767466572879</v>
      </c>
      <c r="AM215" s="11">
        <f>'OddsRatio_working_3-way'!AA215+'OddsRatio_working_3-way'!AG215</f>
        <v>-0.57480700870783952</v>
      </c>
      <c r="AN215" s="11">
        <f>'OddsRatio_working_3-way'!AB215+'OddsRatio_working_3-way'!AH215</f>
        <v>-0.47426973794944866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1.0490767466572879</v>
      </c>
      <c r="AS215" s="11">
        <f>IF(('OddsRatio_working_3-way'!X215=0),IF(Q215&gt;0,-Q215^(1/3),(-Q215)^(1/3)),'OddsRatio_working_3-way'!AM215-'OddsRatio_working_3-way'!R215/3)</f>
        <v>-0.57480700870783952</v>
      </c>
      <c r="AT215" s="11">
        <f>IF(('OddsRatio_working_3-way'!X215=0),IF(Q215&gt;0,-Q215^(1/3),(-Q215)^(1/3)),'OddsRatio_working_3-way'!AN215-'OddsRatio_working_3-way'!R215/3)</f>
        <v>-0.47426973794944866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IF('True_Odds_Calculator_3-way'!A215="","",'True_Odds_Calculator_3-way'!A215)</f>
        <v>2.63</v>
      </c>
      <c r="B216" s="4">
        <f>IF('True_Odds_Calculator_3-way'!B215="","",'True_Odds_Calculator_3-way'!B215)</f>
        <v>3.05</v>
      </c>
      <c r="C216" s="4">
        <f>IF('True_Odds_Calculator_3-way'!C215="","",'True_Odds_Calculator_3-way'!C215)</f>
        <v>3.08</v>
      </c>
      <c r="D216" s="9">
        <f t="shared" si="52"/>
        <v>0.36877207908425835</v>
      </c>
      <c r="E216" s="9">
        <f t="shared" si="53"/>
        <v>0.31718299859566246</v>
      </c>
      <c r="F216" s="9">
        <f t="shared" si="54"/>
        <v>0.31404492232007913</v>
      </c>
      <c r="G216" s="9">
        <f t="shared" si="55"/>
        <v>1.050123952337942</v>
      </c>
      <c r="H216" s="9">
        <f t="shared" si="56"/>
        <v>2.7117020423108453</v>
      </c>
      <c r="I216" s="9">
        <f t="shared" si="57"/>
        <v>3.1527541022927803</v>
      </c>
      <c r="J216" s="9">
        <f t="shared" si="58"/>
        <v>3.1842578208629195</v>
      </c>
      <c r="K216" s="11">
        <f t="shared" si="59"/>
        <v>0.38022813688212931</v>
      </c>
      <c r="L216" s="11">
        <f t="shared" si="60"/>
        <v>0.32786885245901642</v>
      </c>
      <c r="M216" s="11">
        <f t="shared" si="61"/>
        <v>0.32467532467532467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-0.28131863150251224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0.23313967090068821</v>
      </c>
      <c r="Q216" s="11">
        <f>2*'OddsRatio_working_3-way'!K216*'OddsRatio_working_3-way'!L216*'OddsRatio_working_3-way'!M216</f>
        <v>8.0951274618294516E-2</v>
      </c>
      <c r="R216" s="11">
        <f t="shared" si="62"/>
        <v>0</v>
      </c>
      <c r="S216" s="11">
        <f t="shared" si="63"/>
        <v>-0.82873882065861759</v>
      </c>
      <c r="T216" s="11">
        <f t="shared" si="64"/>
        <v>-0.28775653495090886</v>
      </c>
      <c r="U216" s="11">
        <f>'OddsRatio_working_3-way'!S216-'OddsRatio_working_3-way'!R216^2/3</f>
        <v>-0.82873882065861759</v>
      </c>
      <c r="V216" s="11">
        <f>'OddsRatio_working_3-way'!S216*'OddsRatio_working_3-way'!R216/3-2*'OddsRatio_working_3-way'!R216^3/27-'OddsRatio_working_3-way'!T216</f>
        <v>0.28775653495090886</v>
      </c>
      <c r="W216" s="11">
        <f>'OddsRatio_working_3-way'!V216^2+4*'OddsRatio_working_3-way'!U216^3/27</f>
        <v>-1.5198031377517407E-3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0.14519265351999164</v>
      </c>
      <c r="Y216" s="11">
        <f>IF('OddsRatio_working_3-way'!W216&gt;=0,IF('OddsRatio_working_3-way'!V216+SQRT('OddsRatio_working_3-way'!W216)&gt;0,0,PI()),ACOS('OddsRatio_working_3-way'!V216/(2*'OddsRatio_working_3-way'!X216)))</f>
        <v>0.13465804955488037</v>
      </c>
      <c r="Z216" s="11">
        <f>'OddsRatio_working_3-way'!X216^(1/3)*COS('OddsRatio_working_3-way'!Y216/3)</f>
        <v>0.52506197616897099</v>
      </c>
      <c r="AA216" s="11">
        <f>'OddsRatio_working_3-way'!X216^(1/3)*COS(('OddsRatio_working_3-way'!Y216+2*PI())/3)</f>
        <v>-0.28295514169744013</v>
      </c>
      <c r="AB216" s="11">
        <f>'OddsRatio_working_3-way'!X216^(1/3)*COS(('OddsRatio_working_3-way'!Y216+4*PI())/3)</f>
        <v>-0.24210683447153061</v>
      </c>
      <c r="AC216" s="11">
        <f>'OddsRatio_working_3-way'!X216^(1/3)*SIN('OddsRatio_working_3-way'!Y216/3)</f>
        <v>2.3583781172819361E-2</v>
      </c>
      <c r="AD216" s="11">
        <f>'OddsRatio_working_3-way'!X216^(1/3)*SIN(('OddsRatio_working_3-way'!Y216+2*PI())/3)</f>
        <v>0.44292511933717887</v>
      </c>
      <c r="AE216" s="11">
        <f>'OddsRatio_working_3-way'!X216^(1/3)*SIN(('OddsRatio_working_3-way'!Y216+4*PI())/3)</f>
        <v>-0.46650890050999821</v>
      </c>
      <c r="AF216" s="11">
        <f>-'OddsRatio_working_3-way'!U216/(3*'OddsRatio_working_3-way'!X216^(1/3))*COS(('OddsRatio_working_3-way'!Y216)/3)</f>
        <v>0.52506197616897099</v>
      </c>
      <c r="AG216" s="11">
        <f>-'OddsRatio_working_3-way'!U216/(3*'OddsRatio_working_3-way'!X216^(1/3))*COS(('OddsRatio_working_3-way'!Y216+2*PI())/3)</f>
        <v>-0.28295514169744013</v>
      </c>
      <c r="AH216" s="11">
        <f>-'OddsRatio_working_3-way'!U216/(3*'OddsRatio_working_3-way'!X216^(1/3))*COS(('OddsRatio_working_3-way'!Y216+4*PI())/3)</f>
        <v>-0.24210683447153061</v>
      </c>
      <c r="AI216" s="11">
        <f>'OddsRatio_working_3-way'!U216/(3*'OddsRatio_working_3-way'!X216^(1/3))*SIN(('OddsRatio_working_3-way'!Y216)/3)</f>
        <v>-2.3583781172819361E-2</v>
      </c>
      <c r="AJ216" s="11">
        <f>'OddsRatio_working_3-way'!U216/(3*'OddsRatio_working_3-way'!X216^(1/3))*SIN(('OddsRatio_working_3-way'!Y216+2*PI())/3)</f>
        <v>-0.44292511933717887</v>
      </c>
      <c r="AK216" s="11">
        <f>'OddsRatio_working_3-way'!U216/(3*'OddsRatio_working_3-way'!X216^(1/3))*SIN(('OddsRatio_working_3-way'!Y216+4*PI())/3)</f>
        <v>0.46650890050999821</v>
      </c>
      <c r="AL216" s="11">
        <f>'OddsRatio_working_3-way'!Z216+'OddsRatio_working_3-way'!AF216</f>
        <v>1.050123952337942</v>
      </c>
      <c r="AM216" s="11">
        <f>'OddsRatio_working_3-way'!AA216+'OddsRatio_working_3-way'!AG216</f>
        <v>-0.56591028339488025</v>
      </c>
      <c r="AN216" s="11">
        <f>'OddsRatio_working_3-way'!AB216+'OddsRatio_working_3-way'!AH216</f>
        <v>-0.48421366894306123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1.050123952337942</v>
      </c>
      <c r="AS216" s="11">
        <f>IF(('OddsRatio_working_3-way'!X216=0),IF(Q216&gt;0,-Q216^(1/3),(-Q216)^(1/3)),'OddsRatio_working_3-way'!AM216-'OddsRatio_working_3-way'!R216/3)</f>
        <v>-0.56591028339488025</v>
      </c>
      <c r="AT216" s="11">
        <f>IF(('OddsRatio_working_3-way'!X216=0),IF(Q216&gt;0,-Q216^(1/3),(-Q216)^(1/3)),'OddsRatio_working_3-way'!AN216-'OddsRatio_working_3-way'!R216/3)</f>
        <v>-0.48421366894306123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IF('True_Odds_Calculator_3-way'!A216="","",'True_Odds_Calculator_3-way'!A216)</f>
        <v>4.99</v>
      </c>
      <c r="B217" s="4">
        <f>IF('True_Odds_Calculator_3-way'!B216="","",'True_Odds_Calculator_3-way'!B216)</f>
        <v>3.3</v>
      </c>
      <c r="C217" s="4">
        <f>IF('True_Odds_Calculator_3-way'!C216="","",'True_Odds_Calculator_3-way'!C216)</f>
        <v>1.88</v>
      </c>
      <c r="D217" s="9">
        <f t="shared" si="52"/>
        <v>0.19135890690391055</v>
      </c>
      <c r="E217" s="9">
        <f t="shared" si="53"/>
        <v>0.29104331854450805</v>
      </c>
      <c r="F217" s="9">
        <f t="shared" si="54"/>
        <v>0.51759777455158129</v>
      </c>
      <c r="G217" s="9">
        <f t="shared" si="55"/>
        <v>1.0590933231414934</v>
      </c>
      <c r="H217" s="9">
        <f t="shared" si="56"/>
        <v>5.2257823593345591</v>
      </c>
      <c r="I217" s="9">
        <f t="shared" si="57"/>
        <v>3.4359146432254351</v>
      </c>
      <c r="J217" s="9">
        <f t="shared" si="58"/>
        <v>1.9320021243645142</v>
      </c>
      <c r="K217" s="11">
        <f t="shared" si="59"/>
        <v>0.20040080160320639</v>
      </c>
      <c r="L217" s="11">
        <f t="shared" si="60"/>
        <v>0.30303030303030304</v>
      </c>
      <c r="M217" s="11">
        <f t="shared" si="61"/>
        <v>0.53191489361702127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-0.26086214983157807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0.23160440804239041</v>
      </c>
      <c r="Q217" s="11">
        <f>2*'OddsRatio_working_3-way'!K217*'OddsRatio_working_3-way'!L217*'OddsRatio_working_3-way'!M217</f>
        <v>6.4603740039718374E-2</v>
      </c>
      <c r="R217" s="11">
        <f t="shared" si="62"/>
        <v>0</v>
      </c>
      <c r="S217" s="11">
        <f t="shared" si="63"/>
        <v>-0.88784213498172304</v>
      </c>
      <c r="T217" s="11">
        <f t="shared" si="64"/>
        <v>-0.24765470989727278</v>
      </c>
      <c r="U217" s="11">
        <f>'OddsRatio_working_3-way'!S217-'OddsRatio_working_3-way'!R217^2/3</f>
        <v>-0.88784213498172304</v>
      </c>
      <c r="V217" s="11">
        <f>'OddsRatio_working_3-way'!S217*'OddsRatio_working_3-way'!R217/3-2*'OddsRatio_working_3-way'!R217^3/27-'OddsRatio_working_3-way'!T217</f>
        <v>0.24765470989727278</v>
      </c>
      <c r="W217" s="11">
        <f>'OddsRatio_working_3-way'!V217^2+4*'OddsRatio_working_3-way'!U217^3/27</f>
        <v>-4.2349172494981047E-2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0.16099846880427418</v>
      </c>
      <c r="Y217" s="11">
        <f>IF('OddsRatio_working_3-way'!W217&gt;=0,IF('OddsRatio_working_3-way'!V217+SQRT('OddsRatio_working_3-way'!W217)&gt;0,0,PI()),ACOS('OddsRatio_working_3-way'!V217/(2*'OddsRatio_working_3-way'!X217)))</f>
        <v>0.69333117871780292</v>
      </c>
      <c r="Z217" s="11">
        <f>'OddsRatio_working_3-way'!X217^(1/3)*COS('OddsRatio_working_3-way'!Y217/3)</f>
        <v>0.52954666157074659</v>
      </c>
      <c r="AA217" s="11">
        <f>'OddsRatio_working_3-way'!X217^(1/3)*COS(('OddsRatio_working_3-way'!Y217+2*PI())/3)</f>
        <v>-0.37268896292404258</v>
      </c>
      <c r="AB217" s="11">
        <f>'OddsRatio_working_3-way'!X217^(1/3)*COS(('OddsRatio_working_3-way'!Y217+4*PI())/3)</f>
        <v>-0.15685769864670415</v>
      </c>
      <c r="AC217" s="11">
        <f>'OddsRatio_working_3-way'!X217^(1/3)*SIN('OddsRatio_working_3-way'!Y217/3)</f>
        <v>0.12461023853005863</v>
      </c>
      <c r="AD217" s="11">
        <f>'OddsRatio_working_3-way'!X217^(1/3)*SIN(('OddsRatio_working_3-way'!Y217+2*PI())/3)</f>
        <v>0.39629574214447794</v>
      </c>
      <c r="AE217" s="11">
        <f>'OddsRatio_working_3-way'!X217^(1/3)*SIN(('OddsRatio_working_3-way'!Y217+4*PI())/3)</f>
        <v>-0.52090598067453664</v>
      </c>
      <c r="AF217" s="11">
        <f>-'OddsRatio_working_3-way'!U217/(3*'OddsRatio_working_3-way'!X217^(1/3))*COS(('OddsRatio_working_3-way'!Y217)/3)</f>
        <v>0.5295466615707467</v>
      </c>
      <c r="AG217" s="11">
        <f>-'OddsRatio_working_3-way'!U217/(3*'OddsRatio_working_3-way'!X217^(1/3))*COS(('OddsRatio_working_3-way'!Y217+2*PI())/3)</f>
        <v>-0.37268896292404263</v>
      </c>
      <c r="AH217" s="11">
        <f>-'OddsRatio_working_3-way'!U217/(3*'OddsRatio_working_3-way'!X217^(1/3))*COS(('OddsRatio_working_3-way'!Y217+4*PI())/3)</f>
        <v>-0.15685769864670418</v>
      </c>
      <c r="AI217" s="11">
        <f>'OddsRatio_working_3-way'!U217/(3*'OddsRatio_working_3-way'!X217^(1/3))*SIN(('OddsRatio_working_3-way'!Y217)/3)</f>
        <v>-0.12461023853005866</v>
      </c>
      <c r="AJ217" s="11">
        <f>'OddsRatio_working_3-way'!U217/(3*'OddsRatio_working_3-way'!X217^(1/3))*SIN(('OddsRatio_working_3-way'!Y217+2*PI())/3)</f>
        <v>-0.39629574214447805</v>
      </c>
      <c r="AK217" s="11">
        <f>'OddsRatio_working_3-way'!U217/(3*'OddsRatio_working_3-way'!X217^(1/3))*SIN(('OddsRatio_working_3-way'!Y217+4*PI())/3)</f>
        <v>0.52090598067453675</v>
      </c>
      <c r="AL217" s="11">
        <f>'OddsRatio_working_3-way'!Z217+'OddsRatio_working_3-way'!AF217</f>
        <v>1.0590933231414934</v>
      </c>
      <c r="AM217" s="11">
        <f>'OddsRatio_working_3-way'!AA217+'OddsRatio_working_3-way'!AG217</f>
        <v>-0.74537792584808527</v>
      </c>
      <c r="AN217" s="11">
        <f>'OddsRatio_working_3-way'!AB217+'OddsRatio_working_3-way'!AH217</f>
        <v>-0.31371539729340836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1.0590933231414934</v>
      </c>
      <c r="AS217" s="11">
        <f>IF(('OddsRatio_working_3-way'!X217=0),IF(Q217&gt;0,-Q217^(1/3),(-Q217)^(1/3)),'OddsRatio_working_3-way'!AM217-'OddsRatio_working_3-way'!R217/3)</f>
        <v>-0.74537792584808527</v>
      </c>
      <c r="AT217" s="11">
        <f>IF(('OddsRatio_working_3-way'!X217=0),IF(Q217&gt;0,-Q217^(1/3),(-Q217)^(1/3)),'OddsRatio_working_3-way'!AN217-'OddsRatio_working_3-way'!R217/3)</f>
        <v>-0.31371539729340836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IF('True_Odds_Calculator_3-way'!A217="","",'True_Odds_Calculator_3-way'!A217)</f>
        <v>1.6</v>
      </c>
      <c r="B218" s="4">
        <f>IF('True_Odds_Calculator_3-way'!B217="","",'True_Odds_Calculator_3-way'!B217)</f>
        <v>3.97</v>
      </c>
      <c r="C218" s="4">
        <f>IF('True_Odds_Calculator_3-way'!C217="","",'True_Odds_Calculator_3-way'!C217)</f>
        <v>5.77</v>
      </c>
      <c r="D218" s="9">
        <f t="shared" si="52"/>
        <v>0.60377415782197641</v>
      </c>
      <c r="E218" s="9">
        <f t="shared" si="53"/>
        <v>0.23538108566516663</v>
      </c>
      <c r="F218" s="9">
        <f t="shared" si="54"/>
        <v>0.16084475651285685</v>
      </c>
      <c r="G218" s="9">
        <f t="shared" si="55"/>
        <v>1.0937473806634037</v>
      </c>
      <c r="H218" s="9">
        <f t="shared" si="56"/>
        <v>1.6562484283980423</v>
      </c>
      <c r="I218" s="9">
        <f t="shared" si="57"/>
        <v>4.2484297205703099</v>
      </c>
      <c r="J218" s="9">
        <f t="shared" si="58"/>
        <v>6.2171750057644353</v>
      </c>
      <c r="K218" s="11">
        <f t="shared" si="59"/>
        <v>0.625</v>
      </c>
      <c r="L218" s="11">
        <f t="shared" si="60"/>
        <v>0.25188916876574308</v>
      </c>
      <c r="M218" s="11">
        <f t="shared" si="61"/>
        <v>0.1733102253032929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-0.23192084044545525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0.22755152377667864</v>
      </c>
      <c r="Q218" s="11">
        <f>2*'OddsRatio_working_3-way'!K218*'OddsRatio_working_3-way'!L218*'OddsRatio_working_3-way'!M218</f>
        <v>5.4568710737812623E-2</v>
      </c>
      <c r="R218" s="11">
        <f t="shared" si="62"/>
        <v>0</v>
      </c>
      <c r="S218" s="11">
        <f t="shared" si="63"/>
        <v>-0.98116031030077178</v>
      </c>
      <c r="T218" s="11">
        <f t="shared" si="64"/>
        <v>-0.23529024227836251</v>
      </c>
      <c r="U218" s="11">
        <f>'OddsRatio_working_3-way'!S218-'OddsRatio_working_3-way'!R218^2/3</f>
        <v>-0.98116031030077178</v>
      </c>
      <c r="V218" s="11">
        <f>'OddsRatio_working_3-way'!S218*'OddsRatio_working_3-way'!R218/3-2*'OddsRatio_working_3-way'!R218^3/27-'OddsRatio_working_3-way'!T218</f>
        <v>0.23529024227836251</v>
      </c>
      <c r="W218" s="11">
        <f>'OddsRatio_working_3-way'!V218^2+4*'OddsRatio_working_3-way'!U218^3/27</f>
        <v>-8.4570212374739856E-2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0.18703723592252319</v>
      </c>
      <c r="Y218" s="11">
        <f>IF('OddsRatio_working_3-way'!W218&gt;=0,IF('OddsRatio_working_3-way'!V218+SQRT('OddsRatio_working_3-way'!W218)&gt;0,0,PI()),ACOS('OddsRatio_working_3-way'!V218/(2*'OddsRatio_working_3-way'!X218)))</f>
        <v>0.89053905833489799</v>
      </c>
      <c r="Z218" s="11">
        <f>'OddsRatio_working_3-way'!X218^(1/3)*COS('OddsRatio_working_3-way'!Y218/3)</f>
        <v>0.54687369033170197</v>
      </c>
      <c r="AA218" s="11">
        <f>'OddsRatio_working_3-way'!X218^(1/3)*COS(('OddsRatio_working_3-way'!Y218+2*PI())/3)</f>
        <v>-0.41830558814525398</v>
      </c>
      <c r="AB218" s="11">
        <f>'OddsRatio_working_3-way'!X218^(1/3)*COS(('OddsRatio_working_3-way'!Y218+4*PI())/3)</f>
        <v>-0.12856810218644815</v>
      </c>
      <c r="AC218" s="11">
        <f>'OddsRatio_working_3-way'!X218^(1/3)*SIN('OddsRatio_working_3-way'!Y218/3)</f>
        <v>0.16728001551264213</v>
      </c>
      <c r="AD218" s="11">
        <f>'OddsRatio_working_3-way'!X218^(1/3)*SIN(('OddsRatio_working_3-way'!Y218+2*PI())/3)</f>
        <v>0.38996650073227723</v>
      </c>
      <c r="AE218" s="11">
        <f>'OddsRatio_working_3-way'!X218^(1/3)*SIN(('OddsRatio_working_3-way'!Y218+4*PI())/3)</f>
        <v>-0.55724651624491928</v>
      </c>
      <c r="AF218" s="11">
        <f>-'OddsRatio_working_3-way'!U218/(3*'OddsRatio_working_3-way'!X218^(1/3))*COS(('OddsRatio_working_3-way'!Y218)/3)</f>
        <v>0.54687369033170175</v>
      </c>
      <c r="AG218" s="11">
        <f>-'OddsRatio_working_3-way'!U218/(3*'OddsRatio_working_3-way'!X218^(1/3))*COS(('OddsRatio_working_3-way'!Y218+2*PI())/3)</f>
        <v>-0.41830558814525381</v>
      </c>
      <c r="AH218" s="11">
        <f>-'OddsRatio_working_3-way'!U218/(3*'OddsRatio_working_3-way'!X218^(1/3))*COS(('OddsRatio_working_3-way'!Y218+4*PI())/3)</f>
        <v>-0.1285681021864481</v>
      </c>
      <c r="AI218" s="11">
        <f>'OddsRatio_working_3-way'!U218/(3*'OddsRatio_working_3-way'!X218^(1/3))*SIN(('OddsRatio_working_3-way'!Y218)/3)</f>
        <v>-0.16728001551264204</v>
      </c>
      <c r="AJ218" s="11">
        <f>'OddsRatio_working_3-way'!U218/(3*'OddsRatio_working_3-way'!X218^(1/3))*SIN(('OddsRatio_working_3-way'!Y218+2*PI())/3)</f>
        <v>-0.38996650073227712</v>
      </c>
      <c r="AK218" s="11">
        <f>'OddsRatio_working_3-way'!U218/(3*'OddsRatio_working_3-way'!X218^(1/3))*SIN(('OddsRatio_working_3-way'!Y218+4*PI())/3)</f>
        <v>0.55724651624491905</v>
      </c>
      <c r="AL218" s="11">
        <f>'OddsRatio_working_3-way'!Z218+'OddsRatio_working_3-way'!AF218</f>
        <v>1.0937473806634037</v>
      </c>
      <c r="AM218" s="11">
        <f>'OddsRatio_working_3-way'!AA218+'OddsRatio_working_3-way'!AG218</f>
        <v>-0.83661117629050774</v>
      </c>
      <c r="AN218" s="11">
        <f>'OddsRatio_working_3-way'!AB218+'OddsRatio_working_3-way'!AH218</f>
        <v>-0.25713620437289625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1.0937473806634037</v>
      </c>
      <c r="AS218" s="11">
        <f>IF(('OddsRatio_working_3-way'!X218=0),IF(Q218&gt;0,-Q218^(1/3),(-Q218)^(1/3)),'OddsRatio_working_3-way'!AM218-'OddsRatio_working_3-way'!R218/3)</f>
        <v>-0.83661117629050774</v>
      </c>
      <c r="AT218" s="11">
        <f>IF(('OddsRatio_working_3-way'!X218=0),IF(Q218&gt;0,-Q218^(1/3),(-Q218)^(1/3)),'OddsRatio_working_3-way'!AN218-'OddsRatio_working_3-way'!R218/3)</f>
        <v>-0.25713620437289625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IF('True_Odds_Calculator_3-way'!A218="","",'True_Odds_Calculator_3-way'!A218)</f>
        <v>2.68</v>
      </c>
      <c r="B219" s="4">
        <f>IF('True_Odds_Calculator_3-way'!B218="","",'True_Odds_Calculator_3-way'!B218)</f>
        <v>3.13</v>
      </c>
      <c r="C219" s="4">
        <f>IF('True_Odds_Calculator_3-way'!C218="","",'True_Odds_Calculator_3-way'!C218)</f>
        <v>2.85</v>
      </c>
      <c r="D219" s="9">
        <f t="shared" si="52"/>
        <v>0.35812730641295992</v>
      </c>
      <c r="E219" s="9">
        <f t="shared" si="53"/>
        <v>0.30558757744934806</v>
      </c>
      <c r="F219" s="9">
        <f t="shared" si="54"/>
        <v>0.33628511613769191</v>
      </c>
      <c r="G219" s="9">
        <f t="shared" si="55"/>
        <v>1.0668471034585956</v>
      </c>
      <c r="H219" s="9">
        <f t="shared" si="56"/>
        <v>2.7923031338104409</v>
      </c>
      <c r="I219" s="9">
        <f t="shared" si="57"/>
        <v>3.2723843303668083</v>
      </c>
      <c r="J219" s="9">
        <f t="shared" si="58"/>
        <v>2.9736671413984022</v>
      </c>
      <c r="K219" s="11">
        <f t="shared" si="59"/>
        <v>0.37313432835820892</v>
      </c>
      <c r="L219" s="11">
        <f t="shared" si="60"/>
        <v>0.31948881789137379</v>
      </c>
      <c r="M219" s="11">
        <f t="shared" si="61"/>
        <v>0.35087719298245612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-0.27690871353673874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0.23675133664115938</v>
      </c>
      <c r="Q219" s="11">
        <f>2*'OddsRatio_working_3-way'!K219*'OddsRatio_working_3-way'!L219*'OddsRatio_working_3-way'!M219</f>
        <v>8.3657716127618159E-2</v>
      </c>
      <c r="R219" s="11">
        <f t="shared" si="62"/>
        <v>0</v>
      </c>
      <c r="S219" s="11">
        <f t="shared" si="63"/>
        <v>-0.85497972821916457</v>
      </c>
      <c r="T219" s="11">
        <f t="shared" si="64"/>
        <v>-0.30211297816931609</v>
      </c>
      <c r="U219" s="11">
        <f>'OddsRatio_working_3-way'!S219-'OddsRatio_working_3-way'!R219^2/3</f>
        <v>-0.85497972821916457</v>
      </c>
      <c r="V219" s="11">
        <f>'OddsRatio_working_3-way'!S219*'OddsRatio_working_3-way'!R219/3-2*'OddsRatio_working_3-way'!R219^3/27-'OddsRatio_working_3-way'!T219</f>
        <v>0.30211297816931609</v>
      </c>
      <c r="W219" s="11">
        <f>'OddsRatio_working_3-way'!V219^2+4*'OddsRatio_working_3-way'!U219^3/27</f>
        <v>-1.3176622762308132E-3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0.15214295403876288</v>
      </c>
      <c r="Y219" s="11">
        <f>IF('OddsRatio_working_3-way'!W219&gt;=0,IF('OddsRatio_working_3-way'!V219+SQRT('OddsRatio_working_3-way'!W219)&gt;0,0,PI()),ACOS('OddsRatio_working_3-way'!V219/(2*'OddsRatio_working_3-way'!X219)))</f>
        <v>0.11957922101520824</v>
      </c>
      <c r="Z219" s="11">
        <f>'OddsRatio_working_3-way'!X219^(1/3)*COS('OddsRatio_working_3-way'!Y219/3)</f>
        <v>0.53342355172929767</v>
      </c>
      <c r="AA219" s="11">
        <f>'OddsRatio_working_3-way'!X219^(1/3)*COS(('OddsRatio_working_3-way'!Y219+2*PI())/3)</f>
        <v>-0.2851350736195869</v>
      </c>
      <c r="AB219" s="11">
        <f>'OddsRatio_working_3-way'!X219^(1/3)*COS(('OddsRatio_working_3-way'!Y219+4*PI())/3)</f>
        <v>-0.2482884781097108</v>
      </c>
      <c r="AC219" s="11">
        <f>'OddsRatio_working_3-way'!X219^(1/3)*SIN('OddsRatio_working_3-way'!Y219/3)</f>
        <v>2.1273391836348333E-2</v>
      </c>
      <c r="AD219" s="11">
        <f>'OddsRatio_working_3-way'!X219^(1/3)*SIN(('OddsRatio_working_3-way'!Y219+2*PI())/3)</f>
        <v>0.45132165085632026</v>
      </c>
      <c r="AE219" s="11">
        <f>'OddsRatio_working_3-way'!X219^(1/3)*SIN(('OddsRatio_working_3-way'!Y219+4*PI())/3)</f>
        <v>-0.47259504269266844</v>
      </c>
      <c r="AF219" s="11">
        <f>-'OddsRatio_working_3-way'!U219/(3*'OddsRatio_working_3-way'!X219^(1/3))*COS(('OddsRatio_working_3-way'!Y219)/3)</f>
        <v>0.53342355172929778</v>
      </c>
      <c r="AG219" s="11">
        <f>-'OddsRatio_working_3-way'!U219/(3*'OddsRatio_working_3-way'!X219^(1/3))*COS(('OddsRatio_working_3-way'!Y219+2*PI())/3)</f>
        <v>-0.28513507361958695</v>
      </c>
      <c r="AH219" s="11">
        <f>-'OddsRatio_working_3-way'!U219/(3*'OddsRatio_working_3-way'!X219^(1/3))*COS(('OddsRatio_working_3-way'!Y219+4*PI())/3)</f>
        <v>-0.24828847810971086</v>
      </c>
      <c r="AI219" s="11">
        <f>'OddsRatio_working_3-way'!U219/(3*'OddsRatio_working_3-way'!X219^(1/3))*SIN(('OddsRatio_working_3-way'!Y219)/3)</f>
        <v>-2.1273391836348337E-2</v>
      </c>
      <c r="AJ219" s="11">
        <f>'OddsRatio_working_3-way'!U219/(3*'OddsRatio_working_3-way'!X219^(1/3))*SIN(('OddsRatio_working_3-way'!Y219+2*PI())/3)</f>
        <v>-0.45132165085632031</v>
      </c>
      <c r="AK219" s="11">
        <f>'OddsRatio_working_3-way'!U219/(3*'OddsRatio_working_3-way'!X219^(1/3))*SIN(('OddsRatio_working_3-way'!Y219+4*PI())/3)</f>
        <v>0.47259504269266855</v>
      </c>
      <c r="AL219" s="11">
        <f>'OddsRatio_working_3-way'!Z219+'OddsRatio_working_3-way'!AF219</f>
        <v>1.0668471034585956</v>
      </c>
      <c r="AM219" s="11">
        <f>'OddsRatio_working_3-way'!AA219+'OddsRatio_working_3-way'!AG219</f>
        <v>-0.5702701472391738</v>
      </c>
      <c r="AN219" s="11">
        <f>'OddsRatio_working_3-way'!AB219+'OddsRatio_working_3-way'!AH219</f>
        <v>-0.49657695621942166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1.0668471034585956</v>
      </c>
      <c r="AS219" s="11">
        <f>IF(('OddsRatio_working_3-way'!X219=0),IF(Q219&gt;0,-Q219^(1/3),(-Q219)^(1/3)),'OddsRatio_working_3-way'!AM219-'OddsRatio_working_3-way'!R219/3)</f>
        <v>-0.5702701472391738</v>
      </c>
      <c r="AT219" s="11">
        <f>IF(('OddsRatio_working_3-way'!X219=0),IF(Q219&gt;0,-Q219^(1/3),(-Q219)^(1/3)),'OddsRatio_working_3-way'!AN219-'OddsRatio_working_3-way'!R219/3)</f>
        <v>-0.49657695621942166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IF('True_Odds_Calculator_3-way'!A219="","",'True_Odds_Calculator_3-way'!A219)</f>
        <v>2.12</v>
      </c>
      <c r="B220" s="4">
        <f>IF('True_Odds_Calculator_3-way'!B219="","",'True_Odds_Calculator_3-way'!B219)</f>
        <v>3.24</v>
      </c>
      <c r="C220" s="4">
        <f>IF('True_Odds_Calculator_3-way'!C219="","",'True_Odds_Calculator_3-way'!C219)</f>
        <v>3.78</v>
      </c>
      <c r="D220" s="9">
        <f t="shared" si="52"/>
        <v>0.45454175673795094</v>
      </c>
      <c r="E220" s="9">
        <f t="shared" si="53"/>
        <v>0.29411455063226744</v>
      </c>
      <c r="F220" s="9">
        <f t="shared" si="54"/>
        <v>0.25134369262978173</v>
      </c>
      <c r="G220" s="9">
        <f t="shared" si="55"/>
        <v>1.0714445513695685</v>
      </c>
      <c r="H220" s="9">
        <f t="shared" si="56"/>
        <v>2.2000178975339169</v>
      </c>
      <c r="I220" s="9">
        <f t="shared" si="57"/>
        <v>3.4000357950678337</v>
      </c>
      <c r="J220" s="9">
        <f t="shared" si="58"/>
        <v>3.9786158528073998</v>
      </c>
      <c r="K220" s="11">
        <f t="shared" si="59"/>
        <v>0.47169811320754712</v>
      </c>
      <c r="L220" s="11">
        <f t="shared" si="60"/>
        <v>0.30864197530864196</v>
      </c>
      <c r="M220" s="11">
        <f t="shared" si="61"/>
        <v>0.26455026455026459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-0.26861988939790016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0.23648069886131845</v>
      </c>
      <c r="Q220" s="11">
        <f>2*'OddsRatio_working_3-way'!K220*'OddsRatio_working_3-way'!L220*'OddsRatio_working_3-way'!M220</f>
        <v>7.7029543603035336E-2</v>
      </c>
      <c r="R220" s="11">
        <f t="shared" si="62"/>
        <v>0</v>
      </c>
      <c r="S220" s="11">
        <f t="shared" si="63"/>
        <v>-0.88035438995742155</v>
      </c>
      <c r="T220" s="11">
        <f t="shared" si="64"/>
        <v>-0.28676038760828071</v>
      </c>
      <c r="U220" s="11">
        <f>'OddsRatio_working_3-way'!S220-'OddsRatio_working_3-way'!R220^2/3</f>
        <v>-0.88035438995742155</v>
      </c>
      <c r="V220" s="11">
        <f>'OddsRatio_working_3-way'!S220*'OddsRatio_working_3-way'!R220/3-2*'OddsRatio_working_3-way'!R220^3/27-'OddsRatio_working_3-way'!T220</f>
        <v>0.28676038760828071</v>
      </c>
      <c r="W220" s="11">
        <f>'OddsRatio_working_3-way'!V220^2+4*'OddsRatio_working_3-way'!U220^3/27</f>
        <v>-1.8849317188690679E-2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0.15896606327290588</v>
      </c>
      <c r="Y220" s="11">
        <f>IF('OddsRatio_working_3-way'!W220&gt;=0,IF('OddsRatio_working_3-way'!V220+SQRT('OddsRatio_working_3-way'!W220)&gt;0,0,PI()),ACOS('OddsRatio_working_3-way'!V220/(2*'OddsRatio_working_3-way'!X220)))</f>
        <v>0.44652136603124171</v>
      </c>
      <c r="Z220" s="11">
        <f>'OddsRatio_working_3-way'!X220^(1/3)*COS('OddsRatio_working_3-way'!Y220/3)</f>
        <v>0.53572227568478437</v>
      </c>
      <c r="AA220" s="11">
        <f>'OddsRatio_working_3-way'!X220^(1/3)*COS(('OddsRatio_working_3-way'!Y220+2*PI())/3)</f>
        <v>-0.33743002449937676</v>
      </c>
      <c r="AB220" s="11">
        <f>'OddsRatio_working_3-way'!X220^(1/3)*COS(('OddsRatio_working_3-way'!Y220+4*PI())/3)</f>
        <v>-0.1982922511854078</v>
      </c>
      <c r="AC220" s="11">
        <f>'OddsRatio_working_3-way'!X220^(1/3)*SIN('OddsRatio_working_3-way'!Y220/3)</f>
        <v>8.0331230877265139E-2</v>
      </c>
      <c r="AD220" s="11">
        <f>'OddsRatio_working_3-way'!X220^(1/3)*SIN(('OddsRatio_working_3-way'!Y220+2*PI())/3)</f>
        <v>0.42378348467760119</v>
      </c>
      <c r="AE220" s="11">
        <f>'OddsRatio_working_3-way'!X220^(1/3)*SIN(('OddsRatio_working_3-way'!Y220+4*PI())/3)</f>
        <v>-0.50411471555486631</v>
      </c>
      <c r="AF220" s="11">
        <f>-'OddsRatio_working_3-way'!U220/(3*'OddsRatio_working_3-way'!X220^(1/3))*COS(('OddsRatio_working_3-way'!Y220)/3)</f>
        <v>0.53572227568478414</v>
      </c>
      <c r="AG220" s="11">
        <f>-'OddsRatio_working_3-way'!U220/(3*'OddsRatio_working_3-way'!X220^(1/3))*COS(('OddsRatio_working_3-way'!Y220+2*PI())/3)</f>
        <v>-0.33743002449937659</v>
      </c>
      <c r="AH220" s="11">
        <f>-'OddsRatio_working_3-way'!U220/(3*'OddsRatio_working_3-way'!X220^(1/3))*COS(('OddsRatio_working_3-way'!Y220+4*PI())/3)</f>
        <v>-0.19829225118540772</v>
      </c>
      <c r="AI220" s="11">
        <f>'OddsRatio_working_3-way'!U220/(3*'OddsRatio_working_3-way'!X220^(1/3))*SIN(('OddsRatio_working_3-way'!Y220)/3)</f>
        <v>-8.0331230877265097E-2</v>
      </c>
      <c r="AJ220" s="11">
        <f>'OddsRatio_working_3-way'!U220/(3*'OddsRatio_working_3-way'!X220^(1/3))*SIN(('OddsRatio_working_3-way'!Y220+2*PI())/3)</f>
        <v>-0.42378348467760102</v>
      </c>
      <c r="AK220" s="11">
        <f>'OddsRatio_working_3-way'!U220/(3*'OddsRatio_working_3-way'!X220^(1/3))*SIN(('OddsRatio_working_3-way'!Y220+4*PI())/3)</f>
        <v>0.50411471555486609</v>
      </c>
      <c r="AL220" s="11">
        <f>'OddsRatio_working_3-way'!Z220+'OddsRatio_working_3-way'!AF220</f>
        <v>1.0714445513695685</v>
      </c>
      <c r="AM220" s="11">
        <f>'OddsRatio_working_3-way'!AA220+'OddsRatio_working_3-way'!AG220</f>
        <v>-0.67486004899875329</v>
      </c>
      <c r="AN220" s="11">
        <f>'OddsRatio_working_3-way'!AB220+'OddsRatio_working_3-way'!AH220</f>
        <v>-0.39658450237081555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1.0714445513695685</v>
      </c>
      <c r="AS220" s="11">
        <f>IF(('OddsRatio_working_3-way'!X220=0),IF(Q220&gt;0,-Q220^(1/3),(-Q220)^(1/3)),'OddsRatio_working_3-way'!AM220-'OddsRatio_working_3-way'!R220/3)</f>
        <v>-0.67486004899875329</v>
      </c>
      <c r="AT220" s="11">
        <f>IF(('OddsRatio_working_3-way'!X220=0),IF(Q220&gt;0,-Q220^(1/3),(-Q220)^(1/3)),'OddsRatio_working_3-way'!AN220-'OddsRatio_working_3-way'!R220/3)</f>
        <v>-0.39658450237081555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IF('True_Odds_Calculator_3-way'!A220="","",'True_Odds_Calculator_3-way'!A220)</f>
        <v>4.2300000000000004</v>
      </c>
      <c r="B221" s="4">
        <f>IF('True_Odds_Calculator_3-way'!B220="","",'True_Odds_Calculator_3-way'!B220)</f>
        <v>3.6</v>
      </c>
      <c r="C221" s="4">
        <f>IF('True_Odds_Calculator_3-way'!C220="","",'True_Odds_Calculator_3-way'!C220)</f>
        <v>1.88</v>
      </c>
      <c r="D221" s="9">
        <f t="shared" si="52"/>
        <v>0.22332553694738155</v>
      </c>
      <c r="E221" s="9">
        <f t="shared" si="53"/>
        <v>0.26319654726479247</v>
      </c>
      <c r="F221" s="9">
        <f t="shared" si="54"/>
        <v>0.51347791578782598</v>
      </c>
      <c r="G221" s="9">
        <f t="shared" si="55"/>
        <v>1.0767084382554266</v>
      </c>
      <c r="H221" s="9">
        <f t="shared" si="56"/>
        <v>4.477768255565028</v>
      </c>
      <c r="I221" s="9">
        <f t="shared" si="57"/>
        <v>3.7994419394641086</v>
      </c>
      <c r="J221" s="9">
        <f t="shared" si="58"/>
        <v>1.9475034256647752</v>
      </c>
      <c r="K221" s="11">
        <f t="shared" si="59"/>
        <v>0.23640661938534277</v>
      </c>
      <c r="L221" s="11">
        <f t="shared" si="60"/>
        <v>0.27777777777777779</v>
      </c>
      <c r="M221" s="11">
        <f t="shared" si="61"/>
        <v>0.53191489361702127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-0.25814149746547499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0.23438067613410904</v>
      </c>
      <c r="Q221" s="11">
        <f>2*'OddsRatio_working_3-way'!K221*'OddsRatio_working_3-way'!L221*'OddsRatio_working_3-way'!M221</f>
        <v>6.9860112111507916E-2</v>
      </c>
      <c r="R221" s="11">
        <f t="shared" si="62"/>
        <v>0</v>
      </c>
      <c r="S221" s="11">
        <f t="shared" si="63"/>
        <v>-0.90795427482734026</v>
      </c>
      <c r="T221" s="11">
        <f t="shared" si="64"/>
        <v>-0.27062720561172587</v>
      </c>
      <c r="U221" s="11">
        <f>'OddsRatio_working_3-way'!S221-'OddsRatio_working_3-way'!R221^2/3</f>
        <v>-0.90795427482734026</v>
      </c>
      <c r="V221" s="11">
        <f>'OddsRatio_working_3-way'!S221*'OddsRatio_working_3-way'!R221/3-2*'OddsRatio_working_3-way'!R221^3/27-'OddsRatio_working_3-way'!T221</f>
        <v>0.27062720561172587</v>
      </c>
      <c r="W221" s="11">
        <f>'OddsRatio_working_3-way'!V221^2+4*'OddsRatio_working_3-way'!U221^3/27</f>
        <v>-3.7649837274487161E-2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0.1664999412099735</v>
      </c>
      <c r="Y221" s="11">
        <f>IF('OddsRatio_working_3-way'!W221&gt;=0,IF('OddsRatio_working_3-way'!V221+SQRT('OddsRatio_working_3-way'!W221)&gt;0,0,PI()),ACOS('OddsRatio_working_3-way'!V221/(2*'OddsRatio_working_3-way'!X221)))</f>
        <v>0.62203460115555442</v>
      </c>
      <c r="Z221" s="11">
        <f>'OddsRatio_working_3-way'!X221^(1/3)*COS('OddsRatio_working_3-way'!Y221/3)</f>
        <v>0.53835421912771342</v>
      </c>
      <c r="AA221" s="11">
        <f>'OddsRatio_working_3-way'!X221^(1/3)*COS(('OddsRatio_working_3-way'!Y221+2*PI())/3)</f>
        <v>-0.3672567698782031</v>
      </c>
      <c r="AB221" s="11">
        <f>'OddsRatio_working_3-way'!X221^(1/3)*COS(('OddsRatio_working_3-way'!Y221+4*PI())/3)</f>
        <v>-0.17109744924951042</v>
      </c>
      <c r="AC221" s="11">
        <f>'OddsRatio_working_3-way'!X221^(1/3)*SIN('OddsRatio_working_3-way'!Y221/3)</f>
        <v>0.11325263656902995</v>
      </c>
      <c r="AD221" s="11">
        <f>'OddsRatio_working_3-way'!X221^(1/3)*SIN(('OddsRatio_working_3-way'!Y221+2*PI())/3)</f>
        <v>0.40960211171461924</v>
      </c>
      <c r="AE221" s="11">
        <f>'OddsRatio_working_3-way'!X221^(1/3)*SIN(('OddsRatio_working_3-way'!Y221+4*PI())/3)</f>
        <v>-0.52285474828364908</v>
      </c>
      <c r="AF221" s="11">
        <f>-'OddsRatio_working_3-way'!U221/(3*'OddsRatio_working_3-way'!X221^(1/3))*COS(('OddsRatio_working_3-way'!Y221)/3)</f>
        <v>0.5383542191277132</v>
      </c>
      <c r="AG221" s="11">
        <f>-'OddsRatio_working_3-way'!U221/(3*'OddsRatio_working_3-way'!X221^(1/3))*COS(('OddsRatio_working_3-way'!Y221+2*PI())/3)</f>
        <v>-0.36725676987820294</v>
      </c>
      <c r="AH221" s="11">
        <f>-'OddsRatio_working_3-way'!U221/(3*'OddsRatio_working_3-way'!X221^(1/3))*COS(('OddsRatio_working_3-way'!Y221+4*PI())/3)</f>
        <v>-0.17109744924951034</v>
      </c>
      <c r="AI221" s="11">
        <f>'OddsRatio_working_3-way'!U221/(3*'OddsRatio_working_3-way'!X221^(1/3))*SIN(('OddsRatio_working_3-way'!Y221)/3)</f>
        <v>-0.11325263656902991</v>
      </c>
      <c r="AJ221" s="11">
        <f>'OddsRatio_working_3-way'!U221/(3*'OddsRatio_working_3-way'!X221^(1/3))*SIN(('OddsRatio_working_3-way'!Y221+2*PI())/3)</f>
        <v>-0.40960211171461908</v>
      </c>
      <c r="AK221" s="11">
        <f>'OddsRatio_working_3-way'!U221/(3*'OddsRatio_working_3-way'!X221^(1/3))*SIN(('OddsRatio_working_3-way'!Y221+4*PI())/3)</f>
        <v>0.52285474828364886</v>
      </c>
      <c r="AL221" s="11">
        <f>'OddsRatio_working_3-way'!Z221+'OddsRatio_working_3-way'!AF221</f>
        <v>1.0767084382554266</v>
      </c>
      <c r="AM221" s="11">
        <f>'OddsRatio_working_3-way'!AA221+'OddsRatio_working_3-way'!AG221</f>
        <v>-0.73451353975640599</v>
      </c>
      <c r="AN221" s="11">
        <f>'OddsRatio_working_3-way'!AB221+'OddsRatio_working_3-way'!AH221</f>
        <v>-0.34219489849902074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1.0767084382554266</v>
      </c>
      <c r="AS221" s="11">
        <f>IF(('OddsRatio_working_3-way'!X221=0),IF(Q221&gt;0,-Q221^(1/3),(-Q221)^(1/3)),'OddsRatio_working_3-way'!AM221-'OddsRatio_working_3-way'!R221/3)</f>
        <v>-0.73451353975640599</v>
      </c>
      <c r="AT221" s="11">
        <f>IF(('OddsRatio_working_3-way'!X221=0),IF(Q221&gt;0,-Q221^(1/3),(-Q221)^(1/3)),'OddsRatio_working_3-way'!AN221-'OddsRatio_working_3-way'!R221/3)</f>
        <v>-0.34219489849902074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IF('True_Odds_Calculator_3-way'!A221="","",'True_Odds_Calculator_3-way'!A221)</f>
        <v>3.47</v>
      </c>
      <c r="B222" s="4">
        <f>IF('True_Odds_Calculator_3-way'!B221="","",'True_Odds_Calculator_3-way'!B221)</f>
        <v>3.2</v>
      </c>
      <c r="C222" s="4">
        <f>IF('True_Odds_Calculator_3-way'!C221="","",'True_Odds_Calculator_3-way'!C221)</f>
        <v>2.34</v>
      </c>
      <c r="D222" s="9">
        <f t="shared" si="52"/>
        <v>0.2795541209227127</v>
      </c>
      <c r="E222" s="9">
        <f t="shared" si="53"/>
        <v>0.30345192936060444</v>
      </c>
      <c r="F222" s="9">
        <f t="shared" si="54"/>
        <v>0.41699394971668297</v>
      </c>
      <c r="G222" s="9">
        <f t="shared" si="55"/>
        <v>1.0433703949375763</v>
      </c>
      <c r="H222" s="9">
        <f t="shared" si="56"/>
        <v>3.5771248754958127</v>
      </c>
      <c r="I222" s="9">
        <f t="shared" si="57"/>
        <v>3.2954148688626685</v>
      </c>
      <c r="J222" s="9">
        <f t="shared" si="58"/>
        <v>2.3981163292163523</v>
      </c>
      <c r="K222" s="11">
        <f t="shared" si="59"/>
        <v>0.28818443804034583</v>
      </c>
      <c r="L222" s="11">
        <f t="shared" si="60"/>
        <v>0.3125</v>
      </c>
      <c r="M222" s="11">
        <f t="shared" si="61"/>
        <v>0.42735042735042739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-0.28023935318603921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0.23130187935663443</v>
      </c>
      <c r="Q222" s="11">
        <f>2*'OddsRatio_working_3-way'!K222*'OddsRatio_working_3-way'!L222*'OddsRatio_working_3-way'!M222</f>
        <v>7.6972339220177835E-2</v>
      </c>
      <c r="R222" s="11">
        <f t="shared" si="62"/>
        <v>0</v>
      </c>
      <c r="S222" s="11">
        <f t="shared" si="63"/>
        <v>-0.82537258499552268</v>
      </c>
      <c r="T222" s="11">
        <f t="shared" si="64"/>
        <v>-0.2746664176357812</v>
      </c>
      <c r="U222" s="11">
        <f>'OddsRatio_working_3-way'!S222-'OddsRatio_working_3-way'!R222^2/3</f>
        <v>-0.82537258499552268</v>
      </c>
      <c r="V222" s="11">
        <f>'OddsRatio_working_3-way'!S222*'OddsRatio_working_3-way'!R222/3-2*'OddsRatio_working_3-way'!R222^3/27-'OddsRatio_working_3-way'!T222</f>
        <v>0.2746664176357812</v>
      </c>
      <c r="W222" s="11">
        <f>'OddsRatio_working_3-way'!V222^2+4*'OddsRatio_working_3-way'!U222^3/27</f>
        <v>-7.8586168924470318E-3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0.14430892026250527</v>
      </c>
      <c r="Y222" s="11">
        <f>IF('OddsRatio_working_3-way'!W222&gt;=0,IF('OddsRatio_working_3-way'!V222+SQRT('OddsRatio_working_3-way'!W222)&gt;0,0,PI()),ACOS('OddsRatio_working_3-way'!V222/(2*'OddsRatio_working_3-way'!X222)))</f>
        <v>0.31219634464940005</v>
      </c>
      <c r="Z222" s="11">
        <f>'OddsRatio_working_3-way'!X222^(1/3)*COS('OddsRatio_working_3-way'!Y222/3)</f>
        <v>0.52168519746878816</v>
      </c>
      <c r="AA222" s="11">
        <f>'OddsRatio_working_3-way'!X222^(1/3)*COS(('OddsRatio_working_3-way'!Y222+2*PI())/3)</f>
        <v>-0.30802906189221407</v>
      </c>
      <c r="AB222" s="11">
        <f>'OddsRatio_working_3-way'!X222^(1/3)*COS(('OddsRatio_working_3-way'!Y222+4*PI())/3)</f>
        <v>-0.21365613557657426</v>
      </c>
      <c r="AC222" s="11">
        <f>'OddsRatio_working_3-way'!X222^(1/3)*SIN('OddsRatio_working_3-way'!Y222/3)</f>
        <v>5.4486234412547421E-2</v>
      </c>
      <c r="AD222" s="11">
        <f>'OddsRatio_working_3-way'!X222^(1/3)*SIN(('OddsRatio_working_3-way'!Y222+2*PI())/3)</f>
        <v>0.42454951657999818</v>
      </c>
      <c r="AE222" s="11">
        <f>'OddsRatio_working_3-way'!X222^(1/3)*SIN(('OddsRatio_working_3-way'!Y222+4*PI())/3)</f>
        <v>-0.47903575099254558</v>
      </c>
      <c r="AF222" s="11">
        <f>-'OddsRatio_working_3-way'!U222/(3*'OddsRatio_working_3-way'!X222^(1/3))*COS(('OddsRatio_working_3-way'!Y222)/3)</f>
        <v>0.52168519746878805</v>
      </c>
      <c r="AG222" s="11">
        <f>-'OddsRatio_working_3-way'!U222/(3*'OddsRatio_working_3-way'!X222^(1/3))*COS(('OddsRatio_working_3-way'!Y222+2*PI())/3)</f>
        <v>-0.30802906189221402</v>
      </c>
      <c r="AH222" s="11">
        <f>-'OddsRatio_working_3-way'!U222/(3*'OddsRatio_working_3-way'!X222^(1/3))*COS(('OddsRatio_working_3-way'!Y222+4*PI())/3)</f>
        <v>-0.2136561355765742</v>
      </c>
      <c r="AI222" s="11">
        <f>'OddsRatio_working_3-way'!U222/(3*'OddsRatio_working_3-way'!X222^(1/3))*SIN(('OddsRatio_working_3-way'!Y222)/3)</f>
        <v>-5.4486234412547414E-2</v>
      </c>
      <c r="AJ222" s="11">
        <f>'OddsRatio_working_3-way'!U222/(3*'OddsRatio_working_3-way'!X222^(1/3))*SIN(('OddsRatio_working_3-way'!Y222+2*PI())/3)</f>
        <v>-0.42454951657999807</v>
      </c>
      <c r="AK222" s="11">
        <f>'OddsRatio_working_3-way'!U222/(3*'OddsRatio_working_3-way'!X222^(1/3))*SIN(('OddsRatio_working_3-way'!Y222+4*PI())/3)</f>
        <v>0.47903575099254547</v>
      </c>
      <c r="AL222" s="11">
        <f>'OddsRatio_working_3-way'!Z222+'OddsRatio_working_3-way'!AF222</f>
        <v>1.0433703949375763</v>
      </c>
      <c r="AM222" s="11">
        <f>'OddsRatio_working_3-way'!AA222+'OddsRatio_working_3-way'!AG222</f>
        <v>-0.61605812378442804</v>
      </c>
      <c r="AN222" s="11">
        <f>'OddsRatio_working_3-way'!AB222+'OddsRatio_working_3-way'!AH222</f>
        <v>-0.42731227115314846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1.0433703949375763</v>
      </c>
      <c r="AS222" s="11">
        <f>IF(('OddsRatio_working_3-way'!X222=0),IF(Q222&gt;0,-Q222^(1/3),(-Q222)^(1/3)),'OddsRatio_working_3-way'!AM222-'OddsRatio_working_3-way'!R222/3)</f>
        <v>-0.61605812378442804</v>
      </c>
      <c r="AT222" s="11">
        <f>IF(('OddsRatio_working_3-way'!X222=0),IF(Q222&gt;0,-Q222^(1/3),(-Q222)^(1/3)),'OddsRatio_working_3-way'!AN222-'OddsRatio_working_3-way'!R222/3)</f>
        <v>-0.42731227115314846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IF('True_Odds_Calculator_3-way'!A222="","",'True_Odds_Calculator_3-way'!A222)</f>
        <v>2.44</v>
      </c>
      <c r="B223" s="4">
        <f>IF('True_Odds_Calculator_3-way'!B222="","",'True_Odds_Calculator_3-way'!B222)</f>
        <v>3.53</v>
      </c>
      <c r="C223" s="4">
        <f>IF('True_Odds_Calculator_3-way'!C222="","",'True_Odds_Calculator_3-way'!C222)</f>
        <v>3</v>
      </c>
      <c r="D223" s="9">
        <f t="shared" si="52"/>
        <v>0.40022012427931347</v>
      </c>
      <c r="E223" s="9">
        <f t="shared" si="53"/>
        <v>0.27525454741637445</v>
      </c>
      <c r="F223" s="9">
        <f t="shared" si="54"/>
        <v>0.32452532830431197</v>
      </c>
      <c r="G223" s="9">
        <f t="shared" si="55"/>
        <v>1.0407117916267632</v>
      </c>
      <c r="H223" s="9">
        <f t="shared" si="56"/>
        <v>2.4986249799425386</v>
      </c>
      <c r="I223" s="9">
        <f t="shared" si="57"/>
        <v>3.6330008328157111</v>
      </c>
      <c r="J223" s="9">
        <f t="shared" si="58"/>
        <v>3.0814235832535264</v>
      </c>
      <c r="K223" s="11">
        <f t="shared" si="59"/>
        <v>0.4098360655737705</v>
      </c>
      <c r="L223" s="11">
        <f t="shared" si="60"/>
        <v>0.28328611898016998</v>
      </c>
      <c r="M223" s="11">
        <f t="shared" si="61"/>
        <v>0.33333333333333331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-0.28198578925370354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0.2310407281846468</v>
      </c>
      <c r="Q223" s="11">
        <f>2*'OddsRatio_working_3-way'!K223*'OddsRatio_working_3-way'!L223*'OddsRatio_working_3-way'!M223</f>
        <v>7.7400578956330596E-2</v>
      </c>
      <c r="R223" s="11">
        <f t="shared" si="62"/>
        <v>0</v>
      </c>
      <c r="S223" s="11">
        <f t="shared" si="63"/>
        <v>-0.81933465085639012</v>
      </c>
      <c r="T223" s="11">
        <f t="shared" si="64"/>
        <v>-0.27448397013614412</v>
      </c>
      <c r="U223" s="11">
        <f>'OddsRatio_working_3-way'!S223-'OddsRatio_working_3-way'!R223^2/3</f>
        <v>-0.81933465085639012</v>
      </c>
      <c r="V223" s="11">
        <f>'OddsRatio_working_3-way'!S223*'OddsRatio_working_3-way'!R223/3-2*'OddsRatio_working_3-way'!R223^3/27-'OddsRatio_working_3-way'!T223</f>
        <v>0.27448397013614412</v>
      </c>
      <c r="W223" s="11">
        <f>'OddsRatio_working_3-way'!V223^2+4*'OddsRatio_working_3-way'!U223^3/27</f>
        <v>-6.1440236833514433E-3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0.14272830268122288</v>
      </c>
      <c r="Y223" s="11">
        <f>IF('OddsRatio_working_3-way'!W223&gt;=0,IF('OddsRatio_working_3-way'!V223+SQRT('OddsRatio_working_3-way'!W223)&gt;0,0,PI()),ACOS('OddsRatio_working_3-way'!V223/(2*'OddsRatio_working_3-way'!X223)))</f>
        <v>0.27816435614446822</v>
      </c>
      <c r="Z223" s="11">
        <f>'OddsRatio_working_3-way'!X223^(1/3)*COS('OddsRatio_working_3-way'!Y223/3)</f>
        <v>0.5203558958133816</v>
      </c>
      <c r="AA223" s="11">
        <f>'OddsRatio_working_3-way'!X223^(1/3)*COS(('OddsRatio_working_3-way'!Y223+2*PI())/3)</f>
        <v>-0.30208223149783991</v>
      </c>
      <c r="AB223" s="11">
        <f>'OddsRatio_working_3-way'!X223^(1/3)*COS(('OddsRatio_working_3-way'!Y223+4*PI())/3)</f>
        <v>-0.21827366431554179</v>
      </c>
      <c r="AC223" s="11">
        <f>'OddsRatio_working_3-way'!X223^(1/3)*SIN('OddsRatio_working_3-way'!Y223/3)</f>
        <v>4.8386898823096734E-2</v>
      </c>
      <c r="AD223" s="11">
        <f>'OddsRatio_working_3-way'!X223^(1/3)*SIN(('OddsRatio_working_3-way'!Y223+2*PI())/3)</f>
        <v>0.4264479753718487</v>
      </c>
      <c r="AE223" s="11">
        <f>'OddsRatio_working_3-way'!X223^(1/3)*SIN(('OddsRatio_working_3-way'!Y223+4*PI())/3)</f>
        <v>-0.47483487419494536</v>
      </c>
      <c r="AF223" s="11">
        <f>-'OddsRatio_working_3-way'!U223/(3*'OddsRatio_working_3-way'!X223^(1/3))*COS(('OddsRatio_working_3-way'!Y223)/3)</f>
        <v>0.52035589581338149</v>
      </c>
      <c r="AG223" s="11">
        <f>-'OddsRatio_working_3-way'!U223/(3*'OddsRatio_working_3-way'!X223^(1/3))*COS(('OddsRatio_working_3-way'!Y223+2*PI())/3)</f>
        <v>-0.30208223149783986</v>
      </c>
      <c r="AH223" s="11">
        <f>-'OddsRatio_working_3-way'!U223/(3*'OddsRatio_working_3-way'!X223^(1/3))*COS(('OddsRatio_working_3-way'!Y223+4*PI())/3)</f>
        <v>-0.21827366431554174</v>
      </c>
      <c r="AI223" s="11">
        <f>'OddsRatio_working_3-way'!U223/(3*'OddsRatio_working_3-way'!X223^(1/3))*SIN(('OddsRatio_working_3-way'!Y223)/3)</f>
        <v>-4.838689882309672E-2</v>
      </c>
      <c r="AJ223" s="11">
        <f>'OddsRatio_working_3-way'!U223/(3*'OddsRatio_working_3-way'!X223^(1/3))*SIN(('OddsRatio_working_3-way'!Y223+2*PI())/3)</f>
        <v>-0.42644797537184859</v>
      </c>
      <c r="AK223" s="11">
        <f>'OddsRatio_working_3-way'!U223/(3*'OddsRatio_working_3-way'!X223^(1/3))*SIN(('OddsRatio_working_3-way'!Y223+4*PI())/3)</f>
        <v>0.47483487419494524</v>
      </c>
      <c r="AL223" s="11">
        <f>'OddsRatio_working_3-way'!Z223+'OddsRatio_working_3-way'!AF223</f>
        <v>1.0407117916267632</v>
      </c>
      <c r="AM223" s="11">
        <f>'OddsRatio_working_3-way'!AA223+'OddsRatio_working_3-way'!AG223</f>
        <v>-0.60416446299567972</v>
      </c>
      <c r="AN223" s="11">
        <f>'OddsRatio_working_3-way'!AB223+'OddsRatio_working_3-way'!AH223</f>
        <v>-0.43654732863108353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1.0407117916267632</v>
      </c>
      <c r="AS223" s="11">
        <f>IF(('OddsRatio_working_3-way'!X223=0),IF(Q223&gt;0,-Q223^(1/3),(-Q223)^(1/3)),'OddsRatio_working_3-way'!AM223-'OddsRatio_working_3-way'!R223/3)</f>
        <v>-0.60416446299567972</v>
      </c>
      <c r="AT223" s="11">
        <f>IF(('OddsRatio_working_3-way'!X223=0),IF(Q223&gt;0,-Q223^(1/3),(-Q223)^(1/3)),'OddsRatio_working_3-way'!AN223-'OddsRatio_working_3-way'!R223/3)</f>
        <v>-0.43654732863108353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IF('True_Odds_Calculator_3-way'!A223="","",'True_Odds_Calculator_3-way'!A223)</f>
        <v>1.46</v>
      </c>
      <c r="B224" s="4">
        <f>IF('True_Odds_Calculator_3-way'!B223="","",'True_Odds_Calculator_3-way'!B223)</f>
        <v>4.88</v>
      </c>
      <c r="C224" s="4">
        <f>IF('True_Odds_Calculator_3-way'!C223="","",'True_Odds_Calculator_3-way'!C223)</f>
        <v>7.01</v>
      </c>
      <c r="D224" s="9">
        <f t="shared" si="52"/>
        <v>0.67066901303683413</v>
      </c>
      <c r="E224" s="9">
        <f t="shared" si="53"/>
        <v>0.1944811303063026</v>
      </c>
      <c r="F224" s="9">
        <f t="shared" si="54"/>
        <v>0.13484985665686333</v>
      </c>
      <c r="G224" s="9">
        <f t="shared" si="55"/>
        <v>1.067496655226376</v>
      </c>
      <c r="H224" s="9">
        <f t="shared" si="56"/>
        <v>1.4910484614041331</v>
      </c>
      <c r="I224" s="9">
        <f t="shared" si="57"/>
        <v>5.1418870222783397</v>
      </c>
      <c r="J224" s="9">
        <f t="shared" si="58"/>
        <v>7.4156548979105192</v>
      </c>
      <c r="K224" s="11">
        <f t="shared" si="59"/>
        <v>0.68493150684931503</v>
      </c>
      <c r="L224" s="11">
        <f t="shared" si="60"/>
        <v>0.20491803278688525</v>
      </c>
      <c r="M224" s="11">
        <f t="shared" si="61"/>
        <v>0.14265335235378032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-0.21476985974609442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0.20722858141444342</v>
      </c>
      <c r="Q224" s="11">
        <f>2*'OddsRatio_working_3-way'!K224*'OddsRatio_working_3-way'!L224*'OddsRatio_working_3-way'!M224</f>
        <v>4.0044170321631573E-2</v>
      </c>
      <c r="R224" s="11">
        <f t="shared" si="62"/>
        <v>0</v>
      </c>
      <c r="S224" s="11">
        <f t="shared" si="63"/>
        <v>-0.96488670085939221</v>
      </c>
      <c r="T224" s="11">
        <f t="shared" si="64"/>
        <v>-0.18645153639795015</v>
      </c>
      <c r="U224" s="11">
        <f>'OddsRatio_working_3-way'!S224-'OddsRatio_working_3-way'!R224^2/3</f>
        <v>-0.96488670085939221</v>
      </c>
      <c r="V224" s="11">
        <f>'OddsRatio_working_3-way'!S224*'OddsRatio_working_3-way'!R224/3-2*'OddsRatio_working_3-way'!R224^3/27-'OddsRatio_working_3-way'!T224</f>
        <v>0.18645153639795015</v>
      </c>
      <c r="W224" s="11">
        <f>'OddsRatio_working_3-way'!V224^2+4*'OddsRatio_working_3-way'!U224^3/27</f>
        <v>-9.8319623268790693E-2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0.18240326113720309</v>
      </c>
      <c r="Y224" s="11">
        <f>IF('OddsRatio_working_3-way'!W224&gt;=0,IF('OddsRatio_working_3-way'!V224+SQRT('OddsRatio_working_3-way'!W224)&gt;0,0,PI()),ACOS('OddsRatio_working_3-way'!V224/(2*'OddsRatio_working_3-way'!X224)))</f>
        <v>1.0343356757557429</v>
      </c>
      <c r="Z224" s="11">
        <f>'OddsRatio_working_3-way'!X224^(1/3)*COS('OddsRatio_working_3-way'!Y224/3)</f>
        <v>0.53374832761318802</v>
      </c>
      <c r="AA224" s="11">
        <f>'OddsRatio_working_3-way'!X224^(1/3)*COS(('OddsRatio_working_3-way'!Y224+2*PI())/3)</f>
        <v>-0.43287481830061009</v>
      </c>
      <c r="AB224" s="11">
        <f>'OddsRatio_working_3-way'!X224^(1/3)*COS(('OddsRatio_working_3-way'!Y224+4*PI())/3)</f>
        <v>-0.10087350931257802</v>
      </c>
      <c r="AC224" s="11">
        <f>'OddsRatio_working_3-way'!X224^(1/3)*SIN('OddsRatio_working_3-way'!Y224/3)</f>
        <v>0.1916810451155484</v>
      </c>
      <c r="AD224" s="11">
        <f>'OddsRatio_working_3-way'!X224^(1/3)*SIN(('OddsRatio_working_3-way'!Y224+2*PI())/3)</f>
        <v>0.36639908838270574</v>
      </c>
      <c r="AE224" s="11">
        <f>'OddsRatio_working_3-way'!X224^(1/3)*SIN(('OddsRatio_working_3-way'!Y224+4*PI())/3)</f>
        <v>-0.55808013349825425</v>
      </c>
      <c r="AF224" s="11">
        <f>-'OddsRatio_working_3-way'!U224/(3*'OddsRatio_working_3-way'!X224^(1/3))*COS(('OddsRatio_working_3-way'!Y224)/3)</f>
        <v>0.53374832761318813</v>
      </c>
      <c r="AG224" s="11">
        <f>-'OddsRatio_working_3-way'!U224/(3*'OddsRatio_working_3-way'!X224^(1/3))*COS(('OddsRatio_working_3-way'!Y224+2*PI())/3)</f>
        <v>-0.4328748183006102</v>
      </c>
      <c r="AH224" s="11">
        <f>-'OddsRatio_working_3-way'!U224/(3*'OddsRatio_working_3-way'!X224^(1/3))*COS(('OddsRatio_working_3-way'!Y224+4*PI())/3)</f>
        <v>-0.10087350931257803</v>
      </c>
      <c r="AI224" s="11">
        <f>'OddsRatio_working_3-way'!U224/(3*'OddsRatio_working_3-way'!X224^(1/3))*SIN(('OddsRatio_working_3-way'!Y224)/3)</f>
        <v>-0.19168104511554843</v>
      </c>
      <c r="AJ224" s="11">
        <f>'OddsRatio_working_3-way'!U224/(3*'OddsRatio_working_3-way'!X224^(1/3))*SIN(('OddsRatio_working_3-way'!Y224+2*PI())/3)</f>
        <v>-0.3663990883827058</v>
      </c>
      <c r="AK224" s="11">
        <f>'OddsRatio_working_3-way'!U224/(3*'OddsRatio_working_3-way'!X224^(1/3))*SIN(('OddsRatio_working_3-way'!Y224+4*PI())/3)</f>
        <v>0.55808013349825436</v>
      </c>
      <c r="AL224" s="11">
        <f>'OddsRatio_working_3-way'!Z224+'OddsRatio_working_3-way'!AF224</f>
        <v>1.067496655226376</v>
      </c>
      <c r="AM224" s="11">
        <f>'OddsRatio_working_3-way'!AA224+'OddsRatio_working_3-way'!AG224</f>
        <v>-0.86574963660122028</v>
      </c>
      <c r="AN224" s="11">
        <f>'OddsRatio_working_3-way'!AB224+'OddsRatio_working_3-way'!AH224</f>
        <v>-0.20174701862515604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1.067496655226376</v>
      </c>
      <c r="AS224" s="11">
        <f>IF(('OddsRatio_working_3-way'!X224=0),IF(Q224&gt;0,-Q224^(1/3),(-Q224)^(1/3)),'OddsRatio_working_3-way'!AM224-'OddsRatio_working_3-way'!R224/3)</f>
        <v>-0.86574963660122028</v>
      </c>
      <c r="AT224" s="11">
        <f>IF(('OddsRatio_working_3-way'!X224=0),IF(Q224&gt;0,-Q224^(1/3),(-Q224)^(1/3)),'OddsRatio_working_3-way'!AN224-'OddsRatio_working_3-way'!R224/3)</f>
        <v>-0.20174701862515604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IF('True_Odds_Calculator_3-way'!A224="","",'True_Odds_Calculator_3-way'!A224)</f>
        <v>1.62</v>
      </c>
      <c r="B225" s="4">
        <f>IF('True_Odds_Calculator_3-way'!B224="","",'True_Odds_Calculator_3-way'!B224)</f>
        <v>4.01</v>
      </c>
      <c r="C225" s="4">
        <f>IF('True_Odds_Calculator_3-way'!C224="","",'True_Odds_Calculator_3-way'!C224)</f>
        <v>6.14</v>
      </c>
      <c r="D225" s="9">
        <f t="shared" si="52"/>
        <v>0.60466843316202556</v>
      </c>
      <c r="E225" s="9">
        <f t="shared" si="53"/>
        <v>0.23957327449798571</v>
      </c>
      <c r="F225" s="9">
        <f t="shared" si="54"/>
        <v>0.1557582923399887</v>
      </c>
      <c r="G225" s="9">
        <f t="shared" si="55"/>
        <v>1.0545143825049474</v>
      </c>
      <c r="H225" s="9">
        <f t="shared" si="56"/>
        <v>1.6537989171530678</v>
      </c>
      <c r="I225" s="9">
        <f t="shared" si="57"/>
        <v>4.174088291339892</v>
      </c>
      <c r="J225" s="9">
        <f t="shared" si="58"/>
        <v>6.4202039260754296</v>
      </c>
      <c r="K225" s="11">
        <f t="shared" si="59"/>
        <v>0.61728395061728392</v>
      </c>
      <c r="L225" s="11">
        <f t="shared" si="60"/>
        <v>0.24937655860349128</v>
      </c>
      <c r="M225" s="11">
        <f t="shared" si="61"/>
        <v>0.16286644951140067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-0.24048807486250801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0.21987296607477966</v>
      </c>
      <c r="Q225" s="11">
        <f>2*'OddsRatio_working_3-way'!K225*'OddsRatio_working_3-way'!L225*'OddsRatio_working_3-way'!M225</f>
        <v>5.0142067519904146E-2</v>
      </c>
      <c r="R225" s="11">
        <f t="shared" si="62"/>
        <v>0</v>
      </c>
      <c r="S225" s="11">
        <f t="shared" si="63"/>
        <v>-0.91427804143920888</v>
      </c>
      <c r="T225" s="11">
        <f t="shared" si="64"/>
        <v>-0.2085012637261594</v>
      </c>
      <c r="U225" s="11">
        <f>'OddsRatio_working_3-way'!S225-'OddsRatio_working_3-way'!R225^2/3</f>
        <v>-0.91427804143920888</v>
      </c>
      <c r="V225" s="11">
        <f>'OddsRatio_working_3-way'!S225*'OddsRatio_working_3-way'!R225/3-2*'OddsRatio_working_3-way'!R225^3/27-'OddsRatio_working_3-way'!T225</f>
        <v>0.2085012637261594</v>
      </c>
      <c r="W225" s="11">
        <f>'OddsRatio_working_3-way'!V225^2+4*'OddsRatio_working_3-way'!U225^3/27</f>
        <v>-6.9749294152868818E-2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0.16824243751820933</v>
      </c>
      <c r="Y225" s="11">
        <f>IF('OddsRatio_working_3-way'!W225&gt;=0,IF('OddsRatio_working_3-way'!V225+SQRT('OddsRatio_working_3-way'!W225)&gt;0,0,PI()),ACOS('OddsRatio_working_3-way'!V225/(2*'OddsRatio_working_3-way'!X225)))</f>
        <v>0.90250564815629697</v>
      </c>
      <c r="Z225" s="11">
        <f>'OddsRatio_working_3-way'!X225^(1/3)*COS('OddsRatio_working_3-way'!Y225/3)</f>
        <v>0.52725719125247372</v>
      </c>
      <c r="AA225" s="11">
        <f>'OddsRatio_working_3-way'!X225^(1/3)*COS(('OddsRatio_working_3-way'!Y225+2*PI())/3)</f>
        <v>-0.40529510918613376</v>
      </c>
      <c r="AB225" s="11">
        <f>'OddsRatio_working_3-way'!X225^(1/3)*COS(('OddsRatio_working_3-way'!Y225+4*PI())/3)</f>
        <v>-0.12196208206634014</v>
      </c>
      <c r="AC225" s="11">
        <f>'OddsRatio_working_3-way'!X225^(1/3)*SIN('OddsRatio_working_3-way'!Y225/3)</f>
        <v>0.16358239947792452</v>
      </c>
      <c r="AD225" s="11">
        <f>'OddsRatio_working_3-way'!X225^(1/3)*SIN(('OddsRatio_working_3-way'!Y225+2*PI())/3)</f>
        <v>0.37482692221371039</v>
      </c>
      <c r="AE225" s="11">
        <f>'OddsRatio_working_3-way'!X225^(1/3)*SIN(('OddsRatio_working_3-way'!Y225+4*PI())/3)</f>
        <v>-0.5384093216916348</v>
      </c>
      <c r="AF225" s="11">
        <f>-'OddsRatio_working_3-way'!U225/(3*'OddsRatio_working_3-way'!X225^(1/3))*COS(('OddsRatio_working_3-way'!Y225)/3)</f>
        <v>0.52725719125247372</v>
      </c>
      <c r="AG225" s="11">
        <f>-'OddsRatio_working_3-way'!U225/(3*'OddsRatio_working_3-way'!X225^(1/3))*COS(('OddsRatio_working_3-way'!Y225+2*PI())/3)</f>
        <v>-0.40529510918613376</v>
      </c>
      <c r="AH225" s="11">
        <f>-'OddsRatio_working_3-way'!U225/(3*'OddsRatio_working_3-way'!X225^(1/3))*COS(('OddsRatio_working_3-way'!Y225+4*PI())/3)</f>
        <v>-0.12196208206634014</v>
      </c>
      <c r="AI225" s="11">
        <f>'OddsRatio_working_3-way'!U225/(3*'OddsRatio_working_3-way'!X225^(1/3))*SIN(('OddsRatio_working_3-way'!Y225)/3)</f>
        <v>-0.16358239947792452</v>
      </c>
      <c r="AJ225" s="11">
        <f>'OddsRatio_working_3-way'!U225/(3*'OddsRatio_working_3-way'!X225^(1/3))*SIN(('OddsRatio_working_3-way'!Y225+2*PI())/3)</f>
        <v>-0.37482692221371039</v>
      </c>
      <c r="AK225" s="11">
        <f>'OddsRatio_working_3-way'!U225/(3*'OddsRatio_working_3-way'!X225^(1/3))*SIN(('OddsRatio_working_3-way'!Y225+4*PI())/3)</f>
        <v>0.5384093216916348</v>
      </c>
      <c r="AL225" s="11">
        <f>'OddsRatio_working_3-way'!Z225+'OddsRatio_working_3-way'!AF225</f>
        <v>1.0545143825049474</v>
      </c>
      <c r="AM225" s="11">
        <f>'OddsRatio_working_3-way'!AA225+'OddsRatio_working_3-way'!AG225</f>
        <v>-0.81059021837226752</v>
      </c>
      <c r="AN225" s="11">
        <f>'OddsRatio_working_3-way'!AB225+'OddsRatio_working_3-way'!AH225</f>
        <v>-0.24392416413268028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1.0545143825049474</v>
      </c>
      <c r="AS225" s="11">
        <f>IF(('OddsRatio_working_3-way'!X225=0),IF(Q225&gt;0,-Q225^(1/3),(-Q225)^(1/3)),'OddsRatio_working_3-way'!AM225-'OddsRatio_working_3-way'!R225/3)</f>
        <v>-0.81059021837226752</v>
      </c>
      <c r="AT225" s="11">
        <f>IF(('OddsRatio_working_3-way'!X225=0),IF(Q225&gt;0,-Q225^(1/3),(-Q225)^(1/3)),'OddsRatio_working_3-way'!AN225-'OddsRatio_working_3-way'!R225/3)</f>
        <v>-0.24392416413268028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IF('True_Odds_Calculator_3-way'!A225="","",'True_Odds_Calculator_3-way'!A225)</f>
        <v>2.66</v>
      </c>
      <c r="B226" s="4">
        <f>IF('True_Odds_Calculator_3-way'!B225="","",'True_Odds_Calculator_3-way'!B225)</f>
        <v>3.31</v>
      </c>
      <c r="C226" s="4">
        <f>IF('True_Odds_Calculator_3-way'!C225="","",'True_Odds_Calculator_3-way'!C225)</f>
        <v>2.86</v>
      </c>
      <c r="D226" s="9">
        <f t="shared" si="52"/>
        <v>0.36626687770692762</v>
      </c>
      <c r="E226" s="9">
        <f t="shared" si="53"/>
        <v>0.2934481548160941</v>
      </c>
      <c r="F226" s="9">
        <f t="shared" si="54"/>
        <v>0.34028496747697812</v>
      </c>
      <c r="G226" s="9">
        <f t="shared" si="55"/>
        <v>1.0423190421435811</v>
      </c>
      <c r="H226" s="9">
        <f t="shared" si="56"/>
        <v>2.7302496099583449</v>
      </c>
      <c r="I226" s="9">
        <f t="shared" si="57"/>
        <v>3.4077569873516724</v>
      </c>
      <c r="J226" s="9">
        <f t="shared" si="58"/>
        <v>2.9387134183870605</v>
      </c>
      <c r="K226" s="11">
        <f t="shared" si="59"/>
        <v>0.37593984962406013</v>
      </c>
      <c r="L226" s="11">
        <f t="shared" si="60"/>
        <v>0.30211480362537763</v>
      </c>
      <c r="M226" s="11">
        <f t="shared" si="61"/>
        <v>0.34965034965034969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-0.2832418019252172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0.23152233360533564</v>
      </c>
      <c r="Q226" s="11">
        <f>2*'OddsRatio_working_3-way'!K226*'OddsRatio_working_3-way'!L226*'OddsRatio_working_3-way'!M226</f>
        <v>7.9424471219669182E-2</v>
      </c>
      <c r="R226" s="11">
        <f t="shared" si="62"/>
        <v>0</v>
      </c>
      <c r="S226" s="11">
        <f t="shared" si="63"/>
        <v>-0.81740171129988515</v>
      </c>
      <c r="T226" s="11">
        <f t="shared" si="64"/>
        <v>-0.28041225087474625</v>
      </c>
      <c r="U226" s="11">
        <f>'OddsRatio_working_3-way'!S226-'OddsRatio_working_3-way'!R226^2/3</f>
        <v>-0.81740171129988515</v>
      </c>
      <c r="V226" s="11">
        <f>'OddsRatio_working_3-way'!S226*'OddsRatio_working_3-way'!R226/3-2*'OddsRatio_working_3-way'!R226^3/27-'OddsRatio_working_3-way'!T226</f>
        <v>0.28041225087474625</v>
      </c>
      <c r="W226" s="11">
        <f>'OddsRatio_working_3-way'!V226^2+4*'OddsRatio_working_3-way'!U226^3/27</f>
        <v>-2.2790913681090125E-3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0.14222352285113621</v>
      </c>
      <c r="Y226" s="11">
        <f>IF('OddsRatio_working_3-way'!W226&gt;=0,IF('OddsRatio_working_3-way'!V226+SQRT('OddsRatio_working_3-way'!W226)&gt;0,0,PI()),ACOS('OddsRatio_working_3-way'!V226/(2*'OddsRatio_working_3-way'!X226)))</f>
        <v>0.16863189223484332</v>
      </c>
      <c r="Z226" s="11">
        <f>'OddsRatio_working_3-way'!X226^(1/3)*COS('OddsRatio_working_3-way'!Y226/3)</f>
        <v>0.52115952107179064</v>
      </c>
      <c r="AA226" s="11">
        <f>'OddsRatio_working_3-way'!X226^(1/3)*COS(('OddsRatio_working_3-way'!Y226+2*PI())/3)</f>
        <v>-0.28597647335739435</v>
      </c>
      <c r="AB226" s="11">
        <f>'OddsRatio_working_3-way'!X226^(1/3)*COS(('OddsRatio_working_3-way'!Y226+4*PI())/3)</f>
        <v>-0.23518304771439641</v>
      </c>
      <c r="AC226" s="11">
        <f>'OddsRatio_working_3-way'!X226^(1/3)*SIN('OddsRatio_working_3-way'!Y226/3)</f>
        <v>2.9325597968048206E-2</v>
      </c>
      <c r="AD226" s="11">
        <f>'OddsRatio_working_3-way'!X226^(1/3)*SIN(('OddsRatio_working_3-way'!Y226+2*PI())/3)</f>
        <v>0.43667458568827805</v>
      </c>
      <c r="AE226" s="11">
        <f>'OddsRatio_working_3-way'!X226^(1/3)*SIN(('OddsRatio_working_3-way'!Y226+4*PI())/3)</f>
        <v>-0.46600018365632623</v>
      </c>
      <c r="AF226" s="11">
        <f>-'OddsRatio_working_3-way'!U226/(3*'OddsRatio_working_3-way'!X226^(1/3))*COS(('OddsRatio_working_3-way'!Y226)/3)</f>
        <v>0.52115952107179053</v>
      </c>
      <c r="AG226" s="11">
        <f>-'OddsRatio_working_3-way'!U226/(3*'OddsRatio_working_3-way'!X226^(1/3))*COS(('OddsRatio_working_3-way'!Y226+2*PI())/3)</f>
        <v>-0.28597647335739429</v>
      </c>
      <c r="AH226" s="11">
        <f>-'OddsRatio_working_3-way'!U226/(3*'OddsRatio_working_3-way'!X226^(1/3))*COS(('OddsRatio_working_3-way'!Y226+4*PI())/3)</f>
        <v>-0.23518304771439635</v>
      </c>
      <c r="AI226" s="11">
        <f>'OddsRatio_working_3-way'!U226/(3*'OddsRatio_working_3-way'!X226^(1/3))*SIN(('OddsRatio_working_3-way'!Y226)/3)</f>
        <v>-2.9325597968048202E-2</v>
      </c>
      <c r="AJ226" s="11">
        <f>'OddsRatio_working_3-way'!U226/(3*'OddsRatio_working_3-way'!X226^(1/3))*SIN(('OddsRatio_working_3-way'!Y226+2*PI())/3)</f>
        <v>-0.43667458568827799</v>
      </c>
      <c r="AK226" s="11">
        <f>'OddsRatio_working_3-way'!U226/(3*'OddsRatio_working_3-way'!X226^(1/3))*SIN(('OddsRatio_working_3-way'!Y226+4*PI())/3)</f>
        <v>0.46600018365632612</v>
      </c>
      <c r="AL226" s="11">
        <f>'OddsRatio_working_3-way'!Z226+'OddsRatio_working_3-way'!AF226</f>
        <v>1.0423190421435811</v>
      </c>
      <c r="AM226" s="11">
        <f>'OddsRatio_working_3-way'!AA226+'OddsRatio_working_3-way'!AG226</f>
        <v>-0.57195294671478858</v>
      </c>
      <c r="AN226" s="11">
        <f>'OddsRatio_working_3-way'!AB226+'OddsRatio_working_3-way'!AH226</f>
        <v>-0.47036609542879276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1.0423190421435811</v>
      </c>
      <c r="AS226" s="11">
        <f>IF(('OddsRatio_working_3-way'!X226=0),IF(Q226&gt;0,-Q226^(1/3),(-Q226)^(1/3)),'OddsRatio_working_3-way'!AM226-'OddsRatio_working_3-way'!R226/3)</f>
        <v>-0.57195294671478858</v>
      </c>
      <c r="AT226" s="11">
        <f>IF(('OddsRatio_working_3-way'!X226=0),IF(Q226&gt;0,-Q226^(1/3),(-Q226)^(1/3)),'OddsRatio_working_3-way'!AN226-'OddsRatio_working_3-way'!R226/3)</f>
        <v>-0.47036609542879276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IF('True_Odds_Calculator_3-way'!A226="","",'True_Odds_Calculator_3-way'!A226)</f>
        <v>1.93</v>
      </c>
      <c r="B227" s="4">
        <f>IF('True_Odds_Calculator_3-way'!B226="","",'True_Odds_Calculator_3-way'!B226)</f>
        <v>3.59</v>
      </c>
      <c r="C227" s="4">
        <f>IF('True_Odds_Calculator_3-way'!C226="","",'True_Odds_Calculator_3-way'!C226)</f>
        <v>4.32</v>
      </c>
      <c r="D227" s="9">
        <f t="shared" si="52"/>
        <v>0.50686635589415496</v>
      </c>
      <c r="E227" s="9">
        <f t="shared" si="53"/>
        <v>0.2695786414688936</v>
      </c>
      <c r="F227" s="9">
        <f t="shared" si="54"/>
        <v>0.22355500263695136</v>
      </c>
      <c r="G227" s="9">
        <f t="shared" si="55"/>
        <v>1.0461361738755195</v>
      </c>
      <c r="H227" s="9">
        <f t="shared" si="56"/>
        <v>1.9729066417042334</v>
      </c>
      <c r="I227" s="9">
        <f t="shared" si="57"/>
        <v>3.7094926903375947</v>
      </c>
      <c r="J227" s="9">
        <f t="shared" si="58"/>
        <v>4.4731720972667253</v>
      </c>
      <c r="K227" s="11">
        <f t="shared" si="59"/>
        <v>0.5181347150259068</v>
      </c>
      <c r="L227" s="11">
        <f t="shared" si="60"/>
        <v>0.2785515320334262</v>
      </c>
      <c r="M227" s="11">
        <f t="shared" si="61"/>
        <v>0.23148148148148145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-0.2671685244786981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0.22851809622776761</v>
      </c>
      <c r="Q227" s="11">
        <f>2*'OddsRatio_working_3-way'!K227*'OddsRatio_working_3-way'!L227*'OddsRatio_working_3-way'!M227</f>
        <v>6.6818156791744923E-2</v>
      </c>
      <c r="R227" s="11">
        <f t="shared" si="62"/>
        <v>0</v>
      </c>
      <c r="S227" s="11">
        <f t="shared" si="63"/>
        <v>-0.85533315226280648</v>
      </c>
      <c r="T227" s="11">
        <f t="shared" si="64"/>
        <v>-0.25009741294234111</v>
      </c>
      <c r="U227" s="11">
        <f>'OddsRatio_working_3-way'!S227-'OddsRatio_working_3-way'!R227^2/3</f>
        <v>-0.85533315226280648</v>
      </c>
      <c r="V227" s="11">
        <f>'OddsRatio_working_3-way'!S227*'OddsRatio_working_3-way'!R227/3-2*'OddsRatio_working_3-way'!R227^3/27-'OddsRatio_working_3-way'!T227</f>
        <v>0.25009741294234111</v>
      </c>
      <c r="W227" s="11">
        <f>'OddsRatio_working_3-way'!V227^2+4*'OddsRatio_working_3-way'!U227^3/27</f>
        <v>-3.0156067391575447E-2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0.1522373010730512</v>
      </c>
      <c r="Y227" s="11">
        <f>IF('OddsRatio_working_3-way'!W227&gt;=0,IF('OddsRatio_working_3-way'!V227+SQRT('OddsRatio_working_3-way'!W227)&gt;0,0,PI()),ACOS('OddsRatio_working_3-way'!V227/(2*'OddsRatio_working_3-way'!X227)))</f>
        <v>0.60692363528241156</v>
      </c>
      <c r="Z227" s="11">
        <f>'OddsRatio_working_3-way'!X227^(1/3)*COS('OddsRatio_working_3-way'!Y227/3)</f>
        <v>0.52306808693775975</v>
      </c>
      <c r="AA227" s="11">
        <f>'OddsRatio_working_3-way'!X227^(1/3)*COS(('OddsRatio_working_3-way'!Y227+2*PI())/3)</f>
        <v>-0.35444862997797311</v>
      </c>
      <c r="AB227" s="11">
        <f>'OddsRatio_working_3-way'!X227^(1/3)*COS(('OddsRatio_working_3-way'!Y227+4*PI())/3)</f>
        <v>-0.16861945695978678</v>
      </c>
      <c r="AC227" s="11">
        <f>'OddsRatio_working_3-way'!X227^(1/3)*SIN('OddsRatio_working_3-way'!Y227/3)</f>
        <v>0.10728852306533558</v>
      </c>
      <c r="AD227" s="11">
        <f>'OddsRatio_working_3-way'!X227^(1/3)*SIN(('OddsRatio_working_3-way'!Y227+2*PI())/3)</f>
        <v>0.39934598966435952</v>
      </c>
      <c r="AE227" s="11">
        <f>'OddsRatio_working_3-way'!X227^(1/3)*SIN(('OddsRatio_working_3-way'!Y227+4*PI())/3)</f>
        <v>-0.50663451272969495</v>
      </c>
      <c r="AF227" s="11">
        <f>-'OddsRatio_working_3-way'!U227/(3*'OddsRatio_working_3-way'!X227^(1/3))*COS(('OddsRatio_working_3-way'!Y227)/3)</f>
        <v>0.52306808693775975</v>
      </c>
      <c r="AG227" s="11">
        <f>-'OddsRatio_working_3-way'!U227/(3*'OddsRatio_working_3-way'!X227^(1/3))*COS(('OddsRatio_working_3-way'!Y227+2*PI())/3)</f>
        <v>-0.35444862997797311</v>
      </c>
      <c r="AH227" s="11">
        <f>-'OddsRatio_working_3-way'!U227/(3*'OddsRatio_working_3-way'!X227^(1/3))*COS(('OddsRatio_working_3-way'!Y227+4*PI())/3)</f>
        <v>-0.16861945695978678</v>
      </c>
      <c r="AI227" s="11">
        <f>'OddsRatio_working_3-way'!U227/(3*'OddsRatio_working_3-way'!X227^(1/3))*SIN(('OddsRatio_working_3-way'!Y227)/3)</f>
        <v>-0.10728852306533558</v>
      </c>
      <c r="AJ227" s="11">
        <f>'OddsRatio_working_3-way'!U227/(3*'OddsRatio_working_3-way'!X227^(1/3))*SIN(('OddsRatio_working_3-way'!Y227+2*PI())/3)</f>
        <v>-0.39934598966435952</v>
      </c>
      <c r="AK227" s="11">
        <f>'OddsRatio_working_3-way'!U227/(3*'OddsRatio_working_3-way'!X227^(1/3))*SIN(('OddsRatio_working_3-way'!Y227+4*PI())/3)</f>
        <v>0.50663451272969495</v>
      </c>
      <c r="AL227" s="11">
        <f>'OddsRatio_working_3-way'!Z227+'OddsRatio_working_3-way'!AF227</f>
        <v>1.0461361738755195</v>
      </c>
      <c r="AM227" s="11">
        <f>'OddsRatio_working_3-way'!AA227+'OddsRatio_working_3-way'!AG227</f>
        <v>-0.70889725995594621</v>
      </c>
      <c r="AN227" s="11">
        <f>'OddsRatio_working_3-way'!AB227+'OddsRatio_working_3-way'!AH227</f>
        <v>-0.33723891391957356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1.0461361738755195</v>
      </c>
      <c r="AS227" s="11">
        <f>IF(('OddsRatio_working_3-way'!X227=0),IF(Q227&gt;0,-Q227^(1/3),(-Q227)^(1/3)),'OddsRatio_working_3-way'!AM227-'OddsRatio_working_3-way'!R227/3)</f>
        <v>-0.70889725995594621</v>
      </c>
      <c r="AT227" s="11">
        <f>IF(('OddsRatio_working_3-way'!X227=0),IF(Q227&gt;0,-Q227^(1/3),(-Q227)^(1/3)),'OddsRatio_working_3-way'!AN227-'OddsRatio_working_3-way'!R227/3)</f>
        <v>-0.33723891391957356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IF('True_Odds_Calculator_3-way'!A227="","",'True_Odds_Calculator_3-way'!A227)</f>
        <v>1.8</v>
      </c>
      <c r="B228" s="4">
        <f>IF('True_Odds_Calculator_3-way'!B227="","",'True_Odds_Calculator_3-way'!B227)</f>
        <v>3.56</v>
      </c>
      <c r="C228" s="4">
        <f>IF('True_Odds_Calculator_3-way'!C227="","",'True_Odds_Calculator_3-way'!C227)</f>
        <v>5.2</v>
      </c>
      <c r="D228" s="9">
        <f t="shared" si="52"/>
        <v>0.54369836639426194</v>
      </c>
      <c r="E228" s="9">
        <f t="shared" si="53"/>
        <v>0.27132503831123689</v>
      </c>
      <c r="F228" s="9">
        <f t="shared" si="54"/>
        <v>0.18497659529450119</v>
      </c>
      <c r="G228" s="9">
        <f t="shared" si="55"/>
        <v>1.0490688905133931</v>
      </c>
      <c r="H228" s="9">
        <f t="shared" si="56"/>
        <v>1.8392551124107144</v>
      </c>
      <c r="I228" s="9">
        <f t="shared" si="57"/>
        <v>3.6856163597142855</v>
      </c>
      <c r="J228" s="9">
        <f t="shared" si="58"/>
        <v>5.4060893401562522</v>
      </c>
      <c r="K228" s="11">
        <f t="shared" si="59"/>
        <v>0.55555555555555558</v>
      </c>
      <c r="L228" s="11">
        <f t="shared" si="60"/>
        <v>0.2808988764044944</v>
      </c>
      <c r="M228" s="11">
        <f t="shared" si="61"/>
        <v>0.19230769230769229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-0.25813886488043791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0.22687986171132241</v>
      </c>
      <c r="Q228" s="11">
        <f>2*'OddsRatio_working_3-way'!K228*'OddsRatio_working_3-way'!L228*'OddsRatio_working_3-way'!M228</f>
        <v>6.002112743685778E-2</v>
      </c>
      <c r="R228" s="11">
        <f t="shared" si="62"/>
        <v>0</v>
      </c>
      <c r="S228" s="11">
        <f t="shared" si="63"/>
        <v>-0.87890625000000011</v>
      </c>
      <c r="T228" s="11">
        <f t="shared" si="64"/>
        <v>-0.23251488095238099</v>
      </c>
      <c r="U228" s="11">
        <f>'OddsRatio_working_3-way'!S228-'OddsRatio_working_3-way'!R228^2/3</f>
        <v>-0.87890625000000011</v>
      </c>
      <c r="V228" s="11">
        <f>'OddsRatio_working_3-way'!S228*'OddsRatio_working_3-way'!R228/3-2*'OddsRatio_working_3-way'!R228^3/27-'OddsRatio_working_3-way'!T228</f>
        <v>0.23251488095238099</v>
      </c>
      <c r="W228" s="11">
        <f>'OddsRatio_working_3-way'!V228^2+4*'OddsRatio_working_3-way'!U228^3/27</f>
        <v>-4.6519668194171832E-2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0.15857398750935769</v>
      </c>
      <c r="Y228" s="11">
        <f>IF('OddsRatio_working_3-way'!W228&gt;=0,IF('OddsRatio_working_3-way'!V228+SQRT('OddsRatio_working_3-way'!W228)&gt;0,0,PI()),ACOS('OddsRatio_working_3-way'!V228/(2*'OddsRatio_working_3-way'!X228)))</f>
        <v>0.7478639706267286</v>
      </c>
      <c r="Z228" s="11">
        <f>'OddsRatio_working_3-way'!X228^(1/3)*COS('OddsRatio_working_3-way'!Y228/3)</f>
        <v>0.52453444525669657</v>
      </c>
      <c r="AA228" s="11">
        <f>'OddsRatio_working_3-way'!X228^(1/3)*COS(('OddsRatio_working_3-way'!Y228+2*PI())/3)</f>
        <v>-0.37791442019247967</v>
      </c>
      <c r="AB228" s="11">
        <f>'OddsRatio_working_3-way'!X228^(1/3)*COS(('OddsRatio_working_3-way'!Y228+4*PI())/3)</f>
        <v>-0.14662002506421723</v>
      </c>
      <c r="AC228" s="11">
        <f>'OddsRatio_working_3-way'!X228^(1/3)*SIN('OddsRatio_working_3-way'!Y228/3)</f>
        <v>0.13353788128935418</v>
      </c>
      <c r="AD228" s="11">
        <f>'OddsRatio_working_3-way'!X228^(1/3)*SIN(('OddsRatio_working_3-way'!Y228+2*PI())/3)</f>
        <v>0.38749121410760007</v>
      </c>
      <c r="AE228" s="11">
        <f>'OddsRatio_working_3-way'!X228^(1/3)*SIN(('OddsRatio_working_3-way'!Y228+4*PI())/3)</f>
        <v>-0.52102909539695419</v>
      </c>
      <c r="AF228" s="11">
        <f>-'OddsRatio_working_3-way'!U228/(3*'OddsRatio_working_3-way'!X228^(1/3))*COS(('OddsRatio_working_3-way'!Y228)/3)</f>
        <v>0.52453444525669657</v>
      </c>
      <c r="AG228" s="11">
        <f>-'OddsRatio_working_3-way'!U228/(3*'OddsRatio_working_3-way'!X228^(1/3))*COS(('OddsRatio_working_3-way'!Y228+2*PI())/3)</f>
        <v>-0.37791442019247967</v>
      </c>
      <c r="AH228" s="11">
        <f>-'OddsRatio_working_3-way'!U228/(3*'OddsRatio_working_3-way'!X228^(1/3))*COS(('OddsRatio_working_3-way'!Y228+4*PI())/3)</f>
        <v>-0.14662002506421723</v>
      </c>
      <c r="AI228" s="11">
        <f>'OddsRatio_working_3-way'!U228/(3*'OddsRatio_working_3-way'!X228^(1/3))*SIN(('OddsRatio_working_3-way'!Y228)/3)</f>
        <v>-0.13353788128935418</v>
      </c>
      <c r="AJ228" s="11">
        <f>'OddsRatio_working_3-way'!U228/(3*'OddsRatio_working_3-way'!X228^(1/3))*SIN(('OddsRatio_working_3-way'!Y228+2*PI())/3)</f>
        <v>-0.38749121410760007</v>
      </c>
      <c r="AK228" s="11">
        <f>'OddsRatio_working_3-way'!U228/(3*'OddsRatio_working_3-way'!X228^(1/3))*SIN(('OddsRatio_working_3-way'!Y228+4*PI())/3)</f>
        <v>0.52102909539695419</v>
      </c>
      <c r="AL228" s="11">
        <f>'OddsRatio_working_3-way'!Z228+'OddsRatio_working_3-way'!AF228</f>
        <v>1.0490688905133931</v>
      </c>
      <c r="AM228" s="11">
        <f>'OddsRatio_working_3-way'!AA228+'OddsRatio_working_3-way'!AG228</f>
        <v>-0.75582884038495934</v>
      </c>
      <c r="AN228" s="11">
        <f>'OddsRatio_working_3-way'!AB228+'OddsRatio_working_3-way'!AH228</f>
        <v>-0.29324005012843446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1.0490688905133931</v>
      </c>
      <c r="AS228" s="11">
        <f>IF(('OddsRatio_working_3-way'!X228=0),IF(Q228&gt;0,-Q228^(1/3),(-Q228)^(1/3)),'OddsRatio_working_3-way'!AM228-'OddsRatio_working_3-way'!R228/3)</f>
        <v>-0.75582884038495934</v>
      </c>
      <c r="AT228" s="11">
        <f>IF(('OddsRatio_working_3-way'!X228=0),IF(Q228&gt;0,-Q228^(1/3),(-Q228)^(1/3)),'OddsRatio_working_3-way'!AN228-'OddsRatio_working_3-way'!R228/3)</f>
        <v>-0.29324005012843446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IF('True_Odds_Calculator_3-way'!A228="","",'True_Odds_Calculator_3-way'!A228)</f>
        <v>2.87</v>
      </c>
      <c r="B229" s="4">
        <f>IF('True_Odds_Calculator_3-way'!B228="","",'True_Odds_Calculator_3-way'!B228)</f>
        <v>3.27</v>
      </c>
      <c r="C229" s="4">
        <f>IF('True_Odds_Calculator_3-way'!C228="","",'True_Odds_Calculator_3-way'!C228)</f>
        <v>2.68</v>
      </c>
      <c r="D229" s="9">
        <f t="shared" si="52"/>
        <v>0.33919812251483078</v>
      </c>
      <c r="E229" s="9">
        <f t="shared" si="53"/>
        <v>0.29719079890279182</v>
      </c>
      <c r="F229" s="9">
        <f t="shared" si="54"/>
        <v>0.36361107858237735</v>
      </c>
      <c r="G229" s="9">
        <f t="shared" si="55"/>
        <v>1.0417804949510976</v>
      </c>
      <c r="H229" s="9">
        <f t="shared" si="56"/>
        <v>2.9481295255585529</v>
      </c>
      <c r="I229" s="9">
        <f t="shared" si="57"/>
        <v>3.364841723538992</v>
      </c>
      <c r="J229" s="9">
        <f t="shared" si="58"/>
        <v>2.7501912315178441</v>
      </c>
      <c r="K229" s="11">
        <f t="shared" si="59"/>
        <v>0.34843205574912889</v>
      </c>
      <c r="L229" s="11">
        <f t="shared" si="60"/>
        <v>0.3058103975535168</v>
      </c>
      <c r="M229" s="11">
        <f t="shared" si="61"/>
        <v>0.37313432835820892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-0.28353867271385302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0.2313974353530433</v>
      </c>
      <c r="Q229" s="11">
        <f>2*'OddsRatio_working_3-way'!K229*'OddsRatio_working_3-way'!L229*'OddsRatio_working_3-way'!M229</f>
        <v>7.9518019021664346E-2</v>
      </c>
      <c r="R229" s="11">
        <f t="shared" si="62"/>
        <v>0</v>
      </c>
      <c r="S229" s="11">
        <f t="shared" si="63"/>
        <v>-0.8161053768724148</v>
      </c>
      <c r="T229" s="11">
        <f t="shared" si="64"/>
        <v>-0.28044858311766824</v>
      </c>
      <c r="U229" s="11">
        <f>'OddsRatio_working_3-way'!S229-'OddsRatio_working_3-way'!R229^2/3</f>
        <v>-0.8161053768724148</v>
      </c>
      <c r="V229" s="11">
        <f>'OddsRatio_working_3-way'!S229*'OddsRatio_working_3-way'!R229/3-2*'OddsRatio_working_3-way'!R229^3/27-'OddsRatio_working_3-way'!T229</f>
        <v>0.28044858311766824</v>
      </c>
      <c r="W229" s="11">
        <f>'OddsRatio_working_3-way'!V229^2+4*'OddsRatio_working_3-way'!U229^3/27</f>
        <v>-1.874373064734744E-3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0.14188532415074015</v>
      </c>
      <c r="Y229" s="11">
        <f>IF('OddsRatio_working_3-way'!W229&gt;=0,IF('OddsRatio_working_3-way'!V229+SQRT('OddsRatio_working_3-way'!W229)&gt;0,0,PI()),ACOS('OddsRatio_working_3-way'!V229/(2*'OddsRatio_working_3-way'!X229)))</f>
        <v>0.15316514077631571</v>
      </c>
      <c r="Z229" s="11">
        <f>'OddsRatio_working_3-way'!X229^(1/3)*COS('OddsRatio_working_3-way'!Y229/3)</f>
        <v>0.52089024747554891</v>
      </c>
      <c r="AA229" s="11">
        <f>'OddsRatio_working_3-way'!X229^(1/3)*COS(('OddsRatio_working_3-way'!Y229+2*PI())/3)</f>
        <v>-0.28349630118600566</v>
      </c>
      <c r="AB229" s="11">
        <f>'OddsRatio_working_3-way'!X229^(1/3)*COS(('OddsRatio_working_3-way'!Y229+4*PI())/3)</f>
        <v>-0.23739394628954297</v>
      </c>
      <c r="AC229" s="11">
        <f>'OddsRatio_working_3-way'!X229^(1/3)*SIN('OddsRatio_working_3-way'!Y229/3)</f>
        <v>2.6617207009748362E-2</v>
      </c>
      <c r="AD229" s="11">
        <f>'OddsRatio_working_3-way'!X229^(1/3)*SIN(('OddsRatio_working_3-way'!Y229+2*PI())/3)</f>
        <v>0.43779558339251429</v>
      </c>
      <c r="AE229" s="11">
        <f>'OddsRatio_working_3-way'!X229^(1/3)*SIN(('OddsRatio_working_3-way'!Y229+4*PI())/3)</f>
        <v>-0.46441279040226263</v>
      </c>
      <c r="AF229" s="11">
        <f>-'OddsRatio_working_3-way'!U229/(3*'OddsRatio_working_3-way'!X229^(1/3))*COS(('OddsRatio_working_3-way'!Y229)/3)</f>
        <v>0.5208902474755488</v>
      </c>
      <c r="AG229" s="11">
        <f>-'OddsRatio_working_3-way'!U229/(3*'OddsRatio_working_3-way'!X229^(1/3))*COS(('OddsRatio_working_3-way'!Y229+2*PI())/3)</f>
        <v>-0.28349630118600555</v>
      </c>
      <c r="AH229" s="11">
        <f>-'OddsRatio_working_3-way'!U229/(3*'OddsRatio_working_3-way'!X229^(1/3))*COS(('OddsRatio_working_3-way'!Y229+4*PI())/3)</f>
        <v>-0.23739394628954291</v>
      </c>
      <c r="AI229" s="11">
        <f>'OddsRatio_working_3-way'!U229/(3*'OddsRatio_working_3-way'!X229^(1/3))*SIN(('OddsRatio_working_3-way'!Y229)/3)</f>
        <v>-2.6617207009748355E-2</v>
      </c>
      <c r="AJ229" s="11">
        <f>'OddsRatio_working_3-way'!U229/(3*'OddsRatio_working_3-way'!X229^(1/3))*SIN(('OddsRatio_working_3-way'!Y229+2*PI())/3)</f>
        <v>-0.43779558339251418</v>
      </c>
      <c r="AK229" s="11">
        <f>'OddsRatio_working_3-way'!U229/(3*'OddsRatio_working_3-way'!X229^(1/3))*SIN(('OddsRatio_working_3-way'!Y229+4*PI())/3)</f>
        <v>0.46441279040226258</v>
      </c>
      <c r="AL229" s="11">
        <f>'OddsRatio_working_3-way'!Z229+'OddsRatio_working_3-way'!AF229</f>
        <v>1.0417804949510976</v>
      </c>
      <c r="AM229" s="11">
        <f>'OddsRatio_working_3-way'!AA229+'OddsRatio_working_3-way'!AG229</f>
        <v>-0.56699260237201121</v>
      </c>
      <c r="AN229" s="11">
        <f>'OddsRatio_working_3-way'!AB229+'OddsRatio_working_3-way'!AH229</f>
        <v>-0.47478789257908588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1.0417804949510976</v>
      </c>
      <c r="AS229" s="11">
        <f>IF(('OddsRatio_working_3-way'!X229=0),IF(Q229&gt;0,-Q229^(1/3),(-Q229)^(1/3)),'OddsRatio_working_3-way'!AM229-'OddsRatio_working_3-way'!R229/3)</f>
        <v>-0.56699260237201121</v>
      </c>
      <c r="AT229" s="11">
        <f>IF(('OddsRatio_working_3-way'!X229=0),IF(Q229&gt;0,-Q229^(1/3),(-Q229)^(1/3)),'OddsRatio_working_3-way'!AN229-'OddsRatio_working_3-way'!R229/3)</f>
        <v>-0.47478789257908588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IF('True_Odds_Calculator_3-way'!A229="","",'True_Odds_Calculator_3-way'!A229)</f>
        <v>2.67</v>
      </c>
      <c r="B230" s="4">
        <f>IF('True_Odds_Calculator_3-way'!B229="","",'True_Odds_Calculator_3-way'!B229)</f>
        <v>3.4</v>
      </c>
      <c r="C230" s="4">
        <f>IF('True_Odds_Calculator_3-way'!C229="","",'True_Odds_Calculator_3-way'!C229)</f>
        <v>2.79</v>
      </c>
      <c r="D230" s="9">
        <f t="shared" si="52"/>
        <v>0.36508045901542396</v>
      </c>
      <c r="E230" s="9">
        <f t="shared" si="53"/>
        <v>0.28576839126593723</v>
      </c>
      <c r="F230" s="9">
        <f t="shared" si="54"/>
        <v>0.3491511497186387</v>
      </c>
      <c r="G230" s="9">
        <f t="shared" si="55"/>
        <v>1.0413905552005165</v>
      </c>
      <c r="H230" s="9">
        <f t="shared" si="56"/>
        <v>2.7391222271848625</v>
      </c>
      <c r="I230" s="9">
        <f t="shared" si="57"/>
        <v>3.4993373324812396</v>
      </c>
      <c r="J230" s="9">
        <f t="shared" si="58"/>
        <v>2.8640890938089245</v>
      </c>
      <c r="K230" s="11">
        <f t="shared" si="59"/>
        <v>0.37453183520599254</v>
      </c>
      <c r="L230" s="11">
        <f t="shared" si="60"/>
        <v>0.29411764705882354</v>
      </c>
      <c r="M230" s="11">
        <f t="shared" si="61"/>
        <v>0.35842293906810035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-0.28326072485294707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0.2313679690393334</v>
      </c>
      <c r="Q230" s="11">
        <f>2*'OddsRatio_working_3-way'!K230*'OddsRatio_working_3-way'!L230*'OddsRatio_working_3-way'!M230</f>
        <v>7.8965177146530161E-2</v>
      </c>
      <c r="R230" s="11">
        <f t="shared" si="62"/>
        <v>0</v>
      </c>
      <c r="S230" s="11">
        <f t="shared" si="63"/>
        <v>-0.81680214989016409</v>
      </c>
      <c r="T230" s="11">
        <f t="shared" si="64"/>
        <v>-0.27877206480892969</v>
      </c>
      <c r="U230" s="11">
        <f>'OddsRatio_working_3-way'!S230-'OddsRatio_working_3-way'!R230^2/3</f>
        <v>-0.81680214989016409</v>
      </c>
      <c r="V230" s="11">
        <f>'OddsRatio_working_3-way'!S230*'OddsRatio_working_3-way'!R230/3-2*'OddsRatio_working_3-way'!R230^3/27-'OddsRatio_working_3-way'!T230</f>
        <v>0.27877206480892969</v>
      </c>
      <c r="W230" s="11">
        <f>'OddsRatio_working_3-way'!V230^2+4*'OddsRatio_working_3-way'!U230^3/27</f>
        <v>-3.0183463443790443E-3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0.14206707083470568</v>
      </c>
      <c r="Y230" s="11">
        <f>IF('OddsRatio_working_3-way'!W230&gt;=0,IF('OddsRatio_working_3-way'!V230+SQRT('OddsRatio_working_3-way'!W230)&gt;0,0,PI()),ACOS('OddsRatio_working_3-way'!V230/(2*'OddsRatio_working_3-way'!X230)))</f>
        <v>0.19458312196847372</v>
      </c>
      <c r="Z230" s="11">
        <f>'OddsRatio_working_3-way'!X230^(1/3)*COS('OddsRatio_working_3-way'!Y230/3)</f>
        <v>0.52069527760025824</v>
      </c>
      <c r="AA230" s="11">
        <f>'OddsRatio_working_3-way'!X230^(1/3)*COS(('OddsRatio_working_3-way'!Y230+2*PI())/3)</f>
        <v>-0.28963685842328624</v>
      </c>
      <c r="AB230" s="11">
        <f>'OddsRatio_working_3-way'!X230^(1/3)*COS(('OddsRatio_working_3-way'!Y230+4*PI())/3)</f>
        <v>-0.23105841917697209</v>
      </c>
      <c r="AC230" s="11">
        <f>'OddsRatio_working_3-way'!X230^(1/3)*SIN('OddsRatio_working_3-way'!Y230/3)</f>
        <v>3.3820277667567712E-2</v>
      </c>
      <c r="AD230" s="11">
        <f>'OddsRatio_working_3-way'!X230^(1/3)*SIN(('OddsRatio_working_3-way'!Y230+2*PI())/3)</f>
        <v>0.43402519919863014</v>
      </c>
      <c r="AE230" s="11">
        <f>'OddsRatio_working_3-way'!X230^(1/3)*SIN(('OddsRatio_working_3-way'!Y230+4*PI())/3)</f>
        <v>-0.46784547686619776</v>
      </c>
      <c r="AF230" s="11">
        <f>-'OddsRatio_working_3-way'!U230/(3*'OddsRatio_working_3-way'!X230^(1/3))*COS(('OddsRatio_working_3-way'!Y230)/3)</f>
        <v>0.52069527760025824</v>
      </c>
      <c r="AG230" s="11">
        <f>-'OddsRatio_working_3-way'!U230/(3*'OddsRatio_working_3-way'!X230^(1/3))*COS(('OddsRatio_working_3-way'!Y230+2*PI())/3)</f>
        <v>-0.28963685842328624</v>
      </c>
      <c r="AH230" s="11">
        <f>-'OddsRatio_working_3-way'!U230/(3*'OddsRatio_working_3-way'!X230^(1/3))*COS(('OddsRatio_working_3-way'!Y230+4*PI())/3)</f>
        <v>-0.23105841917697209</v>
      </c>
      <c r="AI230" s="11">
        <f>'OddsRatio_working_3-way'!U230/(3*'OddsRatio_working_3-way'!X230^(1/3))*SIN(('OddsRatio_working_3-way'!Y230)/3)</f>
        <v>-3.3820277667567712E-2</v>
      </c>
      <c r="AJ230" s="11">
        <f>'OddsRatio_working_3-way'!U230/(3*'OddsRatio_working_3-way'!X230^(1/3))*SIN(('OddsRatio_working_3-way'!Y230+2*PI())/3)</f>
        <v>-0.43402519919863014</v>
      </c>
      <c r="AK230" s="11">
        <f>'OddsRatio_working_3-way'!U230/(3*'OddsRatio_working_3-way'!X230^(1/3))*SIN(('OddsRatio_working_3-way'!Y230+4*PI())/3)</f>
        <v>0.46784547686619776</v>
      </c>
      <c r="AL230" s="11">
        <f>'OddsRatio_working_3-way'!Z230+'OddsRatio_working_3-way'!AF230</f>
        <v>1.0413905552005165</v>
      </c>
      <c r="AM230" s="11">
        <f>'OddsRatio_working_3-way'!AA230+'OddsRatio_working_3-way'!AG230</f>
        <v>-0.57927371684657247</v>
      </c>
      <c r="AN230" s="11">
        <f>'OddsRatio_working_3-way'!AB230+'OddsRatio_working_3-way'!AH230</f>
        <v>-0.46211683835394418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1.0413905552005165</v>
      </c>
      <c r="AS230" s="11">
        <f>IF(('OddsRatio_working_3-way'!X230=0),IF(Q230&gt;0,-Q230^(1/3),(-Q230)^(1/3)),'OddsRatio_working_3-way'!AM230-'OddsRatio_working_3-way'!R230/3)</f>
        <v>-0.57927371684657247</v>
      </c>
      <c r="AT230" s="11">
        <f>IF(('OddsRatio_working_3-way'!X230=0),IF(Q230&gt;0,-Q230^(1/3),(-Q230)^(1/3)),'OddsRatio_working_3-way'!AN230-'OddsRatio_working_3-way'!R230/3)</f>
        <v>-0.46211683835394418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IF('True_Odds_Calculator_3-way'!A230="","",'True_Odds_Calculator_3-way'!A230)</f>
        <v>4.01</v>
      </c>
      <c r="B231" s="4">
        <f>IF('True_Odds_Calculator_3-way'!B230="","",'True_Odds_Calculator_3-way'!B230)</f>
        <v>3.2</v>
      </c>
      <c r="C231" s="4">
        <f>IF('True_Odds_Calculator_3-way'!C230="","",'True_Odds_Calculator_3-way'!C230)</f>
        <v>2.14</v>
      </c>
      <c r="D231" s="9">
        <f t="shared" si="52"/>
        <v>0.24102872686630181</v>
      </c>
      <c r="E231" s="9">
        <f t="shared" si="53"/>
        <v>0.30289177982344828</v>
      </c>
      <c r="F231" s="9">
        <f t="shared" si="54"/>
        <v>0.45607949331024994</v>
      </c>
      <c r="G231" s="9">
        <f t="shared" si="55"/>
        <v>1.046140548918896</v>
      </c>
      <c r="H231" s="9">
        <f t="shared" si="56"/>
        <v>4.1488830522458766</v>
      </c>
      <c r="I231" s="9">
        <f t="shared" si="57"/>
        <v>3.3015092076215709</v>
      </c>
      <c r="J231" s="9">
        <f t="shared" si="58"/>
        <v>2.1926002257675417</v>
      </c>
      <c r="K231" s="11">
        <f t="shared" si="59"/>
        <v>0.24937655860349128</v>
      </c>
      <c r="L231" s="11">
        <f t="shared" si="60"/>
        <v>0.3125</v>
      </c>
      <c r="M231" s="11">
        <f t="shared" si="61"/>
        <v>0.46728971962616822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-0.27490706644603435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0.23124140583121633</v>
      </c>
      <c r="Q231" s="11">
        <f>2*'OddsRatio_working_3-way'!K231*'OddsRatio_working_3-way'!L231*'OddsRatio_working_3-way'!M231</f>
        <v>7.2831938844477598E-2</v>
      </c>
      <c r="R231" s="11">
        <f t="shared" si="62"/>
        <v>0</v>
      </c>
      <c r="S231" s="11">
        <f t="shared" si="63"/>
        <v>-0.84116210187201634</v>
      </c>
      <c r="T231" s="11">
        <f t="shared" si="64"/>
        <v>-0.26493294547150126</v>
      </c>
      <c r="U231" s="11">
        <f>'OddsRatio_working_3-way'!S231-'OddsRatio_working_3-way'!R231^2/3</f>
        <v>-0.84116210187201634</v>
      </c>
      <c r="V231" s="11">
        <f>'OddsRatio_working_3-way'!S231*'OddsRatio_working_3-way'!R231/3-2*'OddsRatio_working_3-way'!R231^3/27-'OddsRatio_working_3-way'!T231</f>
        <v>0.26493294547150126</v>
      </c>
      <c r="W231" s="11">
        <f>'OddsRatio_working_3-way'!V231^2+4*'OddsRatio_working_3-way'!U231^3/27</f>
        <v>-1.7983473962846108E-2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0.14846964299062246</v>
      </c>
      <c r="Y231" s="11">
        <f>IF('OddsRatio_working_3-way'!W231&gt;=0,IF('OddsRatio_working_3-way'!V231+SQRT('OddsRatio_working_3-way'!W231)&gt;0,0,PI()),ACOS('OddsRatio_working_3-way'!V231/(2*'OddsRatio_working_3-way'!X231)))</f>
        <v>0.46857552336102981</v>
      </c>
      <c r="Z231" s="11">
        <f>'OddsRatio_working_3-way'!X231^(1/3)*COS('OddsRatio_working_3-way'!Y231/3)</f>
        <v>0.52307027445944809</v>
      </c>
      <c r="AA231" s="11">
        <f>'OddsRatio_working_3-way'!X231^(1/3)*COS(('OddsRatio_working_3-way'!Y231+2*PI())/3)</f>
        <v>-0.33286985143460707</v>
      </c>
      <c r="AB231" s="11">
        <f>'OddsRatio_working_3-way'!X231^(1/3)*COS(('OddsRatio_working_3-way'!Y231+4*PI())/3)</f>
        <v>-0.190200423024841</v>
      </c>
      <c r="AC231" s="11">
        <f>'OddsRatio_working_3-way'!X231^(1/3)*SIN('OddsRatio_working_3-way'!Y231/3)</f>
        <v>8.23702328975085E-2</v>
      </c>
      <c r="AD231" s="11">
        <f>'OddsRatio_working_3-way'!X231^(1/3)*SIN(('OddsRatio_working_3-way'!Y231+2*PI())/3)</f>
        <v>0.41180702919762657</v>
      </c>
      <c r="AE231" s="11">
        <f>'OddsRatio_working_3-way'!X231^(1/3)*SIN(('OddsRatio_working_3-way'!Y231+4*PI())/3)</f>
        <v>-0.49417726209513502</v>
      </c>
      <c r="AF231" s="11">
        <f>-'OddsRatio_working_3-way'!U231/(3*'OddsRatio_working_3-way'!X231^(1/3))*COS(('OddsRatio_working_3-way'!Y231)/3)</f>
        <v>0.52307027445944798</v>
      </c>
      <c r="AG231" s="11">
        <f>-'OddsRatio_working_3-way'!U231/(3*'OddsRatio_working_3-way'!X231^(1/3))*COS(('OddsRatio_working_3-way'!Y231+2*PI())/3)</f>
        <v>-0.33286985143460696</v>
      </c>
      <c r="AH231" s="11">
        <f>-'OddsRatio_working_3-way'!U231/(3*'OddsRatio_working_3-way'!X231^(1/3))*COS(('OddsRatio_working_3-way'!Y231+4*PI())/3)</f>
        <v>-0.19020042302484094</v>
      </c>
      <c r="AI231" s="11">
        <f>'OddsRatio_working_3-way'!U231/(3*'OddsRatio_working_3-way'!X231^(1/3))*SIN(('OddsRatio_working_3-way'!Y231)/3)</f>
        <v>-8.2370232897508472E-2</v>
      </c>
      <c r="AJ231" s="11">
        <f>'OddsRatio_working_3-way'!U231/(3*'OddsRatio_working_3-way'!X231^(1/3))*SIN(('OddsRatio_working_3-way'!Y231+2*PI())/3)</f>
        <v>-0.41180702919762646</v>
      </c>
      <c r="AK231" s="11">
        <f>'OddsRatio_working_3-way'!U231/(3*'OddsRatio_working_3-way'!X231^(1/3))*SIN(('OddsRatio_working_3-way'!Y231+4*PI())/3)</f>
        <v>0.49417726209513491</v>
      </c>
      <c r="AL231" s="11">
        <f>'OddsRatio_working_3-way'!Z231+'OddsRatio_working_3-way'!AF231</f>
        <v>1.046140548918896</v>
      </c>
      <c r="AM231" s="11">
        <f>'OddsRatio_working_3-way'!AA231+'OddsRatio_working_3-way'!AG231</f>
        <v>-0.66573970286921402</v>
      </c>
      <c r="AN231" s="11">
        <f>'OddsRatio_working_3-way'!AB231+'OddsRatio_working_3-way'!AH231</f>
        <v>-0.38040084604968194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1.046140548918896</v>
      </c>
      <c r="AS231" s="11">
        <f>IF(('OddsRatio_working_3-way'!X231=0),IF(Q231&gt;0,-Q231^(1/3),(-Q231)^(1/3)),'OddsRatio_working_3-way'!AM231-'OddsRatio_working_3-way'!R231/3)</f>
        <v>-0.66573970286921402</v>
      </c>
      <c r="AT231" s="11">
        <f>IF(('OddsRatio_working_3-way'!X231=0),IF(Q231&gt;0,-Q231^(1/3),(-Q231)^(1/3)),'OddsRatio_working_3-way'!AN231-'OddsRatio_working_3-way'!R231/3)</f>
        <v>-0.38040084604968194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IF('True_Odds_Calculator_3-way'!A231="","",'True_Odds_Calculator_3-way'!A231)</f>
        <v>2.0499999999999998</v>
      </c>
      <c r="B232" s="4">
        <f>IF('True_Odds_Calculator_3-way'!B231="","",'True_Odds_Calculator_3-way'!B231)</f>
        <v>3.44</v>
      </c>
      <c r="C232" s="4">
        <f>IF('True_Odds_Calculator_3-way'!C231="","",'True_Odds_Calculator_3-way'!C231)</f>
        <v>3.98</v>
      </c>
      <c r="D232" s="9">
        <f t="shared" si="52"/>
        <v>0.47619183205464527</v>
      </c>
      <c r="E232" s="9">
        <f t="shared" si="53"/>
        <v>0.28120088446925995</v>
      </c>
      <c r="F232" s="9">
        <f t="shared" si="54"/>
        <v>0.24260728347609462</v>
      </c>
      <c r="G232" s="9">
        <f t="shared" si="55"/>
        <v>1.0476133530057523</v>
      </c>
      <c r="H232" s="9">
        <f t="shared" si="56"/>
        <v>2.0999940206560392</v>
      </c>
      <c r="I232" s="9">
        <f t="shared" si="57"/>
        <v>3.5561765813340358</v>
      </c>
      <c r="J232" s="9">
        <f t="shared" si="58"/>
        <v>4.1218877919571417</v>
      </c>
      <c r="K232" s="11">
        <f t="shared" si="59"/>
        <v>0.48780487804878053</v>
      </c>
      <c r="L232" s="11">
        <f t="shared" si="60"/>
        <v>0.29069767441860467</v>
      </c>
      <c r="M232" s="11">
        <f t="shared" si="61"/>
        <v>0.25125628140703515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-0.27201948483198735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0.23052015608387944</v>
      </c>
      <c r="Q232" s="11">
        <f>2*'OddsRatio_working_3-way'!K232*'OddsRatio_working_3-way'!L232*'OddsRatio_working_3-way'!M232</f>
        <v>7.1258162622528418E-2</v>
      </c>
      <c r="R232" s="11">
        <f t="shared" si="62"/>
        <v>0</v>
      </c>
      <c r="S232" s="11">
        <f t="shared" si="63"/>
        <v>-0.84743986713400354</v>
      </c>
      <c r="T232" s="11">
        <f t="shared" si="64"/>
        <v>-0.26195977345718807</v>
      </c>
      <c r="U232" s="11">
        <f>'OddsRatio_working_3-way'!S232-'OddsRatio_working_3-way'!R232^2/3</f>
        <v>-0.84743986713400354</v>
      </c>
      <c r="V232" s="11">
        <f>'OddsRatio_working_3-way'!S232*'OddsRatio_working_3-way'!R232/3-2*'OddsRatio_working_3-way'!R232^3/27-'OddsRatio_working_3-way'!T232</f>
        <v>0.26195977345718807</v>
      </c>
      <c r="W232" s="11">
        <f>'OddsRatio_working_3-way'!V232^2+4*'OddsRatio_working_3-way'!U232^3/27</f>
        <v>-2.1538945038090965E-2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0.15013482936000583</v>
      </c>
      <c r="Y232" s="11">
        <f>IF('OddsRatio_working_3-way'!W232&gt;=0,IF('OddsRatio_working_3-way'!V232+SQRT('OddsRatio_working_3-way'!W232)&gt;0,0,PI()),ACOS('OddsRatio_working_3-way'!V232/(2*'OddsRatio_working_3-way'!X232)))</f>
        <v>0.5106744382746975</v>
      </c>
      <c r="Z232" s="11">
        <f>'OddsRatio_working_3-way'!X232^(1/3)*COS('OddsRatio_working_3-way'!Y232/3)</f>
        <v>0.52380667650287605</v>
      </c>
      <c r="AA232" s="11">
        <f>'OddsRatio_working_3-way'!X232^(1/3)*COS(('OddsRatio_working_3-way'!Y232+2*PI())/3)</f>
        <v>-0.33987699419855488</v>
      </c>
      <c r="AB232" s="11">
        <f>'OddsRatio_working_3-way'!X232^(1/3)*COS(('OddsRatio_working_3-way'!Y232+4*PI())/3)</f>
        <v>-0.18392968230432094</v>
      </c>
      <c r="AC232" s="11">
        <f>'OddsRatio_working_3-way'!X232^(1/3)*SIN('OddsRatio_working_3-way'!Y232/3)</f>
        <v>9.0036222501534466E-2</v>
      </c>
      <c r="AD232" s="11">
        <f>'OddsRatio_working_3-way'!X232^(1/3)*SIN(('OddsRatio_working_3-way'!Y232+2*PI())/3)</f>
        <v>0.40861177727262094</v>
      </c>
      <c r="AE232" s="11">
        <f>'OddsRatio_working_3-way'!X232^(1/3)*SIN(('OddsRatio_working_3-way'!Y232+4*PI())/3)</f>
        <v>-0.49864799977415536</v>
      </c>
      <c r="AF232" s="11">
        <f>-'OddsRatio_working_3-way'!U232/(3*'OddsRatio_working_3-way'!X232^(1/3))*COS(('OddsRatio_working_3-way'!Y232)/3)</f>
        <v>0.52380667650287616</v>
      </c>
      <c r="AG232" s="11">
        <f>-'OddsRatio_working_3-way'!U232/(3*'OddsRatio_working_3-way'!X232^(1/3))*COS(('OddsRatio_working_3-way'!Y232+2*PI())/3)</f>
        <v>-0.33987699419855494</v>
      </c>
      <c r="AH232" s="11">
        <f>-'OddsRatio_working_3-way'!U232/(3*'OddsRatio_working_3-way'!X232^(1/3))*COS(('OddsRatio_working_3-way'!Y232+4*PI())/3)</f>
        <v>-0.18392968230432097</v>
      </c>
      <c r="AI232" s="11">
        <f>'OddsRatio_working_3-way'!U232/(3*'OddsRatio_working_3-way'!X232^(1/3))*SIN(('OddsRatio_working_3-way'!Y232)/3)</f>
        <v>-9.003622250153448E-2</v>
      </c>
      <c r="AJ232" s="11">
        <f>'OddsRatio_working_3-way'!U232/(3*'OddsRatio_working_3-way'!X232^(1/3))*SIN(('OddsRatio_working_3-way'!Y232+2*PI())/3)</f>
        <v>-0.40861177727262105</v>
      </c>
      <c r="AK232" s="11">
        <f>'OddsRatio_working_3-way'!U232/(3*'OddsRatio_working_3-way'!X232^(1/3))*SIN(('OddsRatio_working_3-way'!Y232+4*PI())/3)</f>
        <v>0.49864799977415547</v>
      </c>
      <c r="AL232" s="11">
        <f>'OddsRatio_working_3-way'!Z232+'OddsRatio_working_3-way'!AF232</f>
        <v>1.0476133530057523</v>
      </c>
      <c r="AM232" s="11">
        <f>'OddsRatio_working_3-way'!AA232+'OddsRatio_working_3-way'!AG232</f>
        <v>-0.67975398839710977</v>
      </c>
      <c r="AN232" s="11">
        <f>'OddsRatio_working_3-way'!AB232+'OddsRatio_working_3-way'!AH232</f>
        <v>-0.36785936460864188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1.0476133530057523</v>
      </c>
      <c r="AS232" s="11">
        <f>IF(('OddsRatio_working_3-way'!X232=0),IF(Q232&gt;0,-Q232^(1/3),(-Q232)^(1/3)),'OddsRatio_working_3-way'!AM232-'OddsRatio_working_3-way'!R232/3)</f>
        <v>-0.67975398839710977</v>
      </c>
      <c r="AT232" s="11">
        <f>IF(('OddsRatio_working_3-way'!X232=0),IF(Q232&gt;0,-Q232^(1/3),(-Q232)^(1/3)),'OddsRatio_working_3-way'!AN232-'OddsRatio_working_3-way'!R232/3)</f>
        <v>-0.36785936460864188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IF('True_Odds_Calculator_3-way'!A232="","",'True_Odds_Calculator_3-way'!A232)</f>
        <v>1.8</v>
      </c>
      <c r="B233" s="4">
        <f>IF('True_Odds_Calculator_3-way'!B232="","",'True_Odds_Calculator_3-way'!B232)</f>
        <v>3.86</v>
      </c>
      <c r="C233" s="4">
        <f>IF('True_Odds_Calculator_3-way'!C232="","",'True_Odds_Calculator_3-way'!C232)</f>
        <v>4.66</v>
      </c>
      <c r="D233" s="9">
        <f t="shared" si="52"/>
        <v>0.54357160704191931</v>
      </c>
      <c r="E233" s="9">
        <f t="shared" si="53"/>
        <v>0.24988315608824416</v>
      </c>
      <c r="F233" s="9">
        <f t="shared" si="54"/>
        <v>0.20654523686983642</v>
      </c>
      <c r="G233" s="9">
        <f t="shared" si="55"/>
        <v>1.0496050268379862</v>
      </c>
      <c r="H233" s="9">
        <f t="shared" si="56"/>
        <v>1.8396840214703887</v>
      </c>
      <c r="I233" s="9">
        <f t="shared" si="57"/>
        <v>4.0018703767566404</v>
      </c>
      <c r="J233" s="9">
        <f t="shared" si="58"/>
        <v>4.8415543982270286</v>
      </c>
      <c r="K233" s="11">
        <f t="shared" si="59"/>
        <v>0.55555555555555558</v>
      </c>
      <c r="L233" s="11">
        <f t="shared" si="60"/>
        <v>0.2590673575129534</v>
      </c>
      <c r="M233" s="11">
        <f t="shared" si="61"/>
        <v>0.21459227467811159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-0.25863743171221643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0.22608167107711241</v>
      </c>
      <c r="Q233" s="11">
        <f>2*'OddsRatio_working_3-way'!K233*'OddsRatio_working_3-way'!L233*'OddsRatio_working_3-way'!M233</f>
        <v>6.1770948381724707E-2</v>
      </c>
      <c r="R233" s="11">
        <f t="shared" si="62"/>
        <v>0</v>
      </c>
      <c r="S233" s="11">
        <f t="shared" si="63"/>
        <v>-0.87412587412587472</v>
      </c>
      <c r="T233" s="11">
        <f t="shared" si="64"/>
        <v>-0.23883220604532099</v>
      </c>
      <c r="U233" s="11">
        <f>'OddsRatio_working_3-way'!S233-'OddsRatio_working_3-way'!R233^2/3</f>
        <v>-0.87412587412587472</v>
      </c>
      <c r="V233" s="11">
        <f>'OddsRatio_working_3-way'!S233*'OddsRatio_working_3-way'!R233/3-2*'OddsRatio_working_3-way'!R233^3/27-'OddsRatio_working_3-way'!T233</f>
        <v>0.23883220604532099</v>
      </c>
      <c r="W233" s="11">
        <f>'OddsRatio_working_3-way'!V233^2+4*'OddsRatio_working_3-way'!U233^3/27</f>
        <v>-4.190971398027607E-2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0.15728202108374523</v>
      </c>
      <c r="Y233" s="11">
        <f>IF('OddsRatio_working_3-way'!W233&gt;=0,IF('OddsRatio_working_3-way'!V233+SQRT('OddsRatio_working_3-way'!W233)&gt;0,0,PI()),ACOS('OddsRatio_working_3-way'!V233/(2*'OddsRatio_working_3-way'!X233)))</f>
        <v>0.70863906948142286</v>
      </c>
      <c r="Z233" s="11">
        <f>'OddsRatio_working_3-way'!X233^(1/3)*COS('OddsRatio_working_3-way'!Y233/3)</f>
        <v>0.5248025134189932</v>
      </c>
      <c r="AA233" s="11">
        <f>'OddsRatio_working_3-way'!X233^(1/3)*COS(('OddsRatio_working_3-way'!Y233+2*PI())/3)</f>
        <v>-0.37180057098202474</v>
      </c>
      <c r="AB233" s="11">
        <f>'OddsRatio_working_3-way'!X233^(1/3)*COS(('OddsRatio_working_3-way'!Y233+4*PI())/3)</f>
        <v>-0.15300194243696852</v>
      </c>
      <c r="AC233" s="11">
        <f>'OddsRatio_working_3-way'!X233^(1/3)*SIN('OddsRatio_working_3-way'!Y233/3)</f>
        <v>0.12632344708880916</v>
      </c>
      <c r="AD233" s="11">
        <f>'OddsRatio_working_3-way'!X233^(1/3)*SIN(('OddsRatio_working_3-way'!Y233+2*PI())/3)</f>
        <v>0.3913305850463672</v>
      </c>
      <c r="AE233" s="11">
        <f>'OddsRatio_working_3-way'!X233^(1/3)*SIN(('OddsRatio_working_3-way'!Y233+4*PI())/3)</f>
        <v>-0.51765403213517636</v>
      </c>
      <c r="AF233" s="11">
        <f>-'OddsRatio_working_3-way'!U233/(3*'OddsRatio_working_3-way'!X233^(1/3))*COS(('OddsRatio_working_3-way'!Y233)/3)</f>
        <v>0.52480251341899309</v>
      </c>
      <c r="AG233" s="11">
        <f>-'OddsRatio_working_3-way'!U233/(3*'OddsRatio_working_3-way'!X233^(1/3))*COS(('OddsRatio_working_3-way'!Y233+2*PI())/3)</f>
        <v>-0.37180057098202468</v>
      </c>
      <c r="AH233" s="11">
        <f>-'OddsRatio_working_3-way'!U233/(3*'OddsRatio_working_3-way'!X233^(1/3))*COS(('OddsRatio_working_3-way'!Y233+4*PI())/3)</f>
        <v>-0.15300194243696849</v>
      </c>
      <c r="AI233" s="11">
        <f>'OddsRatio_working_3-way'!U233/(3*'OddsRatio_working_3-way'!X233^(1/3))*SIN(('OddsRatio_working_3-way'!Y233)/3)</f>
        <v>-0.12632344708880913</v>
      </c>
      <c r="AJ233" s="11">
        <f>'OddsRatio_working_3-way'!U233/(3*'OddsRatio_working_3-way'!X233^(1/3))*SIN(('OddsRatio_working_3-way'!Y233+2*PI())/3)</f>
        <v>-0.39133058504636714</v>
      </c>
      <c r="AK233" s="11">
        <f>'OddsRatio_working_3-way'!U233/(3*'OddsRatio_working_3-way'!X233^(1/3))*SIN(('OddsRatio_working_3-way'!Y233+4*PI())/3)</f>
        <v>0.51765403213517636</v>
      </c>
      <c r="AL233" s="11">
        <f>'OddsRatio_working_3-way'!Z233+'OddsRatio_working_3-way'!AF233</f>
        <v>1.0496050268379862</v>
      </c>
      <c r="AM233" s="11">
        <f>'OddsRatio_working_3-way'!AA233+'OddsRatio_working_3-way'!AG233</f>
        <v>-0.74360114196404936</v>
      </c>
      <c r="AN233" s="11">
        <f>'OddsRatio_working_3-way'!AB233+'OddsRatio_working_3-way'!AH233</f>
        <v>-0.30600388487393704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1.0496050268379862</v>
      </c>
      <c r="AS233" s="11">
        <f>IF(('OddsRatio_working_3-way'!X233=0),IF(Q233&gt;0,-Q233^(1/3),(-Q233)^(1/3)),'OddsRatio_working_3-way'!AM233-'OddsRatio_working_3-way'!R233/3)</f>
        <v>-0.74360114196404936</v>
      </c>
      <c r="AT233" s="11">
        <f>IF(('OddsRatio_working_3-way'!X233=0),IF(Q233&gt;0,-Q233^(1/3),(-Q233)^(1/3)),'OddsRatio_working_3-way'!AN233-'OddsRatio_working_3-way'!R233/3)</f>
        <v>-0.30600388487393704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IF('True_Odds_Calculator_3-way'!A233="","",'True_Odds_Calculator_3-way'!A233)</f>
        <v>3.46</v>
      </c>
      <c r="B234" s="4">
        <f>IF('True_Odds_Calculator_3-way'!B233="","",'True_Odds_Calculator_3-way'!B233)</f>
        <v>2.98</v>
      </c>
      <c r="C234" s="4">
        <f>IF('True_Odds_Calculator_3-way'!C233="","",'True_Odds_Calculator_3-way'!C233)</f>
        <v>2.48</v>
      </c>
      <c r="D234" s="9">
        <f t="shared" si="52"/>
        <v>0.28049541677757767</v>
      </c>
      <c r="E234" s="9">
        <f t="shared" si="53"/>
        <v>0.3263058691448103</v>
      </c>
      <c r="F234" s="9">
        <f t="shared" si="54"/>
        <v>0.39319871407761203</v>
      </c>
      <c r="G234" s="9">
        <f t="shared" si="55"/>
        <v>1.0427319677997466</v>
      </c>
      <c r="H234" s="9">
        <f t="shared" si="56"/>
        <v>3.5651206407873768</v>
      </c>
      <c r="I234" s="9">
        <f t="shared" si="57"/>
        <v>3.0646092962434976</v>
      </c>
      <c r="J234" s="9">
        <f t="shared" si="58"/>
        <v>2.5432433123436251</v>
      </c>
      <c r="K234" s="11">
        <f t="shared" si="59"/>
        <v>0.28901734104046245</v>
      </c>
      <c r="L234" s="11">
        <f t="shared" si="60"/>
        <v>0.33557046979865773</v>
      </c>
      <c r="M234" s="11">
        <f t="shared" si="61"/>
        <v>0.40322580645161293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-0.28191486033435653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0.23151421559855184</v>
      </c>
      <c r="Q234" s="11">
        <f>2*'OddsRatio_working_3-way'!K234*'OddsRatio_working_3-way'!L234*'OddsRatio_working_3-way'!M234</f>
        <v>7.8214262026537792E-2</v>
      </c>
      <c r="R234" s="11">
        <f t="shared" si="62"/>
        <v>0</v>
      </c>
      <c r="S234" s="11">
        <f t="shared" si="63"/>
        <v>-0.82122033341545553</v>
      </c>
      <c r="T234" s="11">
        <f t="shared" si="64"/>
        <v>-0.27743930182954579</v>
      </c>
      <c r="U234" s="11">
        <f>'OddsRatio_working_3-way'!S234-'OddsRatio_working_3-way'!R234^2/3</f>
        <v>-0.82122033341545553</v>
      </c>
      <c r="V234" s="11">
        <f>'OddsRatio_working_3-way'!S234*'OddsRatio_working_3-way'!R234/3-2*'OddsRatio_working_3-way'!R234^3/27-'OddsRatio_working_3-way'!T234</f>
        <v>0.27743930182954579</v>
      </c>
      <c r="W234" s="11">
        <f>'OddsRatio_working_3-way'!V234^2+4*'OddsRatio_working_3-way'!U234^3/27</f>
        <v>-5.0768148149357428E-3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0.1432213156399926</v>
      </c>
      <c r="Y234" s="11">
        <f>IF('OddsRatio_working_3-way'!W234&gt;=0,IF('OddsRatio_working_3-way'!V234+SQRT('OddsRatio_working_3-way'!W234)&gt;0,0,PI()),ACOS('OddsRatio_working_3-way'!V234/(2*'OddsRatio_working_3-way'!X234)))</f>
        <v>0.25138646964693945</v>
      </c>
      <c r="Z234" s="11">
        <f>'OddsRatio_working_3-way'!X234^(1/3)*COS('OddsRatio_working_3-way'!Y234/3)</f>
        <v>0.52136598389987332</v>
      </c>
      <c r="AA234" s="11">
        <f>'OddsRatio_working_3-way'!X234^(1/3)*COS(('OddsRatio_working_3-way'!Y234+2*PI())/3)</f>
        <v>-0.2986068166245609</v>
      </c>
      <c r="AB234" s="11">
        <f>'OddsRatio_working_3-way'!X234^(1/3)*COS(('OddsRatio_working_3-way'!Y234+4*PI())/3)</f>
        <v>-0.22275916727531228</v>
      </c>
      <c r="AC234" s="11">
        <f>'OddsRatio_working_3-way'!X234^(1/3)*SIN('OddsRatio_working_3-way'!Y234/3)</f>
        <v>4.3790660769189083E-2</v>
      </c>
      <c r="AD234" s="11">
        <f>'OddsRatio_working_3-way'!X234^(1/3)*SIN(('OddsRatio_working_3-way'!Y234+2*PI())/3)</f>
        <v>0.42962085634176445</v>
      </c>
      <c r="AE234" s="11">
        <f>'OddsRatio_working_3-way'!X234^(1/3)*SIN(('OddsRatio_working_3-way'!Y234+4*PI())/3)</f>
        <v>-0.47341151711095353</v>
      </c>
      <c r="AF234" s="11">
        <f>-'OddsRatio_working_3-way'!U234/(3*'OddsRatio_working_3-way'!X234^(1/3))*COS(('OddsRatio_working_3-way'!Y234)/3)</f>
        <v>0.52136598389987332</v>
      </c>
      <c r="AG234" s="11">
        <f>-'OddsRatio_working_3-way'!U234/(3*'OddsRatio_working_3-way'!X234^(1/3))*COS(('OddsRatio_working_3-way'!Y234+2*PI())/3)</f>
        <v>-0.2986068166245609</v>
      </c>
      <c r="AH234" s="11">
        <f>-'OddsRatio_working_3-way'!U234/(3*'OddsRatio_working_3-way'!X234^(1/3))*COS(('OddsRatio_working_3-way'!Y234+4*PI())/3)</f>
        <v>-0.22275916727531228</v>
      </c>
      <c r="AI234" s="11">
        <f>'OddsRatio_working_3-way'!U234/(3*'OddsRatio_working_3-way'!X234^(1/3))*SIN(('OddsRatio_working_3-way'!Y234)/3)</f>
        <v>-4.3790660769189083E-2</v>
      </c>
      <c r="AJ234" s="11">
        <f>'OddsRatio_working_3-way'!U234/(3*'OddsRatio_working_3-way'!X234^(1/3))*SIN(('OddsRatio_working_3-way'!Y234+2*PI())/3)</f>
        <v>-0.42962085634176445</v>
      </c>
      <c r="AK234" s="11">
        <f>'OddsRatio_working_3-way'!U234/(3*'OddsRatio_working_3-way'!X234^(1/3))*SIN(('OddsRatio_working_3-way'!Y234+4*PI())/3)</f>
        <v>0.47341151711095353</v>
      </c>
      <c r="AL234" s="11">
        <f>'OddsRatio_working_3-way'!Z234+'OddsRatio_working_3-way'!AF234</f>
        <v>1.0427319677997466</v>
      </c>
      <c r="AM234" s="11">
        <f>'OddsRatio_working_3-way'!AA234+'OddsRatio_working_3-way'!AG234</f>
        <v>-0.5972136332491218</v>
      </c>
      <c r="AN234" s="11">
        <f>'OddsRatio_working_3-way'!AB234+'OddsRatio_working_3-way'!AH234</f>
        <v>-0.44551833455062456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1.0427319677997466</v>
      </c>
      <c r="AS234" s="11">
        <f>IF(('OddsRatio_working_3-way'!X234=0),IF(Q234&gt;0,-Q234^(1/3),(-Q234)^(1/3)),'OddsRatio_working_3-way'!AM234-'OddsRatio_working_3-way'!R234/3)</f>
        <v>-0.5972136332491218</v>
      </c>
      <c r="AT234" s="11">
        <f>IF(('OddsRatio_working_3-way'!X234=0),IF(Q234&gt;0,-Q234^(1/3),(-Q234)^(1/3)),'OddsRatio_working_3-way'!AN234-'OddsRatio_working_3-way'!R234/3)</f>
        <v>-0.44551833455062456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IF('True_Odds_Calculator_3-way'!A234="","",'True_Odds_Calculator_3-way'!A234)</f>
        <v>1.56</v>
      </c>
      <c r="B235" s="4">
        <f>IF('True_Odds_Calculator_3-way'!B234="","",'True_Odds_Calculator_3-way'!B234)</f>
        <v>4.43</v>
      </c>
      <c r="C235" s="4">
        <f>IF('True_Odds_Calculator_3-way'!C234="","",'True_Odds_Calculator_3-way'!C234)</f>
        <v>6.16</v>
      </c>
      <c r="D235" s="9">
        <f t="shared" si="52"/>
        <v>0.62847643538524867</v>
      </c>
      <c r="E235" s="9">
        <f t="shared" si="53"/>
        <v>0.21641316297598831</v>
      </c>
      <c r="F235" s="9">
        <f t="shared" si="54"/>
        <v>0.15511040163876327</v>
      </c>
      <c r="G235" s="9">
        <f t="shared" si="55"/>
        <v>1.0556242039614072</v>
      </c>
      <c r="H235" s="9">
        <f t="shared" si="56"/>
        <v>1.591149554218388</v>
      </c>
      <c r="I235" s="9">
        <f t="shared" si="57"/>
        <v>4.6207910195876254</v>
      </c>
      <c r="J235" s="9">
        <f t="shared" si="58"/>
        <v>6.447020892440861</v>
      </c>
      <c r="K235" s="11">
        <f t="shared" si="59"/>
        <v>0.64102564102564097</v>
      </c>
      <c r="L235" s="11">
        <f t="shared" si="60"/>
        <v>0.22573363431151244</v>
      </c>
      <c r="M235" s="11">
        <f t="shared" si="61"/>
        <v>0.16233766233766234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-0.23282135471751741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0.21493743277038987</v>
      </c>
      <c r="Q235" s="11">
        <f>2*'OddsRatio_working_3-way'!K235*'OddsRatio_working_3-way'!L235*'OddsRatio_working_3-way'!M235</f>
        <v>4.6980859621943143E-2</v>
      </c>
      <c r="R235" s="11">
        <f t="shared" si="62"/>
        <v>0</v>
      </c>
      <c r="S235" s="11">
        <f t="shared" si="63"/>
        <v>-0.92318607556928733</v>
      </c>
      <c r="T235" s="11">
        <f t="shared" si="64"/>
        <v>-0.20178930613536333</v>
      </c>
      <c r="U235" s="11">
        <f>'OddsRatio_working_3-way'!S235-'OddsRatio_working_3-way'!R235^2/3</f>
        <v>-0.92318607556928733</v>
      </c>
      <c r="V235" s="11">
        <f>'OddsRatio_working_3-way'!S235*'OddsRatio_working_3-way'!R235/3-2*'OddsRatio_working_3-way'!R235^3/27-'OddsRatio_working_3-way'!T235</f>
        <v>0.20178930613536333</v>
      </c>
      <c r="W235" s="11">
        <f>'OddsRatio_working_3-way'!V235^2+4*'OddsRatio_working_3-way'!U235^3/27</f>
        <v>-7.5844947396316212E-2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0.17070725780331339</v>
      </c>
      <c r="Y235" s="11">
        <f>IF('OddsRatio_working_3-way'!W235&gt;=0,IF('OddsRatio_working_3-way'!V235+SQRT('OddsRatio_working_3-way'!W235)&gt;0,0,PI()),ACOS('OddsRatio_working_3-way'!V235/(2*'OddsRatio_working_3-way'!X235)))</f>
        <v>0.9384499940929748</v>
      </c>
      <c r="Z235" s="11">
        <f>'OddsRatio_working_3-way'!X235^(1/3)*COS('OddsRatio_working_3-way'!Y235/3)</f>
        <v>0.52781210198070361</v>
      </c>
      <c r="AA235" s="11">
        <f>'OddsRatio_working_3-way'!X235^(1/3)*COS(('OddsRatio_working_3-way'!Y235+2*PI())/3)</f>
        <v>-0.41174822239065045</v>
      </c>
      <c r="AB235" s="11">
        <f>'OddsRatio_working_3-way'!X235^(1/3)*COS(('OddsRatio_working_3-way'!Y235+4*PI())/3)</f>
        <v>-0.11606387959005324</v>
      </c>
      <c r="AC235" s="11">
        <f>'OddsRatio_working_3-way'!X235^(1/3)*SIN('OddsRatio_working_3-way'!Y235/3)</f>
        <v>0.17071343491108251</v>
      </c>
      <c r="AD235" s="11">
        <f>'OddsRatio_working_3-way'!X235^(1/3)*SIN(('OddsRatio_working_3-way'!Y235+2*PI())/3)</f>
        <v>0.37174197128461089</v>
      </c>
      <c r="AE235" s="11">
        <f>'OddsRatio_working_3-way'!X235^(1/3)*SIN(('OddsRatio_working_3-way'!Y235+4*PI())/3)</f>
        <v>-0.54245540619569332</v>
      </c>
      <c r="AF235" s="11">
        <f>-'OddsRatio_working_3-way'!U235/(3*'OddsRatio_working_3-way'!X235^(1/3))*COS(('OddsRatio_working_3-way'!Y235)/3)</f>
        <v>0.52781210198070372</v>
      </c>
      <c r="AG235" s="11">
        <f>-'OddsRatio_working_3-way'!U235/(3*'OddsRatio_working_3-way'!X235^(1/3))*COS(('OddsRatio_working_3-way'!Y235+2*PI())/3)</f>
        <v>-0.41174822239065056</v>
      </c>
      <c r="AH235" s="11">
        <f>-'OddsRatio_working_3-way'!U235/(3*'OddsRatio_working_3-way'!X235^(1/3))*COS(('OddsRatio_working_3-way'!Y235+4*PI())/3)</f>
        <v>-0.11606387959005325</v>
      </c>
      <c r="AI235" s="11">
        <f>'OddsRatio_working_3-way'!U235/(3*'OddsRatio_working_3-way'!X235^(1/3))*SIN(('OddsRatio_working_3-way'!Y235)/3)</f>
        <v>-0.17071343491108254</v>
      </c>
      <c r="AJ235" s="11">
        <f>'OddsRatio_working_3-way'!U235/(3*'OddsRatio_working_3-way'!X235^(1/3))*SIN(('OddsRatio_working_3-way'!Y235+2*PI())/3)</f>
        <v>-0.37174197128461095</v>
      </c>
      <c r="AK235" s="11">
        <f>'OddsRatio_working_3-way'!U235/(3*'OddsRatio_working_3-way'!X235^(1/3))*SIN(('OddsRatio_working_3-way'!Y235+4*PI())/3)</f>
        <v>0.54245540619569343</v>
      </c>
      <c r="AL235" s="11">
        <f>'OddsRatio_working_3-way'!Z235+'OddsRatio_working_3-way'!AF235</f>
        <v>1.0556242039614072</v>
      </c>
      <c r="AM235" s="11">
        <f>'OddsRatio_working_3-way'!AA235+'OddsRatio_working_3-way'!AG235</f>
        <v>-0.82349644478130102</v>
      </c>
      <c r="AN235" s="11">
        <f>'OddsRatio_working_3-way'!AB235+'OddsRatio_working_3-way'!AH235</f>
        <v>-0.23212775918010647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1.0556242039614072</v>
      </c>
      <c r="AS235" s="11">
        <f>IF(('OddsRatio_working_3-way'!X235=0),IF(Q235&gt;0,-Q235^(1/3),(-Q235)^(1/3)),'OddsRatio_working_3-way'!AM235-'OddsRatio_working_3-way'!R235/3)</f>
        <v>-0.82349644478130102</v>
      </c>
      <c r="AT235" s="11">
        <f>IF(('OddsRatio_working_3-way'!X235=0),IF(Q235&gt;0,-Q235^(1/3),(-Q235)^(1/3)),'OddsRatio_working_3-way'!AN235-'OddsRatio_working_3-way'!R235/3)</f>
        <v>-0.23212775918010647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IF('True_Odds_Calculator_3-way'!A235="","",'True_Odds_Calculator_3-way'!A235)</f>
        <v>1.81</v>
      </c>
      <c r="B236" s="4">
        <f>IF('True_Odds_Calculator_3-way'!B235="","",'True_Odds_Calculator_3-way'!B235)</f>
        <v>3.51</v>
      </c>
      <c r="C236" s="4">
        <f>IF('True_Odds_Calculator_3-way'!C235="","",'True_Odds_Calculator_3-way'!C235)</f>
        <v>5.22</v>
      </c>
      <c r="D236" s="9">
        <f t="shared" si="52"/>
        <v>0.54056559707197471</v>
      </c>
      <c r="E236" s="9">
        <f t="shared" si="53"/>
        <v>0.27520272938869361</v>
      </c>
      <c r="F236" s="9">
        <f t="shared" si="54"/>
        <v>0.18423167353933176</v>
      </c>
      <c r="G236" s="9">
        <f t="shared" si="55"/>
        <v>1.049276849377982</v>
      </c>
      <c r="H236" s="9">
        <f t="shared" si="56"/>
        <v>1.849914247996165</v>
      </c>
      <c r="I236" s="9">
        <f t="shared" si="57"/>
        <v>3.6336848919387346</v>
      </c>
      <c r="J236" s="9">
        <f t="shared" si="58"/>
        <v>5.4279483043750849</v>
      </c>
      <c r="K236" s="11">
        <f t="shared" si="59"/>
        <v>0.5524861878453039</v>
      </c>
      <c r="L236" s="11">
        <f t="shared" si="60"/>
        <v>0.28490028490028491</v>
      </c>
      <c r="M236" s="11">
        <f t="shared" si="61"/>
        <v>0.19157088122605365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-0.25871106095910812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0.22736057112975469</v>
      </c>
      <c r="Q236" s="11">
        <f>2*'OddsRatio_working_3-way'!K236*'OddsRatio_working_3-way'!L236*'OddsRatio_working_3-way'!M236</f>
        <v>6.0307843800995936E-2</v>
      </c>
      <c r="R236" s="11">
        <f t="shared" si="62"/>
        <v>0</v>
      </c>
      <c r="S236" s="11">
        <f t="shared" si="63"/>
        <v>-0.87882045045492396</v>
      </c>
      <c r="T236" s="11">
        <f t="shared" si="64"/>
        <v>-0.23310887279971457</v>
      </c>
      <c r="U236" s="11">
        <f>'OddsRatio_working_3-way'!S236-'OddsRatio_working_3-way'!R236^2/3</f>
        <v>-0.87882045045492396</v>
      </c>
      <c r="V236" s="11">
        <f>'OddsRatio_working_3-way'!S236*'OddsRatio_working_3-way'!R236/3-2*'OddsRatio_working_3-way'!R236^3/27-'OddsRatio_working_3-way'!T236</f>
        <v>0.23310887279971457</v>
      </c>
      <c r="W236" s="11">
        <f>'OddsRatio_working_3-way'!V236^2+4*'OddsRatio_working_3-way'!U236^3/27</f>
        <v>-4.6213637419935318E-2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0.15855076789303862</v>
      </c>
      <c r="Y236" s="11">
        <f>IF('OddsRatio_working_3-way'!W236&gt;=0,IF('OddsRatio_working_3-way'!V236+SQRT('OddsRatio_working_3-way'!W236)&gt;0,0,PI()),ACOS('OddsRatio_working_3-way'!V236/(2*'OddsRatio_working_3-way'!X236)))</f>
        <v>0.74494711121649848</v>
      </c>
      <c r="Z236" s="11">
        <f>'OddsRatio_working_3-way'!X236^(1/3)*COS('OddsRatio_working_3-way'!Y236/3)</f>
        <v>0.52463842468899102</v>
      </c>
      <c r="AA236" s="11">
        <f>'OddsRatio_working_3-way'!X236^(1/3)*COS(('OddsRatio_working_3-way'!Y236+2*PI())/3)</f>
        <v>-0.37751906094952364</v>
      </c>
      <c r="AB236" s="11">
        <f>'OddsRatio_working_3-way'!X236^(1/3)*COS(('OddsRatio_working_3-way'!Y236+4*PI())/3)</f>
        <v>-0.14711936373946746</v>
      </c>
      <c r="AC236" s="11">
        <f>'OddsRatio_working_3-way'!X236^(1/3)*SIN('OddsRatio_working_3-way'!Y236/3)</f>
        <v>0.13302132720543416</v>
      </c>
      <c r="AD236" s="11">
        <f>'OddsRatio_working_3-way'!X236^(1/3)*SIN(('OddsRatio_working_3-way'!Y236+2*PI())/3)</f>
        <v>0.38783953997939813</v>
      </c>
      <c r="AE236" s="11">
        <f>'OddsRatio_working_3-way'!X236^(1/3)*SIN(('OddsRatio_working_3-way'!Y236+4*PI())/3)</f>
        <v>-0.52086086718483238</v>
      </c>
      <c r="AF236" s="11">
        <f>-'OddsRatio_working_3-way'!U236/(3*'OddsRatio_working_3-way'!X236^(1/3))*COS(('OddsRatio_working_3-way'!Y236)/3)</f>
        <v>0.52463842468899102</v>
      </c>
      <c r="AG236" s="11">
        <f>-'OddsRatio_working_3-way'!U236/(3*'OddsRatio_working_3-way'!X236^(1/3))*COS(('OddsRatio_working_3-way'!Y236+2*PI())/3)</f>
        <v>-0.37751906094952364</v>
      </c>
      <c r="AH236" s="11">
        <f>-'OddsRatio_working_3-way'!U236/(3*'OddsRatio_working_3-way'!X236^(1/3))*COS(('OddsRatio_working_3-way'!Y236+4*PI())/3)</f>
        <v>-0.14711936373946746</v>
      </c>
      <c r="AI236" s="11">
        <f>'OddsRatio_working_3-way'!U236/(3*'OddsRatio_working_3-way'!X236^(1/3))*SIN(('OddsRatio_working_3-way'!Y236)/3)</f>
        <v>-0.13302132720543416</v>
      </c>
      <c r="AJ236" s="11">
        <f>'OddsRatio_working_3-way'!U236/(3*'OddsRatio_working_3-way'!X236^(1/3))*SIN(('OddsRatio_working_3-way'!Y236+2*PI())/3)</f>
        <v>-0.38783953997939813</v>
      </c>
      <c r="AK236" s="11">
        <f>'OddsRatio_working_3-way'!U236/(3*'OddsRatio_working_3-way'!X236^(1/3))*SIN(('OddsRatio_working_3-way'!Y236+4*PI())/3)</f>
        <v>0.52086086718483238</v>
      </c>
      <c r="AL236" s="11">
        <f>'OddsRatio_working_3-way'!Z236+'OddsRatio_working_3-way'!AF236</f>
        <v>1.049276849377982</v>
      </c>
      <c r="AM236" s="11">
        <f>'OddsRatio_working_3-way'!AA236+'OddsRatio_working_3-way'!AG236</f>
        <v>-0.75503812189904729</v>
      </c>
      <c r="AN236" s="11">
        <f>'OddsRatio_working_3-way'!AB236+'OddsRatio_working_3-way'!AH236</f>
        <v>-0.29423872747893492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1.049276849377982</v>
      </c>
      <c r="AS236" s="11">
        <f>IF(('OddsRatio_working_3-way'!X236=0),IF(Q236&gt;0,-Q236^(1/3),(-Q236)^(1/3)),'OddsRatio_working_3-way'!AM236-'OddsRatio_working_3-way'!R236/3)</f>
        <v>-0.75503812189904729</v>
      </c>
      <c r="AT236" s="11">
        <f>IF(('OddsRatio_working_3-way'!X236=0),IF(Q236&gt;0,-Q236^(1/3),(-Q236)^(1/3)),'OddsRatio_working_3-way'!AN236-'OddsRatio_working_3-way'!R236/3)</f>
        <v>-0.29423872747893492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IF('True_Odds_Calculator_3-way'!A236="","",'True_Odds_Calculator_3-way'!A236)</f>
        <v>2.7</v>
      </c>
      <c r="B237" s="4">
        <f>IF('True_Odds_Calculator_3-way'!B236="","",'True_Odds_Calculator_3-way'!B236)</f>
        <v>3.55</v>
      </c>
      <c r="C237" s="4">
        <f>IF('True_Odds_Calculator_3-way'!C236="","",'True_Odds_Calculator_3-way'!C236)</f>
        <v>2.67</v>
      </c>
      <c r="D237" s="9">
        <f t="shared" si="52"/>
        <v>0.36110266543781733</v>
      </c>
      <c r="E237" s="9">
        <f t="shared" si="53"/>
        <v>0.2736769337013466</v>
      </c>
      <c r="F237" s="9">
        <f t="shared" si="54"/>
        <v>0.36522040086083596</v>
      </c>
      <c r="G237" s="9">
        <f t="shared" si="55"/>
        <v>1.0407620809209552</v>
      </c>
      <c r="H237" s="9">
        <f t="shared" si="56"/>
        <v>2.7692955375656241</v>
      </c>
      <c r="I237" s="9">
        <f t="shared" si="57"/>
        <v>3.6539433063484354</v>
      </c>
      <c r="J237" s="9">
        <f t="shared" si="58"/>
        <v>2.7380726751379951</v>
      </c>
      <c r="K237" s="11">
        <f t="shared" si="59"/>
        <v>0.37037037037037035</v>
      </c>
      <c r="L237" s="11">
        <f t="shared" si="60"/>
        <v>0.28169014084507044</v>
      </c>
      <c r="M237" s="11">
        <f t="shared" si="61"/>
        <v>0.37453183520599254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-0.28287996811497362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0.23132274015852641</v>
      </c>
      <c r="Q237" s="11">
        <f>2*'OddsRatio_working_3-way'!K237*'OddsRatio_working_3-way'!L237*'OddsRatio_working_3-way'!M237</f>
        <v>7.8149574377880546E-2</v>
      </c>
      <c r="R237" s="11">
        <f t="shared" si="62"/>
        <v>0</v>
      </c>
      <c r="S237" s="11">
        <f t="shared" si="63"/>
        <v>-0.81774167927121544</v>
      </c>
      <c r="T237" s="11">
        <f t="shared" si="64"/>
        <v>-0.27626408083487008</v>
      </c>
      <c r="U237" s="11">
        <f>'OddsRatio_working_3-way'!S237-'OddsRatio_working_3-way'!R237^2/3</f>
        <v>-0.81774167927121544</v>
      </c>
      <c r="V237" s="11">
        <f>'OddsRatio_working_3-way'!S237*'OddsRatio_working_3-way'!R237/3-2*'OddsRatio_working_3-way'!R237^3/27-'OddsRatio_working_3-way'!T237</f>
        <v>0.27626408083487008</v>
      </c>
      <c r="W237" s="11">
        <f>'OddsRatio_working_3-way'!V237^2+4*'OddsRatio_working_3-way'!U237^3/27</f>
        <v>-4.6892761499779112E-3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0.14231226098751432</v>
      </c>
      <c r="Y237" s="11">
        <f>IF('OddsRatio_working_3-way'!W237&gt;=0,IF('OddsRatio_working_3-way'!V237+SQRT('OddsRatio_working_3-way'!W237)&gt;0,0,PI()),ACOS('OddsRatio_working_3-way'!V237/(2*'OddsRatio_working_3-way'!X237)))</f>
        <v>0.24297538247056627</v>
      </c>
      <c r="Z237" s="11">
        <f>'OddsRatio_working_3-way'!X237^(1/3)*COS('OddsRatio_working_3-way'!Y237/3)</f>
        <v>0.52038104046047762</v>
      </c>
      <c r="AA237" s="11">
        <f>'OddsRatio_working_3-way'!X237^(1/3)*COS(('OddsRatio_working_3-way'!Y237+2*PI())/3)</f>
        <v>-0.29677056075450581</v>
      </c>
      <c r="AB237" s="11">
        <f>'OddsRatio_working_3-way'!X237^(1/3)*COS(('OddsRatio_working_3-way'!Y237+4*PI())/3)</f>
        <v>-0.22361047970597187</v>
      </c>
      <c r="AC237" s="11">
        <f>'OddsRatio_working_3-way'!X237^(1/3)*SIN('OddsRatio_working_3-way'!Y237/3)</f>
        <v>4.2238992487305851E-2</v>
      </c>
      <c r="AD237" s="11">
        <f>'OddsRatio_working_3-way'!X237^(1/3)*SIN(('OddsRatio_working_3-way'!Y237+2*PI())/3)</f>
        <v>0.42954370444289841</v>
      </c>
      <c r="AE237" s="11">
        <f>'OddsRatio_working_3-way'!X237^(1/3)*SIN(('OddsRatio_working_3-way'!Y237+4*PI())/3)</f>
        <v>-0.4717826969302043</v>
      </c>
      <c r="AF237" s="11">
        <f>-'OddsRatio_working_3-way'!U237/(3*'OddsRatio_working_3-way'!X237^(1/3))*COS(('OddsRatio_working_3-way'!Y237)/3)</f>
        <v>0.52038104046047751</v>
      </c>
      <c r="AG237" s="11">
        <f>-'OddsRatio_working_3-way'!U237/(3*'OddsRatio_working_3-way'!X237^(1/3))*COS(('OddsRatio_working_3-way'!Y237+2*PI())/3)</f>
        <v>-0.29677056075450575</v>
      </c>
      <c r="AH237" s="11">
        <f>-'OddsRatio_working_3-way'!U237/(3*'OddsRatio_working_3-way'!X237^(1/3))*COS(('OddsRatio_working_3-way'!Y237+4*PI())/3)</f>
        <v>-0.22361047970597181</v>
      </c>
      <c r="AI237" s="11">
        <f>'OddsRatio_working_3-way'!U237/(3*'OddsRatio_working_3-way'!X237^(1/3))*SIN(('OddsRatio_working_3-way'!Y237)/3)</f>
        <v>-4.2238992487305844E-2</v>
      </c>
      <c r="AJ237" s="11">
        <f>'OddsRatio_working_3-way'!U237/(3*'OddsRatio_working_3-way'!X237^(1/3))*SIN(('OddsRatio_working_3-way'!Y237+2*PI())/3)</f>
        <v>-0.4295437044428983</v>
      </c>
      <c r="AK237" s="11">
        <f>'OddsRatio_working_3-way'!U237/(3*'OddsRatio_working_3-way'!X237^(1/3))*SIN(('OddsRatio_working_3-way'!Y237+4*PI())/3)</f>
        <v>0.47178269693020419</v>
      </c>
      <c r="AL237" s="11">
        <f>'OddsRatio_working_3-way'!Z237+'OddsRatio_working_3-way'!AF237</f>
        <v>1.0407620809209552</v>
      </c>
      <c r="AM237" s="11">
        <f>'OddsRatio_working_3-way'!AA237+'OddsRatio_working_3-way'!AG237</f>
        <v>-0.59354112150901162</v>
      </c>
      <c r="AN237" s="11">
        <f>'OddsRatio_working_3-way'!AB237+'OddsRatio_working_3-way'!AH237</f>
        <v>-0.44722095941194367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1.0407620809209552</v>
      </c>
      <c r="AS237" s="11">
        <f>IF(('OddsRatio_working_3-way'!X237=0),IF(Q237&gt;0,-Q237^(1/3),(-Q237)^(1/3)),'OddsRatio_working_3-way'!AM237-'OddsRatio_working_3-way'!R237/3)</f>
        <v>-0.59354112150901162</v>
      </c>
      <c r="AT237" s="11">
        <f>IF(('OddsRatio_working_3-way'!X237=0),IF(Q237&gt;0,-Q237^(1/3),(-Q237)^(1/3)),'OddsRatio_working_3-way'!AN237-'OddsRatio_working_3-way'!R237/3)</f>
        <v>-0.44722095941194367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IF('True_Odds_Calculator_3-way'!A237="","",'True_Odds_Calculator_3-way'!A237)</f>
        <v>1.84</v>
      </c>
      <c r="B238" s="4">
        <f>IF('True_Odds_Calculator_3-way'!B237="","",'True_Odds_Calculator_3-way'!B237)</f>
        <v>3.75</v>
      </c>
      <c r="C238" s="4">
        <f>IF('True_Odds_Calculator_3-way'!C237="","",'True_Odds_Calculator_3-way'!C237)</f>
        <v>4.5599999999999996</v>
      </c>
      <c r="D238" s="9">
        <f t="shared" si="52"/>
        <v>0.53149580870950597</v>
      </c>
      <c r="E238" s="9">
        <f t="shared" si="53"/>
        <v>0.25734690570579538</v>
      </c>
      <c r="F238" s="9">
        <f t="shared" si="54"/>
        <v>0.21115728558469879</v>
      </c>
      <c r="G238" s="9">
        <f t="shared" si="55"/>
        <v>1.0493837876612031</v>
      </c>
      <c r="H238" s="9">
        <f t="shared" si="56"/>
        <v>1.8814823816354107</v>
      </c>
      <c r="I238" s="9">
        <f t="shared" si="57"/>
        <v>3.8858054160683086</v>
      </c>
      <c r="J238" s="9">
        <f t="shared" si="58"/>
        <v>4.7358062840738828</v>
      </c>
      <c r="K238" s="11">
        <f t="shared" si="59"/>
        <v>0.54347826086956519</v>
      </c>
      <c r="L238" s="11">
        <f t="shared" si="60"/>
        <v>0.26666666666666666</v>
      </c>
      <c r="M238" s="11">
        <f t="shared" si="61"/>
        <v>0.2192982456140351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-0.26136536994660575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0.22724383422323927</v>
      </c>
      <c r="Q238" s="11">
        <f>2*'OddsRatio_working_3-way'!K238*'OddsRatio_working_3-way'!L238*'OddsRatio_working_3-way'!M238</f>
        <v>6.3564708873633358E-2</v>
      </c>
      <c r="R238" s="11">
        <f t="shared" si="62"/>
        <v>0</v>
      </c>
      <c r="S238" s="11">
        <f t="shared" si="63"/>
        <v>-0.86944890315676804</v>
      </c>
      <c r="T238" s="11">
        <f t="shared" si="64"/>
        <v>-0.24320249039350153</v>
      </c>
      <c r="U238" s="11">
        <f>'OddsRatio_working_3-way'!S238-'OddsRatio_working_3-way'!R238^2/3</f>
        <v>-0.86944890315676804</v>
      </c>
      <c r="V238" s="11">
        <f>'OddsRatio_working_3-way'!S238*'OddsRatio_working_3-way'!R238/3-2*'OddsRatio_working_3-way'!R238^3/27-'OddsRatio_working_3-way'!T238</f>
        <v>0.24320249039350153</v>
      </c>
      <c r="W238" s="11">
        <f>'OddsRatio_working_3-way'!V238^2+4*'OddsRatio_working_3-way'!U238^3/27</f>
        <v>-3.8223277097195488E-2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0.15602141554190302</v>
      </c>
      <c r="Y238" s="11">
        <f>IF('OddsRatio_working_3-way'!W238&gt;=0,IF('OddsRatio_working_3-way'!V238+SQRT('OddsRatio_working_3-way'!W238)&gt;0,0,PI()),ACOS('OddsRatio_working_3-way'!V238/(2*'OddsRatio_working_3-way'!X238)))</f>
        <v>0.67710762678519809</v>
      </c>
      <c r="Z238" s="11">
        <f>'OddsRatio_working_3-way'!X238^(1/3)*COS('OddsRatio_working_3-way'!Y238/3)</f>
        <v>0.52469189383060166</v>
      </c>
      <c r="AA238" s="11">
        <f>'OddsRatio_working_3-way'!X238^(1/3)*COS(('OddsRatio_working_3-way'!Y238+2*PI())/3)</f>
        <v>-0.36668212568630298</v>
      </c>
      <c r="AB238" s="11">
        <f>'OddsRatio_working_3-way'!X238^(1/3)*COS(('OddsRatio_working_3-way'!Y238+4*PI())/3)</f>
        <v>-0.15800976814429904</v>
      </c>
      <c r="AC238" s="11">
        <f>'OddsRatio_working_3-way'!X238^(1/3)*SIN('OddsRatio_working_3-way'!Y238/3)</f>
        <v>0.12047704179931001</v>
      </c>
      <c r="AD238" s="11">
        <f>'OddsRatio_working_3-way'!X238^(1/3)*SIN(('OddsRatio_working_3-way'!Y238+2*PI())/3)</f>
        <v>0.39415798831741367</v>
      </c>
      <c r="AE238" s="11">
        <f>'OddsRatio_working_3-way'!X238^(1/3)*SIN(('OddsRatio_working_3-way'!Y238+4*PI())/3)</f>
        <v>-0.51463503011672351</v>
      </c>
      <c r="AF238" s="11">
        <f>-'OddsRatio_working_3-way'!U238/(3*'OddsRatio_working_3-way'!X238^(1/3))*COS(('OddsRatio_working_3-way'!Y238)/3)</f>
        <v>0.52469189383060155</v>
      </c>
      <c r="AG238" s="11">
        <f>-'OddsRatio_working_3-way'!U238/(3*'OddsRatio_working_3-way'!X238^(1/3))*COS(('OddsRatio_working_3-way'!Y238+2*PI())/3)</f>
        <v>-0.36668212568630282</v>
      </c>
      <c r="AH238" s="11">
        <f>-'OddsRatio_working_3-way'!U238/(3*'OddsRatio_working_3-way'!X238^(1/3))*COS(('OddsRatio_working_3-way'!Y238+4*PI())/3)</f>
        <v>-0.15800976814429898</v>
      </c>
      <c r="AI238" s="11">
        <f>'OddsRatio_working_3-way'!U238/(3*'OddsRatio_working_3-way'!X238^(1/3))*SIN(('OddsRatio_working_3-way'!Y238)/3)</f>
        <v>-0.12047704179930996</v>
      </c>
      <c r="AJ238" s="11">
        <f>'OddsRatio_working_3-way'!U238/(3*'OddsRatio_working_3-way'!X238^(1/3))*SIN(('OddsRatio_working_3-way'!Y238+2*PI())/3)</f>
        <v>-0.3941579883174135</v>
      </c>
      <c r="AK238" s="11">
        <f>'OddsRatio_working_3-way'!U238/(3*'OddsRatio_working_3-way'!X238^(1/3))*SIN(('OddsRatio_working_3-way'!Y238+4*PI())/3)</f>
        <v>0.51463503011672329</v>
      </c>
      <c r="AL238" s="11">
        <f>'OddsRatio_working_3-way'!Z238+'OddsRatio_working_3-way'!AF238</f>
        <v>1.0493837876612031</v>
      </c>
      <c r="AM238" s="11">
        <f>'OddsRatio_working_3-way'!AA238+'OddsRatio_working_3-way'!AG238</f>
        <v>-0.73336425137260575</v>
      </c>
      <c r="AN238" s="11">
        <f>'OddsRatio_working_3-way'!AB238+'OddsRatio_working_3-way'!AH238</f>
        <v>-0.31601953628859802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1.0493837876612031</v>
      </c>
      <c r="AS238" s="11">
        <f>IF(('OddsRatio_working_3-way'!X238=0),IF(Q238&gt;0,-Q238^(1/3),(-Q238)^(1/3)),'OddsRatio_working_3-way'!AM238-'OddsRatio_working_3-way'!R238/3)</f>
        <v>-0.73336425137260575</v>
      </c>
      <c r="AT238" s="11">
        <f>IF(('OddsRatio_working_3-way'!X238=0),IF(Q238&gt;0,-Q238^(1/3),(-Q238)^(1/3)),'OddsRatio_working_3-way'!AN238-'OddsRatio_working_3-way'!R238/3)</f>
        <v>-0.31601953628859802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IF('True_Odds_Calculator_3-way'!A238="","",'True_Odds_Calculator_3-way'!A238)</f>
        <v>1.92</v>
      </c>
      <c r="B239" s="4">
        <f>IF('True_Odds_Calculator_3-way'!B238="","",'True_Odds_Calculator_3-way'!B238)</f>
        <v>3.37</v>
      </c>
      <c r="C239" s="4">
        <f>IF('True_Odds_Calculator_3-way'!C238="","",'True_Odds_Calculator_3-way'!C238)</f>
        <v>4.7300000000000004</v>
      </c>
      <c r="D239" s="9">
        <f t="shared" si="52"/>
        <v>0.5091739429315989</v>
      </c>
      <c r="E239" s="9">
        <f t="shared" si="53"/>
        <v>0.28708749405040879</v>
      </c>
      <c r="F239" s="9">
        <f t="shared" si="54"/>
        <v>0.2037385630179924</v>
      </c>
      <c r="G239" s="9">
        <f t="shared" si="55"/>
        <v>1.0477884643866608</v>
      </c>
      <c r="H239" s="9">
        <f t="shared" si="56"/>
        <v>1.9639653872357279</v>
      </c>
      <c r="I239" s="9">
        <f t="shared" si="57"/>
        <v>3.4832586605963867</v>
      </c>
      <c r="J239" s="9">
        <f t="shared" si="58"/>
        <v>4.9082509721622447</v>
      </c>
      <c r="K239" s="11">
        <f t="shared" si="59"/>
        <v>0.52083333333333337</v>
      </c>
      <c r="L239" s="11">
        <f t="shared" si="60"/>
        <v>0.29673590504451036</v>
      </c>
      <c r="M239" s="11">
        <f t="shared" si="61"/>
        <v>0.21141649048625791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-0.26573743263844019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0.22937434520486069</v>
      </c>
      <c r="Q239" s="11">
        <f>2*'OddsRatio_working_3-way'!K239*'OddsRatio_working_3-way'!L239*'OddsRatio_working_3-way'!M239</f>
        <v>6.5348816297681106E-2</v>
      </c>
      <c r="R239" s="11">
        <f t="shared" si="62"/>
        <v>0</v>
      </c>
      <c r="S239" s="11">
        <f t="shared" si="63"/>
        <v>-0.86316159122732716</v>
      </c>
      <c r="T239" s="11">
        <f t="shared" si="64"/>
        <v>-0.24591498325564876</v>
      </c>
      <c r="U239" s="11">
        <f>'OddsRatio_working_3-way'!S239-'OddsRatio_working_3-way'!R239^2/3</f>
        <v>-0.86316159122732716</v>
      </c>
      <c r="V239" s="11">
        <f>'OddsRatio_working_3-way'!S239*'OddsRatio_working_3-way'!R239/3-2*'OddsRatio_working_3-way'!R239^3/27-'OddsRatio_working_3-way'!T239</f>
        <v>0.24591498325564876</v>
      </c>
      <c r="W239" s="11">
        <f>'OddsRatio_working_3-way'!V239^2+4*'OddsRatio_working_3-way'!U239^3/27</f>
        <v>-3.4799414938941467E-2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0.15433210450888651</v>
      </c>
      <c r="Y239" s="11">
        <f>IF('OddsRatio_working_3-way'!W239&gt;=0,IF('OddsRatio_working_3-way'!V239+SQRT('OddsRatio_working_3-way'!W239)&gt;0,0,PI()),ACOS('OddsRatio_working_3-way'!V239/(2*'OddsRatio_working_3-way'!X239)))</f>
        <v>0.64896928019156441</v>
      </c>
      <c r="Z239" s="11">
        <f>'OddsRatio_working_3-way'!X239^(1/3)*COS('OddsRatio_working_3-way'!Y239/3)</f>
        <v>0.52389423219333042</v>
      </c>
      <c r="AA239" s="11">
        <f>'OddsRatio_working_3-way'!X239^(1/3)*COS(('OddsRatio_working_3-way'!Y239+2*PI())/3)</f>
        <v>-0.36165430195983334</v>
      </c>
      <c r="AB239" s="11">
        <f>'OddsRatio_working_3-way'!X239^(1/3)*COS(('OddsRatio_working_3-way'!Y239+4*PI())/3)</f>
        <v>-0.162239930233497</v>
      </c>
      <c r="AC239" s="11">
        <f>'OddsRatio_working_3-way'!X239^(1/3)*SIN('OddsRatio_working_3-way'!Y239/3)</f>
        <v>0.11513194119648036</v>
      </c>
      <c r="AD239" s="11">
        <f>'OddsRatio_working_3-way'!X239^(1/3)*SIN(('OddsRatio_working_3-way'!Y239+2*PI())/3)</f>
        <v>0.39613974337732727</v>
      </c>
      <c r="AE239" s="11">
        <f>'OddsRatio_working_3-way'!X239^(1/3)*SIN(('OddsRatio_working_3-way'!Y239+4*PI())/3)</f>
        <v>-0.51127168457380767</v>
      </c>
      <c r="AF239" s="11">
        <f>-'OddsRatio_working_3-way'!U239/(3*'OddsRatio_working_3-way'!X239^(1/3))*COS(('OddsRatio_working_3-way'!Y239)/3)</f>
        <v>0.52389423219333053</v>
      </c>
      <c r="AG239" s="11">
        <f>-'OddsRatio_working_3-way'!U239/(3*'OddsRatio_working_3-way'!X239^(1/3))*COS(('OddsRatio_working_3-way'!Y239+2*PI())/3)</f>
        <v>-0.36165430195983339</v>
      </c>
      <c r="AH239" s="11">
        <f>-'OddsRatio_working_3-way'!U239/(3*'OddsRatio_working_3-way'!X239^(1/3))*COS(('OddsRatio_working_3-way'!Y239+4*PI())/3)</f>
        <v>-0.16223993023349703</v>
      </c>
      <c r="AI239" s="11">
        <f>'OddsRatio_working_3-way'!U239/(3*'OddsRatio_working_3-way'!X239^(1/3))*SIN(('OddsRatio_working_3-way'!Y239)/3)</f>
        <v>-0.11513194119648038</v>
      </c>
      <c r="AJ239" s="11">
        <f>'OddsRatio_working_3-way'!U239/(3*'OddsRatio_working_3-way'!X239^(1/3))*SIN(('OddsRatio_working_3-way'!Y239+2*PI())/3)</f>
        <v>-0.39613974337732738</v>
      </c>
      <c r="AK239" s="11">
        <f>'OddsRatio_working_3-way'!U239/(3*'OddsRatio_working_3-way'!X239^(1/3))*SIN(('OddsRatio_working_3-way'!Y239+4*PI())/3)</f>
        <v>0.51127168457380778</v>
      </c>
      <c r="AL239" s="11">
        <f>'OddsRatio_working_3-way'!Z239+'OddsRatio_working_3-way'!AF239</f>
        <v>1.0477884643866608</v>
      </c>
      <c r="AM239" s="11">
        <f>'OddsRatio_working_3-way'!AA239+'OddsRatio_working_3-way'!AG239</f>
        <v>-0.72330860391966678</v>
      </c>
      <c r="AN239" s="11">
        <f>'OddsRatio_working_3-way'!AB239+'OddsRatio_working_3-way'!AH239</f>
        <v>-0.32447986046699406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1.0477884643866608</v>
      </c>
      <c r="AS239" s="11">
        <f>IF(('OddsRatio_working_3-way'!X239=0),IF(Q239&gt;0,-Q239^(1/3),(-Q239)^(1/3)),'OddsRatio_working_3-way'!AM239-'OddsRatio_working_3-way'!R239/3)</f>
        <v>-0.72330860391966678</v>
      </c>
      <c r="AT239" s="11">
        <f>IF(('OddsRatio_working_3-way'!X239=0),IF(Q239&gt;0,-Q239^(1/3),(-Q239)^(1/3)),'OddsRatio_working_3-way'!AN239-'OddsRatio_working_3-way'!R239/3)</f>
        <v>-0.32447986046699406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IF('True_Odds_Calculator_3-way'!A239="","",'True_Odds_Calculator_3-way'!A239)</f>
        <v>2.82</v>
      </c>
      <c r="B240" s="4">
        <f>IF('True_Odds_Calculator_3-way'!B239="","",'True_Odds_Calculator_3-way'!B239)</f>
        <v>3.45</v>
      </c>
      <c r="C240" s="4">
        <f>IF('True_Odds_Calculator_3-way'!C239="","",'True_Odds_Calculator_3-way'!C239)</f>
        <v>2.61</v>
      </c>
      <c r="D240" s="9">
        <f t="shared" si="52"/>
        <v>0.34519078727511343</v>
      </c>
      <c r="E240" s="9">
        <f t="shared" si="53"/>
        <v>0.28140597796741135</v>
      </c>
      <c r="F240" s="9">
        <f t="shared" si="54"/>
        <v>0.37340323475747511</v>
      </c>
      <c r="G240" s="9">
        <f t="shared" si="55"/>
        <v>1.042279501596969</v>
      </c>
      <c r="H240" s="9">
        <f t="shared" si="56"/>
        <v>2.8969486929064838</v>
      </c>
      <c r="I240" s="9">
        <f t="shared" si="57"/>
        <v>3.5535847789125734</v>
      </c>
      <c r="J240" s="9">
        <f t="shared" si="58"/>
        <v>2.6780699975711206</v>
      </c>
      <c r="K240" s="11">
        <f t="shared" si="59"/>
        <v>0.3546099290780142</v>
      </c>
      <c r="L240" s="11">
        <f t="shared" si="60"/>
        <v>0.28985507246376813</v>
      </c>
      <c r="M240" s="11">
        <f t="shared" si="61"/>
        <v>0.38314176245210729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-0.28271876670018037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0.23156270564481354</v>
      </c>
      <c r="Q240" s="11">
        <f>2*'OddsRatio_working_3-way'!K240*'OddsRatio_working_3-way'!L240*'OddsRatio_working_3-way'!M240</f>
        <v>7.8762825049256302E-2</v>
      </c>
      <c r="R240" s="11">
        <f t="shared" si="62"/>
        <v>0</v>
      </c>
      <c r="S240" s="11">
        <f t="shared" si="63"/>
        <v>-0.81905671967783744</v>
      </c>
      <c r="T240" s="11">
        <f t="shared" si="64"/>
        <v>-0.27859072097885623</v>
      </c>
      <c r="U240" s="11">
        <f>'OddsRatio_working_3-way'!S240-'OddsRatio_working_3-way'!R240^2/3</f>
        <v>-0.81905671967783744</v>
      </c>
      <c r="V240" s="11">
        <f>'OddsRatio_working_3-way'!S240*'OddsRatio_working_3-way'!R240/3-2*'OddsRatio_working_3-way'!R240^3/27-'OddsRatio_working_3-way'!T240</f>
        <v>0.27859072097885623</v>
      </c>
      <c r="W240" s="11">
        <f>'OddsRatio_working_3-way'!V240^2+4*'OddsRatio_working_3-way'!U240^3/27</f>
        <v>-3.7897883990186537E-3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0.14265568531830197</v>
      </c>
      <c r="Y240" s="11">
        <f>IF('OddsRatio_working_3-way'!W240&gt;=0,IF('OddsRatio_working_3-way'!V240+SQRT('OddsRatio_working_3-way'!W240)&gt;0,0,PI()),ACOS('OddsRatio_working_3-way'!V240/(2*'OddsRatio_working_3-way'!X240)))</f>
        <v>0.21747898295365964</v>
      </c>
      <c r="Z240" s="11">
        <f>'OddsRatio_working_3-way'!X240^(1/3)*COS('OddsRatio_working_3-way'!Y240/3)</f>
        <v>0.52113975079848451</v>
      </c>
      <c r="AA240" s="11">
        <f>'OddsRatio_working_3-way'!X240^(1/3)*COS(('OddsRatio_working_3-way'!Y240+2*PI())/3)</f>
        <v>-0.2933448662112858</v>
      </c>
      <c r="AB240" s="11">
        <f>'OddsRatio_working_3-way'!X240^(1/3)*COS(('OddsRatio_working_3-way'!Y240+4*PI())/3)</f>
        <v>-0.22779488458719863</v>
      </c>
      <c r="AC240" s="11">
        <f>'OddsRatio_working_3-way'!X240^(1/3)*SIN('OddsRatio_working_3-way'!Y240/3)</f>
        <v>3.7845299536041724E-2</v>
      </c>
      <c r="AD240" s="11">
        <f>'OddsRatio_working_3-way'!X240^(1/3)*SIN(('OddsRatio_working_3-way'!Y240+2*PI())/3)</f>
        <v>0.43239761334535842</v>
      </c>
      <c r="AE240" s="11">
        <f>'OddsRatio_working_3-way'!X240^(1/3)*SIN(('OddsRatio_working_3-way'!Y240+4*PI())/3)</f>
        <v>-0.47024291288140013</v>
      </c>
      <c r="AF240" s="11">
        <f>-'OddsRatio_working_3-way'!U240/(3*'OddsRatio_working_3-way'!X240^(1/3))*COS(('OddsRatio_working_3-way'!Y240)/3)</f>
        <v>0.5211397507984844</v>
      </c>
      <c r="AG240" s="11">
        <f>-'OddsRatio_working_3-way'!U240/(3*'OddsRatio_working_3-way'!X240^(1/3))*COS(('OddsRatio_working_3-way'!Y240+2*PI())/3)</f>
        <v>-0.29334486621128569</v>
      </c>
      <c r="AH240" s="11">
        <f>-'OddsRatio_working_3-way'!U240/(3*'OddsRatio_working_3-way'!X240^(1/3))*COS(('OddsRatio_working_3-way'!Y240+4*PI())/3)</f>
        <v>-0.22779488458719857</v>
      </c>
      <c r="AI240" s="11">
        <f>'OddsRatio_working_3-way'!U240/(3*'OddsRatio_working_3-way'!X240^(1/3))*SIN(('OddsRatio_working_3-way'!Y240)/3)</f>
        <v>-3.7845299536041717E-2</v>
      </c>
      <c r="AJ240" s="11">
        <f>'OddsRatio_working_3-way'!U240/(3*'OddsRatio_working_3-way'!X240^(1/3))*SIN(('OddsRatio_working_3-way'!Y240+2*PI())/3)</f>
        <v>-0.43239761334535831</v>
      </c>
      <c r="AK240" s="11">
        <f>'OddsRatio_working_3-way'!U240/(3*'OddsRatio_working_3-way'!X240^(1/3))*SIN(('OddsRatio_working_3-way'!Y240+4*PI())/3)</f>
        <v>0.47024291288140008</v>
      </c>
      <c r="AL240" s="11">
        <f>'OddsRatio_working_3-way'!Z240+'OddsRatio_working_3-way'!AF240</f>
        <v>1.042279501596969</v>
      </c>
      <c r="AM240" s="11">
        <f>'OddsRatio_working_3-way'!AA240+'OddsRatio_working_3-way'!AG240</f>
        <v>-0.5866897324225715</v>
      </c>
      <c r="AN240" s="11">
        <f>'OddsRatio_working_3-way'!AB240+'OddsRatio_working_3-way'!AH240</f>
        <v>-0.4555897691743972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1.042279501596969</v>
      </c>
      <c r="AS240" s="11">
        <f>IF(('OddsRatio_working_3-way'!X240=0),IF(Q240&gt;0,-Q240^(1/3),(-Q240)^(1/3)),'OddsRatio_working_3-way'!AM240-'OddsRatio_working_3-way'!R240/3)</f>
        <v>-0.5866897324225715</v>
      </c>
      <c r="AT240" s="11">
        <f>IF(('OddsRatio_working_3-way'!X240=0),IF(Q240&gt;0,-Q240^(1/3),(-Q240)^(1/3)),'OddsRatio_working_3-way'!AN240-'OddsRatio_working_3-way'!R240/3)</f>
        <v>-0.4555897691743972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IF('True_Odds_Calculator_3-way'!A240="","",'True_Odds_Calculator_3-way'!A240)</f>
        <v>1.58</v>
      </c>
      <c r="B241" s="4">
        <f>IF('True_Odds_Calculator_3-way'!B240="","",'True_Odds_Calculator_3-way'!B240)</f>
        <v>4.45</v>
      </c>
      <c r="C241" s="4">
        <f>IF('True_Odds_Calculator_3-way'!C240="","",'True_Odds_Calculator_3-way'!C240)</f>
        <v>5.71</v>
      </c>
      <c r="D241" s="9">
        <f t="shared" si="52"/>
        <v>0.61889207193924056</v>
      </c>
      <c r="E241" s="9">
        <f t="shared" si="53"/>
        <v>0.21445916104958218</v>
      </c>
      <c r="F241" s="9">
        <f t="shared" si="54"/>
        <v>0.16664876701117742</v>
      </c>
      <c r="G241" s="9">
        <f t="shared" si="55"/>
        <v>1.061707952613788</v>
      </c>
      <c r="H241" s="9">
        <f t="shared" si="56"/>
        <v>1.6157906125159971</v>
      </c>
      <c r="I241" s="9">
        <f t="shared" si="57"/>
        <v>4.662892436517569</v>
      </c>
      <c r="J241" s="9">
        <f t="shared" si="58"/>
        <v>6.0006444568109423</v>
      </c>
      <c r="K241" s="11">
        <f t="shared" si="59"/>
        <v>0.63291139240506322</v>
      </c>
      <c r="L241" s="11">
        <f t="shared" si="60"/>
        <v>0.2247191011235955</v>
      </c>
      <c r="M241" s="11">
        <f t="shared" si="61"/>
        <v>0.17513134851138354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-0.23475496680823826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0.21769989844822818</v>
      </c>
      <c r="Q241" s="11">
        <f>2*'OddsRatio_working_3-way'!K241*'OddsRatio_working_3-way'!L241*'OddsRatio_working_3-way'!M241</f>
        <v>4.9816910400052199E-2</v>
      </c>
      <c r="R241" s="11">
        <f t="shared" si="62"/>
        <v>0</v>
      </c>
      <c r="S241" s="11">
        <f t="shared" si="63"/>
        <v>-0.92734948873758372</v>
      </c>
      <c r="T241" s="11">
        <f t="shared" si="64"/>
        <v>-0.21220812099258202</v>
      </c>
      <c r="U241" s="11">
        <f>'OddsRatio_working_3-way'!S241-'OddsRatio_working_3-way'!R241^2/3</f>
        <v>-0.92734948873758372</v>
      </c>
      <c r="V241" s="11">
        <f>'OddsRatio_working_3-way'!S241*'OddsRatio_working_3-way'!R241/3-2*'OddsRatio_working_3-way'!R241^3/27-'OddsRatio_working_3-way'!T241</f>
        <v>0.21220812099258202</v>
      </c>
      <c r="W241" s="11">
        <f>'OddsRatio_working_3-way'!V241^2+4*'OddsRatio_working_3-way'!U241^3/27</f>
        <v>-7.3115757850394258E-2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0.1718633501256133</v>
      </c>
      <c r="Y241" s="11">
        <f>IF('OddsRatio_working_3-way'!W241&gt;=0,IF('OddsRatio_working_3-way'!V241+SQRT('OddsRatio_working_3-way'!W241)&gt;0,0,PI()),ACOS('OddsRatio_working_3-way'!V241/(2*'OddsRatio_working_3-way'!X241)))</f>
        <v>0.90539542188531708</v>
      </c>
      <c r="Z241" s="11">
        <f>'OddsRatio_working_3-way'!X241^(1/3)*COS('OddsRatio_working_3-way'!Y241/3)</f>
        <v>0.53085397630689402</v>
      </c>
      <c r="AA241" s="11">
        <f>'OddsRatio_working_3-way'!X241^(1/3)*COS(('OddsRatio_working_3-way'!Y241+2*PI())/3)</f>
        <v>-0.40854551967108688</v>
      </c>
      <c r="AB241" s="11">
        <f>'OddsRatio_working_3-way'!X241^(1/3)*COS(('OddsRatio_working_3-way'!Y241+4*PI())/3)</f>
        <v>-0.12230845663580722</v>
      </c>
      <c r="AC241" s="11">
        <f>'OddsRatio_working_3-way'!X241^(1/3)*SIN('OddsRatio_working_3-way'!Y241/3)</f>
        <v>0.16525904539546657</v>
      </c>
      <c r="AD241" s="11">
        <f>'OddsRatio_working_3-way'!X241^(1/3)*SIN(('OddsRatio_working_3-way'!Y241+2*PI())/3)</f>
        <v>0.3771035064840193</v>
      </c>
      <c r="AE241" s="11">
        <f>'OddsRatio_working_3-way'!X241^(1/3)*SIN(('OddsRatio_working_3-way'!Y241+4*PI())/3)</f>
        <v>-0.5423625518794859</v>
      </c>
      <c r="AF241" s="11">
        <f>-'OddsRatio_working_3-way'!U241/(3*'OddsRatio_working_3-way'!X241^(1/3))*COS(('OddsRatio_working_3-way'!Y241)/3)</f>
        <v>0.53085397630689402</v>
      </c>
      <c r="AG241" s="11">
        <f>-'OddsRatio_working_3-way'!U241/(3*'OddsRatio_working_3-way'!X241^(1/3))*COS(('OddsRatio_working_3-way'!Y241+2*PI())/3)</f>
        <v>-0.40854551967108688</v>
      </c>
      <c r="AH241" s="11">
        <f>-'OddsRatio_working_3-way'!U241/(3*'OddsRatio_working_3-way'!X241^(1/3))*COS(('OddsRatio_working_3-way'!Y241+4*PI())/3)</f>
        <v>-0.12230845663580722</v>
      </c>
      <c r="AI241" s="11">
        <f>'OddsRatio_working_3-way'!U241/(3*'OddsRatio_working_3-way'!X241^(1/3))*SIN(('OddsRatio_working_3-way'!Y241)/3)</f>
        <v>-0.16525904539546657</v>
      </c>
      <c r="AJ241" s="11">
        <f>'OddsRatio_working_3-way'!U241/(3*'OddsRatio_working_3-way'!X241^(1/3))*SIN(('OddsRatio_working_3-way'!Y241+2*PI())/3)</f>
        <v>-0.3771035064840193</v>
      </c>
      <c r="AK241" s="11">
        <f>'OddsRatio_working_3-way'!U241/(3*'OddsRatio_working_3-way'!X241^(1/3))*SIN(('OddsRatio_working_3-way'!Y241+4*PI())/3)</f>
        <v>0.5423625518794859</v>
      </c>
      <c r="AL241" s="11">
        <f>'OddsRatio_working_3-way'!Z241+'OddsRatio_working_3-way'!AF241</f>
        <v>1.061707952613788</v>
      </c>
      <c r="AM241" s="11">
        <f>'OddsRatio_working_3-way'!AA241+'OddsRatio_working_3-way'!AG241</f>
        <v>-0.81709103934217375</v>
      </c>
      <c r="AN241" s="11">
        <f>'OddsRatio_working_3-way'!AB241+'OddsRatio_working_3-way'!AH241</f>
        <v>-0.24461691327161444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1.061707952613788</v>
      </c>
      <c r="AS241" s="11">
        <f>IF(('OddsRatio_working_3-way'!X241=0),IF(Q241&gt;0,-Q241^(1/3),(-Q241)^(1/3)),'OddsRatio_working_3-way'!AM241-'OddsRatio_working_3-way'!R241/3)</f>
        <v>-0.81709103934217375</v>
      </c>
      <c r="AT241" s="11">
        <f>IF(('OddsRatio_working_3-way'!X241=0),IF(Q241&gt;0,-Q241^(1/3),(-Q241)^(1/3)),'OddsRatio_working_3-way'!AN241-'OddsRatio_working_3-way'!R241/3)</f>
        <v>-0.24461691327161444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IF('True_Odds_Calculator_3-way'!A241="","",'True_Odds_Calculator_3-way'!A241)</f>
        <v>4.83</v>
      </c>
      <c r="B242" s="4">
        <f>IF('True_Odds_Calculator_3-way'!B241="","",'True_Odds_Calculator_3-way'!B241)</f>
        <v>3.32</v>
      </c>
      <c r="C242" s="4">
        <f>IF('True_Odds_Calculator_3-way'!C241="","",'True_Odds_Calculator_3-way'!C241)</f>
        <v>1.88</v>
      </c>
      <c r="D242" s="9">
        <f t="shared" si="52"/>
        <v>0.19657697079837863</v>
      </c>
      <c r="E242" s="9">
        <f t="shared" si="53"/>
        <v>0.28771049149234063</v>
      </c>
      <c r="F242" s="9">
        <f t="shared" si="54"/>
        <v>0.51571253770928072</v>
      </c>
      <c r="G242" s="9">
        <f t="shared" si="55"/>
        <v>1.0671190274691971</v>
      </c>
      <c r="H242" s="9">
        <f t="shared" si="56"/>
        <v>5.0870658752070259</v>
      </c>
      <c r="I242" s="9">
        <f t="shared" si="57"/>
        <v>3.4757161437285364</v>
      </c>
      <c r="J242" s="9">
        <f t="shared" si="58"/>
        <v>1.9390647441728932</v>
      </c>
      <c r="K242" s="11">
        <f t="shared" si="59"/>
        <v>0.20703933747412007</v>
      </c>
      <c r="L242" s="11">
        <f t="shared" si="60"/>
        <v>0.30120481927710846</v>
      </c>
      <c r="M242" s="11">
        <f t="shared" si="61"/>
        <v>0.53191489361702127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-0.25937395677596076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0.23319125583873757</v>
      </c>
      <c r="Q242" s="11">
        <f>2*'OddsRatio_working_3-way'!K242*'OddsRatio_working_3-way'!L242*'OddsRatio_working_3-way'!M242</f>
        <v>6.6341751305472985E-2</v>
      </c>
      <c r="R242" s="11">
        <f t="shared" si="62"/>
        <v>0</v>
      </c>
      <c r="S242" s="11">
        <f t="shared" si="63"/>
        <v>-0.89905424097825282</v>
      </c>
      <c r="T242" s="11">
        <f t="shared" si="64"/>
        <v>-0.25577645547034217</v>
      </c>
      <c r="U242" s="11">
        <f>'OddsRatio_working_3-way'!S242-'OddsRatio_working_3-way'!R242^2/3</f>
        <v>-0.89905424097825282</v>
      </c>
      <c r="V242" s="11">
        <f>'OddsRatio_working_3-way'!S242*'OddsRatio_working_3-way'!R242/3-2*'OddsRatio_working_3-way'!R242^3/27-'OddsRatio_working_3-way'!T242</f>
        <v>0.25577645547034217</v>
      </c>
      <c r="W242" s="11">
        <f>'OddsRatio_working_3-way'!V242^2+4*'OddsRatio_working_3-way'!U242^3/27</f>
        <v>-4.223828923792497E-2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0.16405782853227158</v>
      </c>
      <c r="Y242" s="11">
        <f>IF('OddsRatio_working_3-way'!W242&gt;=0,IF('OddsRatio_working_3-way'!V242+SQRT('OddsRatio_working_3-way'!W242)&gt;0,0,PI()),ACOS('OddsRatio_working_3-way'!V242/(2*'OddsRatio_working_3-way'!X242)))</f>
        <v>0.67687899647878791</v>
      </c>
      <c r="Z242" s="11">
        <f>'OddsRatio_working_3-way'!X242^(1/3)*COS('OddsRatio_working_3-way'!Y242/3)</f>
        <v>0.53355951373459853</v>
      </c>
      <c r="AA242" s="11">
        <f>'OddsRatio_working_3-way'!X242^(1/3)*COS(('OddsRatio_working_3-way'!Y242+2*PI())/3)</f>
        <v>-0.37284221121395922</v>
      </c>
      <c r="AB242" s="11">
        <f>'OddsRatio_working_3-way'!X242^(1/3)*COS(('OddsRatio_working_3-way'!Y242+4*PI())/3)</f>
        <v>-0.16071730252063945</v>
      </c>
      <c r="AC242" s="11">
        <f>'OddsRatio_working_3-way'!X242^(1/3)*SIN('OddsRatio_working_3-way'!Y242/3)</f>
        <v>0.12247037313591316</v>
      </c>
      <c r="AD242" s="11">
        <f>'OddsRatio_working_3-way'!X242^(1/3)*SIN(('OddsRatio_working_3-way'!Y242+2*PI())/3)</f>
        <v>0.40084090675707795</v>
      </c>
      <c r="AE242" s="11">
        <f>'OddsRatio_working_3-way'!X242^(1/3)*SIN(('OddsRatio_working_3-way'!Y242+4*PI())/3)</f>
        <v>-0.52331127989299098</v>
      </c>
      <c r="AF242" s="11">
        <f>-'OddsRatio_working_3-way'!U242/(3*'OddsRatio_working_3-way'!X242^(1/3))*COS(('OddsRatio_working_3-way'!Y242)/3)</f>
        <v>0.53355951373459842</v>
      </c>
      <c r="AG242" s="11">
        <f>-'OddsRatio_working_3-way'!U242/(3*'OddsRatio_working_3-way'!X242^(1/3))*COS(('OddsRatio_working_3-way'!Y242+2*PI())/3)</f>
        <v>-0.37284221121395916</v>
      </c>
      <c r="AH242" s="11">
        <f>-'OddsRatio_working_3-way'!U242/(3*'OddsRatio_working_3-way'!X242^(1/3))*COS(('OddsRatio_working_3-way'!Y242+4*PI())/3)</f>
        <v>-0.1607173025206394</v>
      </c>
      <c r="AI242" s="11">
        <f>'OddsRatio_working_3-way'!U242/(3*'OddsRatio_working_3-way'!X242^(1/3))*SIN(('OddsRatio_working_3-way'!Y242)/3)</f>
        <v>-0.12247037313591314</v>
      </c>
      <c r="AJ242" s="11">
        <f>'OddsRatio_working_3-way'!U242/(3*'OddsRatio_working_3-way'!X242^(1/3))*SIN(('OddsRatio_working_3-way'!Y242+2*PI())/3)</f>
        <v>-0.40084090675707784</v>
      </c>
      <c r="AK242" s="11">
        <f>'OddsRatio_working_3-way'!U242/(3*'OddsRatio_working_3-way'!X242^(1/3))*SIN(('OddsRatio_working_3-way'!Y242+4*PI())/3)</f>
        <v>0.52331127989299087</v>
      </c>
      <c r="AL242" s="11">
        <f>'OddsRatio_working_3-way'!Z242+'OddsRatio_working_3-way'!AF242</f>
        <v>1.0671190274691971</v>
      </c>
      <c r="AM242" s="11">
        <f>'OddsRatio_working_3-way'!AA242+'OddsRatio_working_3-way'!AG242</f>
        <v>-0.74568442242791844</v>
      </c>
      <c r="AN242" s="11">
        <f>'OddsRatio_working_3-way'!AB242+'OddsRatio_working_3-way'!AH242</f>
        <v>-0.32143460504127885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1.0671190274691971</v>
      </c>
      <c r="AS242" s="11">
        <f>IF(('OddsRatio_working_3-way'!X242=0),IF(Q242&gt;0,-Q242^(1/3),(-Q242)^(1/3)),'OddsRatio_working_3-way'!AM242-'OddsRatio_working_3-way'!R242/3)</f>
        <v>-0.74568442242791844</v>
      </c>
      <c r="AT242" s="11">
        <f>IF(('OddsRatio_working_3-way'!X242=0),IF(Q242&gt;0,-Q242^(1/3),(-Q242)^(1/3)),'OddsRatio_working_3-way'!AN242-'OddsRatio_working_3-way'!R242/3)</f>
        <v>-0.32143460504127885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IF('True_Odds_Calculator_3-way'!A242="","",'True_Odds_Calculator_3-way'!A242)</f>
        <v>6.6</v>
      </c>
      <c r="B243" s="4">
        <f>IF('True_Odds_Calculator_3-way'!B242="","",'True_Odds_Calculator_3-way'!B242)</f>
        <v>3.93</v>
      </c>
      <c r="C243" s="4">
        <f>IF('True_Odds_Calculator_3-way'!C242="","",'True_Odds_Calculator_3-way'!C242)</f>
        <v>1.57</v>
      </c>
      <c r="D243" s="9">
        <f t="shared" si="52"/>
        <v>0.14166340056552287</v>
      </c>
      <c r="E243" s="9">
        <f t="shared" si="53"/>
        <v>0.23979963253600498</v>
      </c>
      <c r="F243" s="9">
        <f t="shared" si="54"/>
        <v>0.61853696689847226</v>
      </c>
      <c r="G243" s="9">
        <f t="shared" si="55"/>
        <v>1.081961834491354</v>
      </c>
      <c r="H243" s="9">
        <f t="shared" si="56"/>
        <v>7.0589862731515822</v>
      </c>
      <c r="I243" s="9">
        <f t="shared" si="57"/>
        <v>4.1701481750596674</v>
      </c>
      <c r="J243" s="9">
        <f t="shared" si="58"/>
        <v>1.6167182456600719</v>
      </c>
      <c r="K243" s="11">
        <f t="shared" si="59"/>
        <v>0.15151515151515152</v>
      </c>
      <c r="L243" s="11">
        <f t="shared" si="60"/>
        <v>0.2544529262086514</v>
      </c>
      <c r="M243" s="11">
        <f t="shared" si="61"/>
        <v>0.63694267515923564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-0.22966476158482774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0.22346280915834082</v>
      </c>
      <c r="Q243" s="11">
        <f>2*'OddsRatio_working_3-way'!K243*'OddsRatio_working_3-way'!L243*'OddsRatio_working_3-way'!M243</f>
        <v>4.9112705309525453E-2</v>
      </c>
      <c r="R243" s="11">
        <f t="shared" si="62"/>
        <v>0</v>
      </c>
      <c r="S243" s="11">
        <f t="shared" si="63"/>
        <v>-0.97299562900425107</v>
      </c>
      <c r="T243" s="11">
        <f t="shared" si="64"/>
        <v>-0.21384519318774747</v>
      </c>
      <c r="U243" s="11">
        <f>'OddsRatio_working_3-way'!S243-'OddsRatio_working_3-way'!R243^2/3</f>
        <v>-0.97299562900425107</v>
      </c>
      <c r="V243" s="11">
        <f>'OddsRatio_working_3-way'!S243*'OddsRatio_working_3-way'!R243/3-2*'OddsRatio_working_3-way'!R243^3/27-'OddsRatio_working_3-way'!T243</f>
        <v>0.21384519318774747</v>
      </c>
      <c r="W243" s="11">
        <f>'OddsRatio_working_3-way'!V243^2+4*'OddsRatio_working_3-way'!U243^3/27</f>
        <v>-9.073762632982324E-2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0.18470746667320212</v>
      </c>
      <c r="Y243" s="11">
        <f>IF('OddsRatio_working_3-way'!W243&gt;=0,IF('OddsRatio_working_3-way'!V243+SQRT('OddsRatio_working_3-way'!W243)&gt;0,0,PI()),ACOS('OddsRatio_working_3-way'!V243/(2*'OddsRatio_working_3-way'!X243)))</f>
        <v>0.95344756577402312</v>
      </c>
      <c r="Z243" s="11">
        <f>'OddsRatio_working_3-way'!X243^(1/3)*COS('OddsRatio_working_3-way'!Y243/3)</f>
        <v>0.5409809172456771</v>
      </c>
      <c r="AA243" s="11">
        <f>'OddsRatio_working_3-way'!X243^(1/3)*COS(('OddsRatio_working_3-way'!Y243+2*PI())/3)</f>
        <v>-0.42461262650624909</v>
      </c>
      <c r="AB243" s="11">
        <f>'OddsRatio_working_3-way'!X243^(1/3)*COS(('OddsRatio_working_3-way'!Y243+4*PI())/3)</f>
        <v>-0.11636829073942818</v>
      </c>
      <c r="AC243" s="11">
        <f>'OddsRatio_working_3-way'!X243^(1/3)*SIN('OddsRatio_working_3-way'!Y243/3)</f>
        <v>0.17796495023115153</v>
      </c>
      <c r="AD243" s="11">
        <f>'OddsRatio_working_3-way'!X243^(1/3)*SIN(('OddsRatio_working_3-way'!Y243+2*PI())/3)</f>
        <v>0.37952074218178777</v>
      </c>
      <c r="AE243" s="11">
        <f>'OddsRatio_working_3-way'!X243^(1/3)*SIN(('OddsRatio_working_3-way'!Y243+4*PI())/3)</f>
        <v>-0.55748569241293933</v>
      </c>
      <c r="AF243" s="11">
        <f>-'OddsRatio_working_3-way'!U243/(3*'OddsRatio_working_3-way'!X243^(1/3))*COS(('OddsRatio_working_3-way'!Y243)/3)</f>
        <v>0.54098091724567698</v>
      </c>
      <c r="AG243" s="11">
        <f>-'OddsRatio_working_3-way'!U243/(3*'OddsRatio_working_3-way'!X243^(1/3))*COS(('OddsRatio_working_3-way'!Y243+2*PI())/3)</f>
        <v>-0.42461262650624898</v>
      </c>
      <c r="AH243" s="11">
        <f>-'OddsRatio_working_3-way'!U243/(3*'OddsRatio_working_3-way'!X243^(1/3))*COS(('OddsRatio_working_3-way'!Y243+4*PI())/3)</f>
        <v>-0.11636829073942816</v>
      </c>
      <c r="AI243" s="11">
        <f>'OddsRatio_working_3-way'!U243/(3*'OddsRatio_working_3-way'!X243^(1/3))*SIN(('OddsRatio_working_3-way'!Y243)/3)</f>
        <v>-0.1779649502311515</v>
      </c>
      <c r="AJ243" s="11">
        <f>'OddsRatio_working_3-way'!U243/(3*'OddsRatio_working_3-way'!X243^(1/3))*SIN(('OddsRatio_working_3-way'!Y243+2*PI())/3)</f>
        <v>-0.37952074218178772</v>
      </c>
      <c r="AK243" s="11">
        <f>'OddsRatio_working_3-way'!U243/(3*'OddsRatio_working_3-way'!X243^(1/3))*SIN(('OddsRatio_working_3-way'!Y243+4*PI())/3)</f>
        <v>0.55748569241293922</v>
      </c>
      <c r="AL243" s="11">
        <f>'OddsRatio_working_3-way'!Z243+'OddsRatio_working_3-way'!AF243</f>
        <v>1.081961834491354</v>
      </c>
      <c r="AM243" s="11">
        <f>'OddsRatio_working_3-way'!AA243+'OddsRatio_working_3-way'!AG243</f>
        <v>-0.84922525301249807</v>
      </c>
      <c r="AN243" s="11">
        <f>'OddsRatio_working_3-way'!AB243+'OddsRatio_working_3-way'!AH243</f>
        <v>-0.23273658147885634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1.081961834491354</v>
      </c>
      <c r="AS243" s="11">
        <f>IF(('OddsRatio_working_3-way'!X243=0),IF(Q243&gt;0,-Q243^(1/3),(-Q243)^(1/3)),'OddsRatio_working_3-way'!AM243-'OddsRatio_working_3-way'!R243/3)</f>
        <v>-0.84922525301249807</v>
      </c>
      <c r="AT243" s="11">
        <f>IF(('OddsRatio_working_3-way'!X243=0),IF(Q243&gt;0,-Q243^(1/3),(-Q243)^(1/3)),'OddsRatio_working_3-way'!AN243-'OddsRatio_working_3-way'!R243/3)</f>
        <v>-0.23273658147885634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IF('True_Odds_Calculator_3-way'!A243="","",'True_Odds_Calculator_3-way'!A243)</f>
        <v>1.99</v>
      </c>
      <c r="B244" s="4">
        <f>IF('True_Odds_Calculator_3-way'!B243="","",'True_Odds_Calculator_3-way'!B243)</f>
        <v>3.41</v>
      </c>
      <c r="C244" s="4">
        <f>IF('True_Odds_Calculator_3-way'!C243="","",'True_Odds_Calculator_3-way'!C243)</f>
        <v>4.0999999999999996</v>
      </c>
      <c r="D244" s="9">
        <f t="shared" si="52"/>
        <v>0.48692099418176493</v>
      </c>
      <c r="E244" s="9">
        <f t="shared" si="53"/>
        <v>0.28049551105995618</v>
      </c>
      <c r="F244" s="9">
        <f t="shared" si="54"/>
        <v>0.23258349475827908</v>
      </c>
      <c r="G244" s="9">
        <f t="shared" si="55"/>
        <v>1.0643649138799653</v>
      </c>
      <c r="H244" s="9">
        <f t="shared" si="56"/>
        <v>2.0537212647411658</v>
      </c>
      <c r="I244" s="9">
        <f t="shared" si="57"/>
        <v>3.5651194424507175</v>
      </c>
      <c r="J244" s="9">
        <f t="shared" si="58"/>
        <v>4.2995312330278921</v>
      </c>
      <c r="K244" s="11">
        <f t="shared" si="59"/>
        <v>0.50251256281407031</v>
      </c>
      <c r="L244" s="11">
        <f t="shared" si="60"/>
        <v>0.29325513196480935</v>
      </c>
      <c r="M244" s="11">
        <f t="shared" si="61"/>
        <v>0.24390243902439027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-0.26584140213261431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0.23362646865685266</v>
      </c>
      <c r="Q244" s="11">
        <f>2*'OddsRatio_working_3-way'!K244*'OddsRatio_working_3-way'!L244*'OddsRatio_working_3-way'!M244</f>
        <v>7.1885067279031586E-2</v>
      </c>
      <c r="R244" s="11">
        <f t="shared" si="62"/>
        <v>0</v>
      </c>
      <c r="S244" s="11">
        <f t="shared" si="63"/>
        <v>-0.87881897545931797</v>
      </c>
      <c r="T244" s="11">
        <f t="shared" si="64"/>
        <v>-0.27040583860286704</v>
      </c>
      <c r="U244" s="11">
        <f>'OddsRatio_working_3-way'!S244-'OddsRatio_working_3-way'!R244^2/3</f>
        <v>-0.87881897545931797</v>
      </c>
      <c r="V244" s="11">
        <f>'OddsRatio_working_3-way'!S244*'OddsRatio_working_3-way'!R244/3-2*'OddsRatio_working_3-way'!R244^3/27-'OddsRatio_working_3-way'!T244</f>
        <v>0.27040583860286704</v>
      </c>
      <c r="W244" s="11">
        <f>'OddsRatio_working_3-way'!V244^2+4*'OddsRatio_working_3-way'!U244^3/27</f>
        <v>-2.7433560147530803E-2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0.15855036873029543</v>
      </c>
      <c r="Y244" s="11">
        <f>IF('OddsRatio_working_3-way'!W244&gt;=0,IF('OddsRatio_working_3-way'!V244+SQRT('OddsRatio_working_3-way'!W244)&gt;0,0,PI()),ACOS('OddsRatio_working_3-way'!V244/(2*'OddsRatio_working_3-way'!X244)))</f>
        <v>0.54957942578435626</v>
      </c>
      <c r="Z244" s="11">
        <f>'OddsRatio_working_3-way'!X244^(1/3)*COS('OddsRatio_working_3-way'!Y244/3)</f>
        <v>0.53218245693998278</v>
      </c>
      <c r="AA244" s="11">
        <f>'OddsRatio_working_3-way'!X244^(1/3)*COS(('OddsRatio_working_3-way'!Y244+2*PI())/3)</f>
        <v>-0.35147927364507436</v>
      </c>
      <c r="AB244" s="11">
        <f>'OddsRatio_working_3-way'!X244^(1/3)*COS(('OddsRatio_working_3-way'!Y244+4*PI())/3)</f>
        <v>-0.18070318329490859</v>
      </c>
      <c r="AC244" s="11">
        <f>'OddsRatio_working_3-way'!X244^(1/3)*SIN('OddsRatio_working_3-way'!Y244/3)</f>
        <v>9.8597621734820007E-2</v>
      </c>
      <c r="AD244" s="11">
        <f>'OddsRatio_working_3-way'!X244^(1/3)*SIN(('OddsRatio_working_3-way'!Y244+2*PI())/3)</f>
        <v>0.41158471629103316</v>
      </c>
      <c r="AE244" s="11">
        <f>'OddsRatio_working_3-way'!X244^(1/3)*SIN(('OddsRatio_working_3-way'!Y244+4*PI())/3)</f>
        <v>-0.51018233802585322</v>
      </c>
      <c r="AF244" s="11">
        <f>-'OddsRatio_working_3-way'!U244/(3*'OddsRatio_working_3-way'!X244^(1/3))*COS(('OddsRatio_working_3-way'!Y244)/3)</f>
        <v>0.53218245693998267</v>
      </c>
      <c r="AG244" s="11">
        <f>-'OddsRatio_working_3-way'!U244/(3*'OddsRatio_working_3-way'!X244^(1/3))*COS(('OddsRatio_working_3-way'!Y244+2*PI())/3)</f>
        <v>-0.35147927364507431</v>
      </c>
      <c r="AH244" s="11">
        <f>-'OddsRatio_working_3-way'!U244/(3*'OddsRatio_working_3-way'!X244^(1/3))*COS(('OddsRatio_working_3-way'!Y244+4*PI())/3)</f>
        <v>-0.18070318329490856</v>
      </c>
      <c r="AI244" s="11">
        <f>'OddsRatio_working_3-way'!U244/(3*'OddsRatio_working_3-way'!X244^(1/3))*SIN(('OddsRatio_working_3-way'!Y244)/3)</f>
        <v>-9.8597621734819993E-2</v>
      </c>
      <c r="AJ244" s="11">
        <f>'OddsRatio_working_3-way'!U244/(3*'OddsRatio_working_3-way'!X244^(1/3))*SIN(('OddsRatio_working_3-way'!Y244+2*PI())/3)</f>
        <v>-0.4115847162910331</v>
      </c>
      <c r="AK244" s="11">
        <f>'OddsRatio_working_3-way'!U244/(3*'OddsRatio_working_3-way'!X244^(1/3))*SIN(('OddsRatio_working_3-way'!Y244+4*PI())/3)</f>
        <v>0.51018233802585311</v>
      </c>
      <c r="AL244" s="11">
        <f>'OddsRatio_working_3-way'!Z244+'OddsRatio_working_3-way'!AF244</f>
        <v>1.0643649138799653</v>
      </c>
      <c r="AM244" s="11">
        <f>'OddsRatio_working_3-way'!AA244+'OddsRatio_working_3-way'!AG244</f>
        <v>-0.70295854729014873</v>
      </c>
      <c r="AN244" s="11">
        <f>'OddsRatio_working_3-way'!AB244+'OddsRatio_working_3-way'!AH244</f>
        <v>-0.36140636658981717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1.0643649138799653</v>
      </c>
      <c r="AS244" s="11">
        <f>IF(('OddsRatio_working_3-way'!X244=0),IF(Q244&gt;0,-Q244^(1/3),(-Q244)^(1/3)),'OddsRatio_working_3-way'!AM244-'OddsRatio_working_3-way'!R244/3)</f>
        <v>-0.70295854729014873</v>
      </c>
      <c r="AT244" s="11">
        <f>IF(('OddsRatio_working_3-way'!X244=0),IF(Q244&gt;0,-Q244^(1/3),(-Q244)^(1/3)),'OddsRatio_working_3-way'!AN244-'OddsRatio_working_3-way'!R244/3)</f>
        <v>-0.36140636658981717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IF('True_Odds_Calculator_3-way'!A244="","",'True_Odds_Calculator_3-way'!A244)</f>
        <v>1.07</v>
      </c>
      <c r="B245" s="4">
        <f>IF('True_Odds_Calculator_3-way'!B244="","",'True_Odds_Calculator_3-way'!B244)</f>
        <v>9.61</v>
      </c>
      <c r="C245" s="4">
        <f>IF('True_Odds_Calculator_3-way'!C244="","",'True_Odds_Calculator_3-way'!C244)</f>
        <v>24.09</v>
      </c>
      <c r="D245" s="9">
        <f t="shared" si="52"/>
        <v>0.90260562062618577</v>
      </c>
      <c r="E245" s="9">
        <f t="shared" si="53"/>
        <v>7.0066574535431844E-2</v>
      </c>
      <c r="F245" s="9">
        <f t="shared" si="54"/>
        <v>2.7327804838382451E-2</v>
      </c>
      <c r="G245" s="9">
        <f t="shared" si="55"/>
        <v>1.5414797392946926</v>
      </c>
      <c r="H245" s="9">
        <f t="shared" si="56"/>
        <v>1.1079035817506282</v>
      </c>
      <c r="I245" s="9">
        <f t="shared" si="57"/>
        <v>14.272140555327301</v>
      </c>
      <c r="J245" s="9">
        <f t="shared" si="58"/>
        <v>36.592767180314461</v>
      </c>
      <c r="K245" s="11">
        <f t="shared" si="59"/>
        <v>0.93457943925233644</v>
      </c>
      <c r="L245" s="11">
        <f t="shared" si="60"/>
        <v>0.10405827263267431</v>
      </c>
      <c r="M245" s="11">
        <f t="shared" si="61"/>
        <v>4.1511000415110001E-2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-5.6179925510791207E-2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0.12825468828109785</v>
      </c>
      <c r="Q245" s="11">
        <f>2*'OddsRatio_working_3-way'!K245*'OddsRatio_working_3-way'!L245*'OddsRatio_working_3-way'!M245</f>
        <v>8.0739495298141548E-3</v>
      </c>
      <c r="R245" s="11">
        <f t="shared" si="62"/>
        <v>0</v>
      </c>
      <c r="S245" s="11">
        <f t="shared" si="63"/>
        <v>-2.282927346645597</v>
      </c>
      <c r="T245" s="11">
        <f t="shared" si="64"/>
        <v>-0.14371591732109518</v>
      </c>
      <c r="U245" s="11">
        <f>'OddsRatio_working_3-way'!S245-'OddsRatio_working_3-way'!R245^2/3</f>
        <v>-2.282927346645597</v>
      </c>
      <c r="V245" s="11">
        <f>'OddsRatio_working_3-way'!S245*'OddsRatio_working_3-way'!R245/3-2*'OddsRatio_working_3-way'!R245^3/27-'OddsRatio_working_3-way'!T245</f>
        <v>0.14371591732109518</v>
      </c>
      <c r="W245" s="11">
        <f>'OddsRatio_working_3-way'!V245^2+4*'OddsRatio_working_3-way'!U245^3/27</f>
        <v>-1.7420217641314066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0.6638290497226772</v>
      </c>
      <c r="Y245" s="11">
        <f>IF('OddsRatio_working_3-way'!W245&gt;=0,IF('OddsRatio_working_3-way'!V245+SQRT('OddsRatio_working_3-way'!W245)&gt;0,0,PI()),ACOS('OddsRatio_working_3-way'!V245/(2*'OddsRatio_working_3-way'!X245)))</f>
        <v>1.4623361182522052</v>
      </c>
      <c r="Z245" s="11">
        <f>'OddsRatio_working_3-way'!X245^(1/3)*COS('OddsRatio_working_3-way'!Y245/3)</f>
        <v>0.77073986964734631</v>
      </c>
      <c r="AA245" s="11">
        <f>'OddsRatio_working_3-way'!X245^(1/3)*COS(('OddsRatio_working_3-way'!Y245+2*PI())/3)</f>
        <v>-0.73920870695498297</v>
      </c>
      <c r="AB245" s="11">
        <f>'OddsRatio_working_3-way'!X245^(1/3)*COS(('OddsRatio_working_3-way'!Y245+4*PI())/3)</f>
        <v>-3.1531162692363494E-2</v>
      </c>
      <c r="AC245" s="11">
        <f>'OddsRatio_working_3-way'!X245^(1/3)*SIN('OddsRatio_working_3-way'!Y245/3)</f>
        <v>0.40857782067947679</v>
      </c>
      <c r="AD245" s="11">
        <f>'OddsRatio_working_3-way'!X245^(1/3)*SIN(('OddsRatio_working_3-way'!Y245+2*PI())/3)</f>
        <v>0.46319139648437035</v>
      </c>
      <c r="AE245" s="11">
        <f>'OddsRatio_working_3-way'!X245^(1/3)*SIN(('OddsRatio_working_3-way'!Y245+4*PI())/3)</f>
        <v>-0.87176921716384714</v>
      </c>
      <c r="AF245" s="11">
        <f>-'OddsRatio_working_3-way'!U245/(3*'OddsRatio_working_3-way'!X245^(1/3))*COS(('OddsRatio_working_3-way'!Y245)/3)</f>
        <v>0.77073986964734631</v>
      </c>
      <c r="AG245" s="11">
        <f>-'OddsRatio_working_3-way'!U245/(3*'OddsRatio_working_3-way'!X245^(1/3))*COS(('OddsRatio_working_3-way'!Y245+2*PI())/3)</f>
        <v>-0.73920870695498297</v>
      </c>
      <c r="AH245" s="11">
        <f>-'OddsRatio_working_3-way'!U245/(3*'OddsRatio_working_3-way'!X245^(1/3))*COS(('OddsRatio_working_3-way'!Y245+4*PI())/3)</f>
        <v>-3.1531162692363494E-2</v>
      </c>
      <c r="AI245" s="11">
        <f>'OddsRatio_working_3-way'!U245/(3*'OddsRatio_working_3-way'!X245^(1/3))*SIN(('OddsRatio_working_3-way'!Y245)/3)</f>
        <v>-0.40857782067947679</v>
      </c>
      <c r="AJ245" s="11">
        <f>'OddsRatio_working_3-way'!U245/(3*'OddsRatio_working_3-way'!X245^(1/3))*SIN(('OddsRatio_working_3-way'!Y245+2*PI())/3)</f>
        <v>-0.46319139648437035</v>
      </c>
      <c r="AK245" s="11">
        <f>'OddsRatio_working_3-way'!U245/(3*'OddsRatio_working_3-way'!X245^(1/3))*SIN(('OddsRatio_working_3-way'!Y245+4*PI())/3)</f>
        <v>0.87176921716384714</v>
      </c>
      <c r="AL245" s="11">
        <f>'OddsRatio_working_3-way'!Z245+'OddsRatio_working_3-way'!AF245</f>
        <v>1.5414797392946926</v>
      </c>
      <c r="AM245" s="11">
        <f>'OddsRatio_working_3-way'!AA245+'OddsRatio_working_3-way'!AG245</f>
        <v>-1.4784174139099659</v>
      </c>
      <c r="AN245" s="11">
        <f>'OddsRatio_working_3-way'!AB245+'OddsRatio_working_3-way'!AH245</f>
        <v>-6.3062325384726989E-2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1.5414797392946926</v>
      </c>
      <c r="AS245" s="11">
        <f>IF(('OddsRatio_working_3-way'!X245=0),IF(Q245&gt;0,-Q245^(1/3),(-Q245)^(1/3)),'OddsRatio_working_3-way'!AM245-'OddsRatio_working_3-way'!R245/3)</f>
        <v>-1.4784174139099659</v>
      </c>
      <c r="AT245" s="11">
        <f>IF(('OddsRatio_working_3-way'!X245=0),IF(Q245&gt;0,-Q245^(1/3),(-Q245)^(1/3)),'OddsRatio_working_3-way'!AN245-'OddsRatio_working_3-way'!R245/3)</f>
        <v>-6.3062325384726989E-2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IF('True_Odds_Calculator_3-way'!A245="","",'True_Odds_Calculator_3-way'!A245)</f>
        <v>3.44</v>
      </c>
      <c r="B246" s="4">
        <f>IF('True_Odds_Calculator_3-way'!B245="","",'True_Odds_Calculator_3-way'!B245)</f>
        <v>2.92</v>
      </c>
      <c r="C246" s="4">
        <f>IF('True_Odds_Calculator_3-way'!C245="","",'True_Odds_Calculator_3-way'!C245)</f>
        <v>2.37</v>
      </c>
      <c r="D246" s="9">
        <f t="shared" si="52"/>
        <v>0.27396060744582368</v>
      </c>
      <c r="E246" s="9">
        <f t="shared" si="53"/>
        <v>0.32411006229387318</v>
      </c>
      <c r="F246" s="9">
        <f t="shared" si="54"/>
        <v>0.40192933026030336</v>
      </c>
      <c r="G246" s="9">
        <f t="shared" si="55"/>
        <v>1.0861310714344816</v>
      </c>
      <c r="H246" s="9">
        <f t="shared" si="56"/>
        <v>3.6501598143001353</v>
      </c>
      <c r="I246" s="9">
        <f t="shared" si="57"/>
        <v>3.0853716571542047</v>
      </c>
      <c r="J246" s="9">
        <f t="shared" si="58"/>
        <v>2.4879995678652396</v>
      </c>
      <c r="K246" s="11">
        <f t="shared" si="59"/>
        <v>0.29069767441860467</v>
      </c>
      <c r="L246" s="11">
        <f t="shared" si="60"/>
        <v>0.34246575342465752</v>
      </c>
      <c r="M246" s="11">
        <f t="shared" si="61"/>
        <v>0.42194092827004215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-0.26960130009960459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0.24069384347994402</v>
      </c>
      <c r="Q246" s="11">
        <f>2*'OddsRatio_working_3-way'!K246*'OddsRatio_working_3-way'!L246*'OddsRatio_working_3-way'!M246</f>
        <v>8.4011812732964736E-2</v>
      </c>
      <c r="R246" s="11">
        <f t="shared" si="62"/>
        <v>0</v>
      </c>
      <c r="S246" s="11">
        <f t="shared" si="63"/>
        <v>-0.89277701328227765</v>
      </c>
      <c r="T246" s="11">
        <f t="shared" si="64"/>
        <v>-0.3116150133620515</v>
      </c>
      <c r="U246" s="11">
        <f>'OddsRatio_working_3-way'!S246-'OddsRatio_working_3-way'!R246^2/3</f>
        <v>-0.89277701328227765</v>
      </c>
      <c r="V246" s="11">
        <f>'OddsRatio_working_3-way'!S246*'OddsRatio_working_3-way'!R246/3-2*'OddsRatio_working_3-way'!R246^3/27-'OddsRatio_working_3-way'!T246</f>
        <v>0.3116150133620515</v>
      </c>
      <c r="W246" s="11">
        <f>'OddsRatio_working_3-way'!V246^2+4*'OddsRatio_working_3-way'!U246^3/27</f>
        <v>-8.316621016531564E-3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0.16234264502061921</v>
      </c>
      <c r="Y246" s="11">
        <f>IF('OddsRatio_working_3-way'!W246&gt;=0,IF('OddsRatio_working_3-way'!V246+SQRT('OddsRatio_working_3-way'!W246)&gt;0,0,PI()),ACOS('OddsRatio_working_3-way'!V246/(2*'OddsRatio_working_3-way'!X246)))</f>
        <v>0.28470417739760667</v>
      </c>
      <c r="Z246" s="11">
        <f>'OddsRatio_working_3-way'!X246^(1/3)*COS('OddsRatio_working_3-way'!Y246/3)</f>
        <v>0.54306553571724081</v>
      </c>
      <c r="AA246" s="11">
        <f>'OddsRatio_working_3-way'!X246^(1/3)*COS(('OddsRatio_working_3-way'!Y246+2*PI())/3)</f>
        <v>-0.31630018075772709</v>
      </c>
      <c r="AB246" s="11">
        <f>'OddsRatio_working_3-way'!X246^(1/3)*COS(('OddsRatio_working_3-way'!Y246+4*PI())/3)</f>
        <v>-0.22676535495951336</v>
      </c>
      <c r="AC246" s="11">
        <f>'OddsRatio_working_3-way'!X246^(1/3)*SIN('OddsRatio_working_3-way'!Y246/3)</f>
        <v>5.1692955776444935E-2</v>
      </c>
      <c r="AD246" s="11">
        <f>'OddsRatio_working_3-way'!X246^(1/3)*SIN(('OddsRatio_working_3-way'!Y246+2*PI())/3)</f>
        <v>0.44446207196271359</v>
      </c>
      <c r="AE246" s="11">
        <f>'OddsRatio_working_3-way'!X246^(1/3)*SIN(('OddsRatio_working_3-way'!Y246+4*PI())/3)</f>
        <v>-0.49615502773915848</v>
      </c>
      <c r="AF246" s="11">
        <f>-'OddsRatio_working_3-way'!U246/(3*'OddsRatio_working_3-way'!X246^(1/3))*COS(('OddsRatio_working_3-way'!Y246)/3)</f>
        <v>0.54306553571724081</v>
      </c>
      <c r="AG246" s="11">
        <f>-'OddsRatio_working_3-way'!U246/(3*'OddsRatio_working_3-way'!X246^(1/3))*COS(('OddsRatio_working_3-way'!Y246+2*PI())/3)</f>
        <v>-0.31630018075772709</v>
      </c>
      <c r="AH246" s="11">
        <f>-'OddsRatio_working_3-way'!U246/(3*'OddsRatio_working_3-way'!X246^(1/3))*COS(('OddsRatio_working_3-way'!Y246+4*PI())/3)</f>
        <v>-0.22676535495951336</v>
      </c>
      <c r="AI246" s="11">
        <f>'OddsRatio_working_3-way'!U246/(3*'OddsRatio_working_3-way'!X246^(1/3))*SIN(('OddsRatio_working_3-way'!Y246)/3)</f>
        <v>-5.1692955776444935E-2</v>
      </c>
      <c r="AJ246" s="11">
        <f>'OddsRatio_working_3-way'!U246/(3*'OddsRatio_working_3-way'!X246^(1/3))*SIN(('OddsRatio_working_3-way'!Y246+2*PI())/3)</f>
        <v>-0.44446207196271359</v>
      </c>
      <c r="AK246" s="11">
        <f>'OddsRatio_working_3-way'!U246/(3*'OddsRatio_working_3-way'!X246^(1/3))*SIN(('OddsRatio_working_3-way'!Y246+4*PI())/3)</f>
        <v>0.49615502773915848</v>
      </c>
      <c r="AL246" s="11">
        <f>'OddsRatio_working_3-way'!Z246+'OddsRatio_working_3-way'!AF246</f>
        <v>1.0861310714344816</v>
      </c>
      <c r="AM246" s="11">
        <f>'OddsRatio_working_3-way'!AA246+'OddsRatio_working_3-way'!AG246</f>
        <v>-0.63260036151545418</v>
      </c>
      <c r="AN246" s="11">
        <f>'OddsRatio_working_3-way'!AB246+'OddsRatio_working_3-way'!AH246</f>
        <v>-0.45353070991902672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1.0861310714344816</v>
      </c>
      <c r="AS246" s="11">
        <f>IF(('OddsRatio_working_3-way'!X246=0),IF(Q246&gt;0,-Q246^(1/3),(-Q246)^(1/3)),'OddsRatio_working_3-way'!AM246-'OddsRatio_working_3-way'!R246/3)</f>
        <v>-0.63260036151545418</v>
      </c>
      <c r="AT246" s="11">
        <f>IF(('OddsRatio_working_3-way'!X246=0),IF(Q246&gt;0,-Q246^(1/3),(-Q246)^(1/3)),'OddsRatio_working_3-way'!AN246-'OddsRatio_working_3-way'!R246/3)</f>
        <v>-0.45353070991902672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IF('True_Odds_Calculator_3-way'!A246="","",'True_Odds_Calculator_3-way'!A246)</f>
        <v>2.56</v>
      </c>
      <c r="B247" s="4">
        <f>IF('True_Odds_Calculator_3-way'!B246="","",'True_Odds_Calculator_3-way'!B246)</f>
        <v>2.85</v>
      </c>
      <c r="C247" s="4">
        <f>IF('True_Odds_Calculator_3-way'!C246="","",'True_Odds_Calculator_3-way'!C246)</f>
        <v>3.05</v>
      </c>
      <c r="D247" s="9">
        <f t="shared" si="52"/>
        <v>0.3664784759103803</v>
      </c>
      <c r="E247" s="9">
        <f t="shared" si="53"/>
        <v>0.32786572111093587</v>
      </c>
      <c r="F247" s="9">
        <f t="shared" si="54"/>
        <v>0.30565580297868356</v>
      </c>
      <c r="G247" s="9">
        <f t="shared" si="55"/>
        <v>1.1081238538614726</v>
      </c>
      <c r="H247" s="9">
        <f t="shared" si="56"/>
        <v>2.7286732120238977</v>
      </c>
      <c r="I247" s="9">
        <f t="shared" si="57"/>
        <v>3.050029129643725</v>
      </c>
      <c r="J247" s="9">
        <f t="shared" si="58"/>
        <v>3.2716539004160179</v>
      </c>
      <c r="K247" s="11">
        <f t="shared" si="59"/>
        <v>0.390625</v>
      </c>
      <c r="L247" s="11">
        <f t="shared" si="60"/>
        <v>0.35087719298245612</v>
      </c>
      <c r="M247" s="11">
        <f t="shared" si="61"/>
        <v>0.32786885245901642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-0.26586766609145795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0.24536238136324412</v>
      </c>
      <c r="Q247" s="11">
        <f>2*'OddsRatio_working_3-way'!K247*'OddsRatio_working_3-way'!L247*'OddsRatio_working_3-way'!M247</f>
        <v>8.9876330169686505E-2</v>
      </c>
      <c r="R247" s="11">
        <f t="shared" si="62"/>
        <v>0</v>
      </c>
      <c r="S247" s="11">
        <f t="shared" si="63"/>
        <v>-0.92287409360580142</v>
      </c>
      <c r="T247" s="11">
        <f t="shared" si="64"/>
        <v>-0.33804911853692365</v>
      </c>
      <c r="U247" s="11">
        <f>'OddsRatio_working_3-way'!S247-'OddsRatio_working_3-way'!R247^2/3</f>
        <v>-0.92287409360580142</v>
      </c>
      <c r="V247" s="11">
        <f>'OddsRatio_working_3-way'!S247*'OddsRatio_working_3-way'!R247/3-2*'OddsRatio_working_3-way'!R247^3/27-'OddsRatio_working_3-way'!T247</f>
        <v>0.33804911853692365</v>
      </c>
      <c r="W247" s="11">
        <f>'OddsRatio_working_3-way'!V247^2+4*'OddsRatio_working_3-way'!U247^3/27</f>
        <v>-2.168529896089802E-3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0.17062073177055659</v>
      </c>
      <c r="Y247" s="11">
        <f>IF('OddsRatio_working_3-way'!W247&gt;=0,IF('OddsRatio_working_3-way'!V247+SQRT('OddsRatio_working_3-way'!W247)&gt;0,0,PI()),ACOS('OddsRatio_working_3-way'!V247/(2*'OddsRatio_working_3-way'!X247)))</f>
        <v>0.13689203016801654</v>
      </c>
      <c r="Z247" s="11">
        <f>'OddsRatio_working_3-way'!X247^(1/3)*COS('OddsRatio_working_3-way'!Y247/3)</f>
        <v>0.5540619269307363</v>
      </c>
      <c r="AA247" s="11">
        <f>'OddsRatio_working_3-way'!X247^(1/3)*COS(('OddsRatio_working_3-way'!Y247+2*PI())/3)</f>
        <v>-0.29894121781806737</v>
      </c>
      <c r="AB247" s="11">
        <f>'OddsRatio_working_3-way'!X247^(1/3)*COS(('OddsRatio_working_3-way'!Y247+4*PI())/3)</f>
        <v>-0.25512070911266899</v>
      </c>
      <c r="AC247" s="11">
        <f>'OddsRatio_working_3-way'!X247^(1/3)*SIN('OddsRatio_working_3-way'!Y247/3)</f>
        <v>2.5299782497088044E-2</v>
      </c>
      <c r="AD247" s="11">
        <f>'OddsRatio_working_3-way'!X247^(1/3)*SIN(('OddsRatio_working_3-way'!Y247+2*PI())/3)</f>
        <v>0.4671818127432309</v>
      </c>
      <c r="AE247" s="11">
        <f>'OddsRatio_working_3-way'!X247^(1/3)*SIN(('OddsRatio_working_3-way'!Y247+4*PI())/3)</f>
        <v>-0.49248159524031904</v>
      </c>
      <c r="AF247" s="11">
        <f>-'OddsRatio_working_3-way'!U247/(3*'OddsRatio_working_3-way'!X247^(1/3))*COS(('OddsRatio_working_3-way'!Y247)/3)</f>
        <v>0.5540619269307363</v>
      </c>
      <c r="AG247" s="11">
        <f>-'OddsRatio_working_3-way'!U247/(3*'OddsRatio_working_3-way'!X247^(1/3))*COS(('OddsRatio_working_3-way'!Y247+2*PI())/3)</f>
        <v>-0.29894121781806737</v>
      </c>
      <c r="AH247" s="11">
        <f>-'OddsRatio_working_3-way'!U247/(3*'OddsRatio_working_3-way'!X247^(1/3))*COS(('OddsRatio_working_3-way'!Y247+4*PI())/3)</f>
        <v>-0.25512070911266899</v>
      </c>
      <c r="AI247" s="11">
        <f>'OddsRatio_working_3-way'!U247/(3*'OddsRatio_working_3-way'!X247^(1/3))*SIN(('OddsRatio_working_3-way'!Y247)/3)</f>
        <v>-2.5299782497088044E-2</v>
      </c>
      <c r="AJ247" s="11">
        <f>'OddsRatio_working_3-way'!U247/(3*'OddsRatio_working_3-way'!X247^(1/3))*SIN(('OddsRatio_working_3-way'!Y247+2*PI())/3)</f>
        <v>-0.4671818127432309</v>
      </c>
      <c r="AK247" s="11">
        <f>'OddsRatio_working_3-way'!U247/(3*'OddsRatio_working_3-way'!X247^(1/3))*SIN(('OddsRatio_working_3-way'!Y247+4*PI())/3)</f>
        <v>0.49248159524031904</v>
      </c>
      <c r="AL247" s="11">
        <f>'OddsRatio_working_3-way'!Z247+'OddsRatio_working_3-way'!AF247</f>
        <v>1.1081238538614726</v>
      </c>
      <c r="AM247" s="11">
        <f>'OddsRatio_working_3-way'!AA247+'OddsRatio_working_3-way'!AG247</f>
        <v>-0.59788243563613475</v>
      </c>
      <c r="AN247" s="11">
        <f>'OddsRatio_working_3-way'!AB247+'OddsRatio_working_3-way'!AH247</f>
        <v>-0.51024141822533797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1.1081238538614726</v>
      </c>
      <c r="AS247" s="11">
        <f>IF(('OddsRatio_working_3-way'!X247=0),IF(Q247&gt;0,-Q247^(1/3),(-Q247)^(1/3)),'OddsRatio_working_3-way'!AM247-'OddsRatio_working_3-way'!R247/3)</f>
        <v>-0.59788243563613475</v>
      </c>
      <c r="AT247" s="11">
        <f>IF(('OddsRatio_working_3-way'!X247=0),IF(Q247&gt;0,-Q247^(1/3),(-Q247)^(1/3)),'OddsRatio_working_3-way'!AN247-'OddsRatio_working_3-way'!R247/3)</f>
        <v>-0.51024141822533797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IF('True_Odds_Calculator_3-way'!A247="","",'True_Odds_Calculator_3-way'!A247)</f>
        <v>3.21</v>
      </c>
      <c r="B248" s="4">
        <f>IF('True_Odds_Calculator_3-way'!B247="","",'True_Odds_Calculator_3-way'!B247)</f>
        <v>3.26</v>
      </c>
      <c r="C248" s="4">
        <f>IF('True_Odds_Calculator_3-way'!C247="","",'True_Odds_Calculator_3-way'!C247)</f>
        <v>2.35</v>
      </c>
      <c r="D248" s="9">
        <f t="shared" si="52"/>
        <v>0.29757290038874573</v>
      </c>
      <c r="E248" s="9">
        <f t="shared" si="53"/>
        <v>0.29291784535398607</v>
      </c>
      <c r="F248" s="9">
        <f t="shared" si="54"/>
        <v>0.4095092542572682</v>
      </c>
      <c r="G248" s="9">
        <f t="shared" si="55"/>
        <v>1.0681090789885621</v>
      </c>
      <c r="H248" s="9">
        <f t="shared" si="56"/>
        <v>3.3605210645647228</v>
      </c>
      <c r="I248" s="9">
        <f t="shared" si="57"/>
        <v>3.4139265185141503</v>
      </c>
      <c r="J248" s="9">
        <f t="shared" si="58"/>
        <v>2.4419472566345584</v>
      </c>
      <c r="K248" s="11">
        <f t="shared" si="59"/>
        <v>0.3115264797507788</v>
      </c>
      <c r="L248" s="11">
        <f t="shared" si="60"/>
        <v>0.30674846625766872</v>
      </c>
      <c r="M248" s="11">
        <f t="shared" si="61"/>
        <v>0.42553191489361702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-0.27418518604364628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0.23666415770128352</v>
      </c>
      <c r="Q248" s="11">
        <f>2*'OddsRatio_working_3-way'!K248*'OddsRatio_working_3-way'!L248*'OddsRatio_working_3-way'!M248</f>
        <v>8.1327889244427312E-2</v>
      </c>
      <c r="R248" s="11">
        <f t="shared" si="62"/>
        <v>0</v>
      </c>
      <c r="S248" s="11">
        <f t="shared" si="63"/>
        <v>-0.86315442900554828</v>
      </c>
      <c r="T248" s="11">
        <f t="shared" si="64"/>
        <v>-0.29661664226994777</v>
      </c>
      <c r="U248" s="11">
        <f>'OddsRatio_working_3-way'!S248-'OddsRatio_working_3-way'!R248^2/3</f>
        <v>-0.86315442900554828</v>
      </c>
      <c r="V248" s="11">
        <f>'OddsRatio_working_3-way'!S248*'OddsRatio_working_3-way'!R248/3-2*'OddsRatio_working_3-way'!R248^3/27-'OddsRatio_working_3-way'!T248</f>
        <v>0.29661664226994777</v>
      </c>
      <c r="W248" s="11">
        <f>'OddsRatio_working_3-way'!V248^2+4*'OddsRatio_working_3-way'!U248^3/27</f>
        <v>-7.2897898329576938E-3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0.15433018361977663</v>
      </c>
      <c r="Y248" s="11">
        <f>IF('OddsRatio_working_3-way'!W248&gt;=0,IF('OddsRatio_working_3-way'!V248+SQRT('OddsRatio_working_3-way'!W248)&gt;0,0,PI()),ACOS('OddsRatio_working_3-way'!V248/(2*'OddsRatio_working_3-way'!X248)))</f>
        <v>0.28027047358375112</v>
      </c>
      <c r="Z248" s="11">
        <f>'OddsRatio_working_3-way'!X248^(1/3)*COS('OddsRatio_working_3-way'!Y248/3)</f>
        <v>0.53405453949428117</v>
      </c>
      <c r="AA248" s="11">
        <f>'OddsRatio_working_3-way'!X248^(1/3)*COS(('OddsRatio_working_3-way'!Y248+2*PI())/3)</f>
        <v>-0.3103622312164972</v>
      </c>
      <c r="AB248" s="11">
        <f>'OddsRatio_working_3-way'!X248^(1/3)*COS(('OddsRatio_working_3-way'!Y248+4*PI())/3)</f>
        <v>-0.22369230827778402</v>
      </c>
      <c r="AC248" s="11">
        <f>'OddsRatio_working_3-way'!X248^(1/3)*SIN('OddsRatio_working_3-way'!Y248/3)</f>
        <v>5.0038903339310124E-2</v>
      </c>
      <c r="AD248" s="11">
        <f>'OddsRatio_working_3-way'!X248^(1/3)*SIN(('OddsRatio_working_3-way'!Y248+2*PI())/3)</f>
        <v>0.43748534653879206</v>
      </c>
      <c r="AE248" s="11">
        <f>'OddsRatio_working_3-way'!X248^(1/3)*SIN(('OddsRatio_working_3-way'!Y248+4*PI())/3)</f>
        <v>-0.48752424987810228</v>
      </c>
      <c r="AF248" s="11">
        <f>-'OddsRatio_working_3-way'!U248/(3*'OddsRatio_working_3-way'!X248^(1/3))*COS(('OddsRatio_working_3-way'!Y248)/3)</f>
        <v>0.53405453949428106</v>
      </c>
      <c r="AG248" s="11">
        <f>-'OddsRatio_working_3-way'!U248/(3*'OddsRatio_working_3-way'!X248^(1/3))*COS(('OddsRatio_working_3-way'!Y248+2*PI())/3)</f>
        <v>-0.31036223121649714</v>
      </c>
      <c r="AH248" s="11">
        <f>-'OddsRatio_working_3-way'!U248/(3*'OddsRatio_working_3-way'!X248^(1/3))*COS(('OddsRatio_working_3-way'!Y248+4*PI())/3)</f>
        <v>-0.223692308277784</v>
      </c>
      <c r="AI248" s="11">
        <f>'OddsRatio_working_3-way'!U248/(3*'OddsRatio_working_3-way'!X248^(1/3))*SIN(('OddsRatio_working_3-way'!Y248)/3)</f>
        <v>-5.003890333931011E-2</v>
      </c>
      <c r="AJ248" s="11">
        <f>'OddsRatio_working_3-way'!U248/(3*'OddsRatio_working_3-way'!X248^(1/3))*SIN(('OddsRatio_working_3-way'!Y248+2*PI())/3)</f>
        <v>-0.43748534653879201</v>
      </c>
      <c r="AK248" s="11">
        <f>'OddsRatio_working_3-way'!U248/(3*'OddsRatio_working_3-way'!X248^(1/3))*SIN(('OddsRatio_working_3-way'!Y248+4*PI())/3)</f>
        <v>0.48752424987810217</v>
      </c>
      <c r="AL248" s="11">
        <f>'OddsRatio_working_3-way'!Z248+'OddsRatio_working_3-way'!AF248</f>
        <v>1.0681090789885621</v>
      </c>
      <c r="AM248" s="11">
        <f>'OddsRatio_working_3-way'!AA248+'OddsRatio_working_3-way'!AG248</f>
        <v>-0.62072446243299439</v>
      </c>
      <c r="AN248" s="11">
        <f>'OddsRatio_working_3-way'!AB248+'OddsRatio_working_3-way'!AH248</f>
        <v>-0.44738461655556805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1.0681090789885621</v>
      </c>
      <c r="AS248" s="11">
        <f>IF(('OddsRatio_working_3-way'!X248=0),IF(Q248&gt;0,-Q248^(1/3),(-Q248)^(1/3)),'OddsRatio_working_3-way'!AM248-'OddsRatio_working_3-way'!R248/3)</f>
        <v>-0.62072446243299439</v>
      </c>
      <c r="AT248" s="11">
        <f>IF(('OddsRatio_working_3-way'!X248=0),IF(Q248&gt;0,-Q248^(1/3),(-Q248)^(1/3)),'OddsRatio_working_3-way'!AN248-'OddsRatio_working_3-way'!R248/3)</f>
        <v>-0.44738461655556805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IF('True_Odds_Calculator_3-way'!A248="","",'True_Odds_Calculator_3-way'!A248)</f>
        <v>1.97</v>
      </c>
      <c r="B249" s="4">
        <f>IF('True_Odds_Calculator_3-way'!B248="","",'True_Odds_Calculator_3-way'!B248)</f>
        <v>3.2</v>
      </c>
      <c r="C249" s="4">
        <f>IF('True_Odds_Calculator_3-way'!C248="","",'True_Odds_Calculator_3-way'!C248)</f>
        <v>4.4400000000000004</v>
      </c>
      <c r="D249" s="9">
        <f t="shared" si="52"/>
        <v>0.48970790722349633</v>
      </c>
      <c r="E249" s="9">
        <f t="shared" si="53"/>
        <v>0.29732038470461131</v>
      </c>
      <c r="F249" s="9">
        <f t="shared" si="54"/>
        <v>0.21297170807189245</v>
      </c>
      <c r="G249" s="9">
        <f t="shared" si="55"/>
        <v>1.0742614417494187</v>
      </c>
      <c r="H249" s="9">
        <f t="shared" si="56"/>
        <v>2.0420335984969364</v>
      </c>
      <c r="I249" s="9">
        <f t="shared" si="57"/>
        <v>3.3633751718487215</v>
      </c>
      <c r="J249" s="9">
        <f t="shared" si="58"/>
        <v>4.6954593596180008</v>
      </c>
      <c r="K249" s="11">
        <f t="shared" si="59"/>
        <v>0.50761421319796951</v>
      </c>
      <c r="L249" s="11">
        <f t="shared" si="60"/>
        <v>0.3125</v>
      </c>
      <c r="M249" s="11">
        <f t="shared" si="61"/>
        <v>0.2252252252252252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-0.26227305986189242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0.23615779485068822</v>
      </c>
      <c r="Q249" s="11">
        <f>2*'OddsRatio_working_3-way'!K249*'OddsRatio_working_3-way'!L249*'OddsRatio_working_3-way'!M249</f>
        <v>7.1454703434398859E-2</v>
      </c>
      <c r="R249" s="11">
        <f t="shared" si="62"/>
        <v>0</v>
      </c>
      <c r="S249" s="11">
        <f t="shared" si="63"/>
        <v>-0.90042719208386879</v>
      </c>
      <c r="T249" s="11">
        <f t="shared" si="64"/>
        <v>-0.27244393103899206</v>
      </c>
      <c r="U249" s="11">
        <f>'OddsRatio_working_3-way'!S249-'OddsRatio_working_3-way'!R249^2/3</f>
        <v>-0.90042719208386879</v>
      </c>
      <c r="V249" s="11">
        <f>'OddsRatio_working_3-way'!S249*'OddsRatio_working_3-way'!R249/3-2*'OddsRatio_working_3-way'!R249^3/27-'OddsRatio_working_3-way'!T249</f>
        <v>0.27244393103899206</v>
      </c>
      <c r="W249" s="11">
        <f>'OddsRatio_working_3-way'!V249^2+4*'OddsRatio_working_3-way'!U249^3/27</f>
        <v>-3.3928166598993878E-2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0.16443377250353175</v>
      </c>
      <c r="Y249" s="11">
        <f>IF('OddsRatio_working_3-way'!W249&gt;=0,IF('OddsRatio_working_3-way'!V249+SQRT('OddsRatio_working_3-way'!W249)&gt;0,0,PI()),ACOS('OddsRatio_working_3-way'!V249/(2*'OddsRatio_working_3-way'!X249)))</f>
        <v>0.59449655366336385</v>
      </c>
      <c r="Z249" s="11">
        <f>'OddsRatio_working_3-way'!X249^(1/3)*COS('OddsRatio_working_3-way'!Y249/3)</f>
        <v>0.53713072087470948</v>
      </c>
      <c r="AA249" s="11">
        <f>'OddsRatio_working_3-way'!X249^(1/3)*COS(('OddsRatio_working_3-way'!Y249+2*PI())/3)</f>
        <v>-0.36197167468017483</v>
      </c>
      <c r="AB249" s="11">
        <f>'OddsRatio_working_3-way'!X249^(1/3)*COS(('OddsRatio_working_3-way'!Y249+4*PI())/3)</f>
        <v>-0.17515904619453473</v>
      </c>
      <c r="AC249" s="11">
        <f>'OddsRatio_working_3-way'!X249^(1/3)*SIN('OddsRatio_working_3-way'!Y249/3)</f>
        <v>0.10785632134420595</v>
      </c>
      <c r="AD249" s="11">
        <f>'OddsRatio_working_3-way'!X249^(1/3)*SIN(('OddsRatio_working_3-way'!Y249+2*PI())/3)</f>
        <v>0.41124068875844388</v>
      </c>
      <c r="AE249" s="11">
        <f>'OddsRatio_working_3-way'!X249^(1/3)*SIN(('OddsRatio_working_3-way'!Y249+4*PI())/3)</f>
        <v>-0.51909701010264975</v>
      </c>
      <c r="AF249" s="11">
        <f>-'OddsRatio_working_3-way'!U249/(3*'OddsRatio_working_3-way'!X249^(1/3))*COS(('OddsRatio_working_3-way'!Y249)/3)</f>
        <v>0.53713072087470937</v>
      </c>
      <c r="AG249" s="11">
        <f>-'OddsRatio_working_3-way'!U249/(3*'OddsRatio_working_3-way'!X249^(1/3))*COS(('OddsRatio_working_3-way'!Y249+2*PI())/3)</f>
        <v>-0.36197167468017472</v>
      </c>
      <c r="AH249" s="11">
        <f>-'OddsRatio_working_3-way'!U249/(3*'OddsRatio_working_3-way'!X249^(1/3))*COS(('OddsRatio_working_3-way'!Y249+4*PI())/3)</f>
        <v>-0.17515904619453471</v>
      </c>
      <c r="AI249" s="11">
        <f>'OddsRatio_working_3-way'!U249/(3*'OddsRatio_working_3-way'!X249^(1/3))*SIN(('OddsRatio_working_3-way'!Y249)/3)</f>
        <v>-0.10785632134420593</v>
      </c>
      <c r="AJ249" s="11">
        <f>'OddsRatio_working_3-way'!U249/(3*'OddsRatio_working_3-way'!X249^(1/3))*SIN(('OddsRatio_working_3-way'!Y249+2*PI())/3)</f>
        <v>-0.41124068875844383</v>
      </c>
      <c r="AK249" s="11">
        <f>'OddsRatio_working_3-way'!U249/(3*'OddsRatio_working_3-way'!X249^(1/3))*SIN(('OddsRatio_working_3-way'!Y249+4*PI())/3)</f>
        <v>0.51909701010264964</v>
      </c>
      <c r="AL249" s="11">
        <f>'OddsRatio_working_3-way'!Z249+'OddsRatio_working_3-way'!AF249</f>
        <v>1.0742614417494187</v>
      </c>
      <c r="AM249" s="11">
        <f>'OddsRatio_working_3-way'!AA249+'OddsRatio_working_3-way'!AG249</f>
        <v>-0.72394334936034954</v>
      </c>
      <c r="AN249" s="11">
        <f>'OddsRatio_working_3-way'!AB249+'OddsRatio_working_3-way'!AH249</f>
        <v>-0.35031809238906941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1.0742614417494187</v>
      </c>
      <c r="AS249" s="11">
        <f>IF(('OddsRatio_working_3-way'!X249=0),IF(Q249&gt;0,-Q249^(1/3),(-Q249)^(1/3)),'OddsRatio_working_3-way'!AM249-'OddsRatio_working_3-way'!R249/3)</f>
        <v>-0.72394334936034954</v>
      </c>
      <c r="AT249" s="11">
        <f>IF(('OddsRatio_working_3-way'!X249=0),IF(Q249&gt;0,-Q249^(1/3),(-Q249)^(1/3)),'OddsRatio_working_3-way'!AN249-'OddsRatio_working_3-way'!R249/3)</f>
        <v>-0.35031809238906941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IF('True_Odds_Calculator_3-way'!A249="","",'True_Odds_Calculator_3-way'!A249)</f>
        <v>1.68</v>
      </c>
      <c r="B250" s="4">
        <f>IF('True_Odds_Calculator_3-way'!B249="","",'True_Odds_Calculator_3-way'!B249)</f>
        <v>3.63</v>
      </c>
      <c r="C250" s="4">
        <f>IF('True_Odds_Calculator_3-way'!C249="","",'True_Odds_Calculator_3-way'!C249)</f>
        <v>5.57</v>
      </c>
      <c r="D250" s="9">
        <f t="shared" si="52"/>
        <v>0.57426440747304686</v>
      </c>
      <c r="E250" s="9">
        <f t="shared" si="53"/>
        <v>0.25857755892474266</v>
      </c>
      <c r="F250" s="9">
        <f t="shared" si="54"/>
        <v>0.16715803360221035</v>
      </c>
      <c r="G250" s="9">
        <f t="shared" si="55"/>
        <v>1.0902325576315515</v>
      </c>
      <c r="H250" s="9">
        <f t="shared" si="56"/>
        <v>1.7413581391894553</v>
      </c>
      <c r="I250" s="9">
        <f t="shared" si="57"/>
        <v>3.8673116265709804</v>
      </c>
      <c r="J250" s="9">
        <f t="shared" si="58"/>
        <v>5.9823627883761903</v>
      </c>
      <c r="K250" s="11">
        <f t="shared" si="59"/>
        <v>0.59523809523809523</v>
      </c>
      <c r="L250" s="11">
        <f t="shared" si="60"/>
        <v>0.27548209366391185</v>
      </c>
      <c r="M250" s="11">
        <f t="shared" si="61"/>
        <v>0.17953321364452424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-0.24060783168013455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0.23198244187308981</v>
      </c>
      <c r="Q250" s="11">
        <f>2*'OddsRatio_working_3-way'!K250*'OddsRatio_working_3-way'!L250*'OddsRatio_working_3-way'!M250</f>
        <v>5.8878792353576098E-2</v>
      </c>
      <c r="R250" s="11">
        <f t="shared" si="62"/>
        <v>0</v>
      </c>
      <c r="S250" s="11">
        <f t="shared" si="63"/>
        <v>-0.96415166644071926</v>
      </c>
      <c r="T250" s="11">
        <f t="shared" si="64"/>
        <v>-0.24470854478190845</v>
      </c>
      <c r="U250" s="11">
        <f>'OddsRatio_working_3-way'!S250-'OddsRatio_working_3-way'!R250^2/3</f>
        <v>-0.96415166644071926</v>
      </c>
      <c r="V250" s="11">
        <f>'OddsRatio_working_3-way'!S250*'OddsRatio_working_3-way'!R250/3-2*'OddsRatio_working_3-way'!R250^3/27-'OddsRatio_working_3-way'!T250</f>
        <v>0.24470854478190845</v>
      </c>
      <c r="W250" s="11">
        <f>'OddsRatio_working_3-way'!V250^2+4*'OddsRatio_working_3-way'!U250^3/27</f>
        <v>-7.2897615455521841E-2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0.18219487324345954</v>
      </c>
      <c r="Y250" s="11">
        <f>IF('OddsRatio_working_3-way'!W250&gt;=0,IF('OddsRatio_working_3-way'!V250+SQRT('OddsRatio_working_3-way'!W250)&gt;0,0,PI()),ACOS('OddsRatio_working_3-way'!V250/(2*'OddsRatio_working_3-way'!X250)))</f>
        <v>0.83448796541424752</v>
      </c>
      <c r="Z250" s="11">
        <f>'OddsRatio_working_3-way'!X250^(1/3)*COS('OddsRatio_working_3-way'!Y250/3)</f>
        <v>0.54511627881577585</v>
      </c>
      <c r="AA250" s="11">
        <f>'OddsRatio_working_3-way'!X250^(1/3)*COS(('OddsRatio_working_3-way'!Y250+2*PI())/3)</f>
        <v>-0.40736948365499082</v>
      </c>
      <c r="AB250" s="11">
        <f>'OddsRatio_working_3-way'!X250^(1/3)*COS(('OddsRatio_working_3-way'!Y250+4*PI())/3)</f>
        <v>-0.13774679516078517</v>
      </c>
      <c r="AC250" s="11">
        <f>'OddsRatio_working_3-way'!X250^(1/3)*SIN('OddsRatio_working_3-way'!Y250/3)</f>
        <v>0.15566673178176046</v>
      </c>
      <c r="AD250" s="11">
        <f>'OddsRatio_working_3-way'!X250^(1/3)*SIN(('OddsRatio_working_3-way'!Y250+2*PI())/3)</f>
        <v>0.39425117958002276</v>
      </c>
      <c r="AE250" s="11">
        <f>'OddsRatio_working_3-way'!X250^(1/3)*SIN(('OddsRatio_working_3-way'!Y250+4*PI())/3)</f>
        <v>-0.54991791136178303</v>
      </c>
      <c r="AF250" s="11">
        <f>-'OddsRatio_working_3-way'!U250/(3*'OddsRatio_working_3-way'!X250^(1/3))*COS(('OddsRatio_working_3-way'!Y250)/3)</f>
        <v>0.54511627881577573</v>
      </c>
      <c r="AG250" s="11">
        <f>-'OddsRatio_working_3-way'!U250/(3*'OddsRatio_working_3-way'!X250^(1/3))*COS(('OddsRatio_working_3-way'!Y250+2*PI())/3)</f>
        <v>-0.40736948365499071</v>
      </c>
      <c r="AH250" s="11">
        <f>-'OddsRatio_working_3-way'!U250/(3*'OddsRatio_working_3-way'!X250^(1/3))*COS(('OddsRatio_working_3-way'!Y250+4*PI())/3)</f>
        <v>-0.13774679516078514</v>
      </c>
      <c r="AI250" s="11">
        <f>'OddsRatio_working_3-way'!U250/(3*'OddsRatio_working_3-way'!X250^(1/3))*SIN(('OddsRatio_working_3-way'!Y250)/3)</f>
        <v>-0.15566673178176044</v>
      </c>
      <c r="AJ250" s="11">
        <f>'OddsRatio_working_3-way'!U250/(3*'OddsRatio_working_3-way'!X250^(1/3))*SIN(('OddsRatio_working_3-way'!Y250+2*PI())/3)</f>
        <v>-0.39425117958002265</v>
      </c>
      <c r="AK250" s="11">
        <f>'OddsRatio_working_3-way'!U250/(3*'OddsRatio_working_3-way'!X250^(1/3))*SIN(('OddsRatio_working_3-way'!Y250+4*PI())/3)</f>
        <v>0.54991791136178292</v>
      </c>
      <c r="AL250" s="11">
        <f>'OddsRatio_working_3-way'!Z250+'OddsRatio_working_3-way'!AF250</f>
        <v>1.0902325576315515</v>
      </c>
      <c r="AM250" s="11">
        <f>'OddsRatio_working_3-way'!AA250+'OddsRatio_working_3-way'!AG250</f>
        <v>-0.81473896730998152</v>
      </c>
      <c r="AN250" s="11">
        <f>'OddsRatio_working_3-way'!AB250+'OddsRatio_working_3-way'!AH250</f>
        <v>-0.27549359032157028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1.0902325576315515</v>
      </c>
      <c r="AS250" s="11">
        <f>IF(('OddsRatio_working_3-way'!X250=0),IF(Q250&gt;0,-Q250^(1/3),(-Q250)^(1/3)),'OddsRatio_working_3-way'!AM250-'OddsRatio_working_3-way'!R250/3)</f>
        <v>-0.81473896730998152</v>
      </c>
      <c r="AT250" s="11">
        <f>IF(('OddsRatio_working_3-way'!X250=0),IF(Q250&gt;0,-Q250^(1/3),(-Q250)^(1/3)),'OddsRatio_working_3-way'!AN250-'OddsRatio_working_3-way'!R250/3)</f>
        <v>-0.27549359032157028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IF('True_Odds_Calculator_3-way'!A250="","",'True_Odds_Calculator_3-way'!A250)</f>
        <v>3.56</v>
      </c>
      <c r="B251" s="4">
        <f>IF('True_Odds_Calculator_3-way'!B250="","",'True_Odds_Calculator_3-way'!B250)</f>
        <v>3.29</v>
      </c>
      <c r="C251" s="4">
        <f>IF('True_Odds_Calculator_3-way'!C250="","",'True_Odds_Calculator_3-way'!C250)</f>
        <v>2.17</v>
      </c>
      <c r="D251" s="9">
        <f t="shared" si="52"/>
        <v>0.26703334462921408</v>
      </c>
      <c r="E251" s="9">
        <f t="shared" si="53"/>
        <v>0.28940588915542176</v>
      </c>
      <c r="F251" s="9">
        <f t="shared" si="54"/>
        <v>0.44356076621536411</v>
      </c>
      <c r="G251" s="9">
        <f t="shared" si="55"/>
        <v>1.0722072936313352</v>
      </c>
      <c r="H251" s="9">
        <f t="shared" si="56"/>
        <v>3.7448506716962182</v>
      </c>
      <c r="I251" s="9">
        <f t="shared" si="57"/>
        <v>3.4553547024157574</v>
      </c>
      <c r="J251" s="9">
        <f t="shared" si="58"/>
        <v>2.2544825335486625</v>
      </c>
      <c r="K251" s="11">
        <f t="shared" si="59"/>
        <v>0.2808988764044944</v>
      </c>
      <c r="L251" s="11">
        <f t="shared" si="60"/>
        <v>0.303951367781155</v>
      </c>
      <c r="M251" s="11">
        <f t="shared" si="61"/>
        <v>0.46082949308755761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-0.26987066525421799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0.23685952907918928</v>
      </c>
      <c r="Q251" s="11">
        <f>2*'OddsRatio_working_3-way'!K251*'OddsRatio_working_3-way'!L251*'OddsRatio_working_3-way'!M251</f>
        <v>7.8690873448235651E-2</v>
      </c>
      <c r="R251" s="11">
        <f t="shared" si="62"/>
        <v>0</v>
      </c>
      <c r="S251" s="11">
        <f t="shared" si="63"/>
        <v>-0.87767793826745766</v>
      </c>
      <c r="T251" s="11">
        <f t="shared" si="64"/>
        <v>-0.29158735490613219</v>
      </c>
      <c r="U251" s="11">
        <f>'OddsRatio_working_3-way'!S251-'OddsRatio_working_3-way'!R251^2/3</f>
        <v>-0.87767793826745766</v>
      </c>
      <c r="V251" s="11">
        <f>'OddsRatio_working_3-way'!S251*'OddsRatio_working_3-way'!R251/3-2*'OddsRatio_working_3-way'!R251^3/27-'OddsRatio_working_3-way'!T251</f>
        <v>0.29158735490613219</v>
      </c>
      <c r="W251" s="11">
        <f>'OddsRatio_working_3-way'!V251^2+4*'OddsRatio_working_3-way'!U251^3/27</f>
        <v>-1.5138534231451201E-2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0.15824168206623523</v>
      </c>
      <c r="Y251" s="11">
        <f>IF('OddsRatio_working_3-way'!W251&gt;=0,IF('OddsRatio_working_3-way'!V251+SQRT('OddsRatio_working_3-way'!W251)&gt;0,0,PI()),ACOS('OddsRatio_working_3-way'!V251/(2*'OddsRatio_working_3-way'!X251)))</f>
        <v>0.39929452794935116</v>
      </c>
      <c r="Z251" s="11">
        <f>'OddsRatio_working_3-way'!X251^(1/3)*COS('OddsRatio_working_3-way'!Y251/3)</f>
        <v>0.53610364681566758</v>
      </c>
      <c r="AA251" s="11">
        <f>'OddsRatio_working_3-way'!X251^(1/3)*COS(('OddsRatio_working_3-way'!Y251+2*PI())/3)</f>
        <v>-0.3302140665307372</v>
      </c>
      <c r="AB251" s="11">
        <f>'OddsRatio_working_3-way'!X251^(1/3)*COS(('OddsRatio_working_3-way'!Y251+4*PI())/3)</f>
        <v>-0.20588958028493046</v>
      </c>
      <c r="AC251" s="11">
        <f>'OddsRatio_working_3-way'!X251^(1/3)*SIN('OddsRatio_working_3-way'!Y251/3)</f>
        <v>7.1778775600878447E-2</v>
      </c>
      <c r="AD251" s="11">
        <f>'OddsRatio_working_3-way'!X251^(1/3)*SIN(('OddsRatio_working_3-way'!Y251+2*PI())/3)</f>
        <v>0.42838998940340933</v>
      </c>
      <c r="AE251" s="11">
        <f>'OddsRatio_working_3-way'!X251^(1/3)*SIN(('OddsRatio_working_3-way'!Y251+4*PI())/3)</f>
        <v>-0.50016876500428775</v>
      </c>
      <c r="AF251" s="11">
        <f>-'OddsRatio_working_3-way'!U251/(3*'OddsRatio_working_3-way'!X251^(1/3))*COS(('OddsRatio_working_3-way'!Y251)/3)</f>
        <v>0.53610364681566758</v>
      </c>
      <c r="AG251" s="11">
        <f>-'OddsRatio_working_3-way'!U251/(3*'OddsRatio_working_3-way'!X251^(1/3))*COS(('OddsRatio_working_3-way'!Y251+2*PI())/3)</f>
        <v>-0.3302140665307372</v>
      </c>
      <c r="AH251" s="11">
        <f>-'OddsRatio_working_3-way'!U251/(3*'OddsRatio_working_3-way'!X251^(1/3))*COS(('OddsRatio_working_3-way'!Y251+4*PI())/3)</f>
        <v>-0.20588958028493046</v>
      </c>
      <c r="AI251" s="11">
        <f>'OddsRatio_working_3-way'!U251/(3*'OddsRatio_working_3-way'!X251^(1/3))*SIN(('OddsRatio_working_3-way'!Y251)/3)</f>
        <v>-7.1778775600878447E-2</v>
      </c>
      <c r="AJ251" s="11">
        <f>'OddsRatio_working_3-way'!U251/(3*'OddsRatio_working_3-way'!X251^(1/3))*SIN(('OddsRatio_working_3-way'!Y251+2*PI())/3)</f>
        <v>-0.42838998940340933</v>
      </c>
      <c r="AK251" s="11">
        <f>'OddsRatio_working_3-way'!U251/(3*'OddsRatio_working_3-way'!X251^(1/3))*SIN(('OddsRatio_working_3-way'!Y251+4*PI())/3)</f>
        <v>0.50016876500428775</v>
      </c>
      <c r="AL251" s="11">
        <f>'OddsRatio_working_3-way'!Z251+'OddsRatio_working_3-way'!AF251</f>
        <v>1.0722072936313352</v>
      </c>
      <c r="AM251" s="11">
        <f>'OddsRatio_working_3-way'!AA251+'OddsRatio_working_3-way'!AG251</f>
        <v>-0.66042813306147441</v>
      </c>
      <c r="AN251" s="11">
        <f>'OddsRatio_working_3-way'!AB251+'OddsRatio_working_3-way'!AH251</f>
        <v>-0.41177916056986091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1.0722072936313352</v>
      </c>
      <c r="AS251" s="11">
        <f>IF(('OddsRatio_working_3-way'!X251=0),IF(Q251&gt;0,-Q251^(1/3),(-Q251)^(1/3)),'OddsRatio_working_3-way'!AM251-'OddsRatio_working_3-way'!R251/3)</f>
        <v>-0.66042813306147441</v>
      </c>
      <c r="AT251" s="11">
        <f>IF(('OddsRatio_working_3-way'!X251=0),IF(Q251&gt;0,-Q251^(1/3),(-Q251)^(1/3)),'OddsRatio_working_3-way'!AN251-'OddsRatio_working_3-way'!R251/3)</f>
        <v>-0.41177916056986091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IF('True_Odds_Calculator_3-way'!A251="","",'True_Odds_Calculator_3-way'!A251)</f>
        <v>1.42</v>
      </c>
      <c r="B252" s="4">
        <f>IF('True_Odds_Calculator_3-way'!B251="","",'True_Odds_Calculator_3-way'!B251)</f>
        <v>4.96</v>
      </c>
      <c r="C252" s="4">
        <f>IF('True_Odds_Calculator_3-way'!C251="","",'True_Odds_Calculator_3-way'!C251)</f>
        <v>7.98</v>
      </c>
      <c r="D252" s="9">
        <f t="shared" si="52"/>
        <v>0.69040861654955676</v>
      </c>
      <c r="E252" s="9">
        <f t="shared" si="53"/>
        <v>0.191280022405275</v>
      </c>
      <c r="F252" s="9">
        <f t="shared" si="54"/>
        <v>0.11831136104516826</v>
      </c>
      <c r="G252" s="9">
        <f t="shared" si="55"/>
        <v>1.0676609820320295</v>
      </c>
      <c r="H252" s="9">
        <f t="shared" si="56"/>
        <v>1.4484176124534522</v>
      </c>
      <c r="I252" s="9">
        <f t="shared" si="57"/>
        <v>5.2279374888468366</v>
      </c>
      <c r="J252" s="9">
        <f t="shared" si="58"/>
        <v>8.4522736545835659</v>
      </c>
      <c r="K252" s="11">
        <f t="shared" si="59"/>
        <v>0.70422535211267612</v>
      </c>
      <c r="L252" s="11">
        <f t="shared" si="60"/>
        <v>0.20161290322580647</v>
      </c>
      <c r="M252" s="11">
        <f t="shared" si="61"/>
        <v>0.12531328320802004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-0.20655085009206342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0.20211819872261305</v>
      </c>
      <c r="Q252" s="11">
        <f>2*'OddsRatio_working_3-way'!K252*'OddsRatio_working_3-way'!L252*'OddsRatio_working_3-way'!M252</f>
        <v>3.5584189915952996E-2</v>
      </c>
      <c r="R252" s="11">
        <f t="shared" si="62"/>
        <v>0</v>
      </c>
      <c r="S252" s="11">
        <f t="shared" si="63"/>
        <v>-0.97853966048808483</v>
      </c>
      <c r="T252" s="11">
        <f t="shared" si="64"/>
        <v>-0.17227810924085998</v>
      </c>
      <c r="U252" s="11">
        <f>'OddsRatio_working_3-way'!S252-'OddsRatio_working_3-way'!R252^2/3</f>
        <v>-0.97853966048808483</v>
      </c>
      <c r="V252" s="11">
        <f>'OddsRatio_working_3-way'!S252*'OddsRatio_working_3-way'!R252/3-2*'OddsRatio_working_3-way'!R252^3/27-'OddsRatio_working_3-way'!T252</f>
        <v>0.17227810924085998</v>
      </c>
      <c r="W252" s="11">
        <f>'OddsRatio_working_3-way'!V252^2+4*'OddsRatio_working_3-way'!U252^3/27</f>
        <v>-0.10913369552127479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0.18628838023671826</v>
      </c>
      <c r="Y252" s="11">
        <f>IF('OddsRatio_working_3-way'!W252&gt;=0,IF('OddsRatio_working_3-way'!V252+SQRT('OddsRatio_working_3-way'!W252)&gt;0,0,PI()),ACOS('OddsRatio_working_3-way'!V252/(2*'OddsRatio_working_3-way'!X252)))</f>
        <v>1.0901004722089715</v>
      </c>
      <c r="Z252" s="11">
        <f>'OddsRatio_working_3-way'!X252^(1/3)*COS('OddsRatio_working_3-way'!Y252/3)</f>
        <v>0.53383049101601476</v>
      </c>
      <c r="AA252" s="11">
        <f>'OddsRatio_working_3-way'!X252^(1/3)*COS(('OddsRatio_working_3-way'!Y252+2*PI())/3)</f>
        <v>-0.44270964322369594</v>
      </c>
      <c r="AB252" s="11">
        <f>'OddsRatio_working_3-way'!X252^(1/3)*COS(('OddsRatio_working_3-way'!Y252+4*PI())/3)</f>
        <v>-9.1120847792318702E-2</v>
      </c>
      <c r="AC252" s="11">
        <f>'OddsRatio_working_3-way'!X252^(1/3)*SIN('OddsRatio_working_3-way'!Y252/3)</f>
        <v>0.20298988568636184</v>
      </c>
      <c r="AD252" s="11">
        <f>'OddsRatio_working_3-way'!X252^(1/3)*SIN(('OddsRatio_working_3-way'!Y252+2*PI())/3)</f>
        <v>0.36081582369140841</v>
      </c>
      <c r="AE252" s="11">
        <f>'OddsRatio_working_3-way'!X252^(1/3)*SIN(('OddsRatio_working_3-way'!Y252+4*PI())/3)</f>
        <v>-0.5638057093777703</v>
      </c>
      <c r="AF252" s="11">
        <f>-'OddsRatio_working_3-way'!U252/(3*'OddsRatio_working_3-way'!X252^(1/3))*COS(('OddsRatio_working_3-way'!Y252)/3)</f>
        <v>0.53383049101601476</v>
      </c>
      <c r="AG252" s="11">
        <f>-'OddsRatio_working_3-way'!U252/(3*'OddsRatio_working_3-way'!X252^(1/3))*COS(('OddsRatio_working_3-way'!Y252+2*PI())/3)</f>
        <v>-0.44270964322369594</v>
      </c>
      <c r="AH252" s="11">
        <f>-'OddsRatio_working_3-way'!U252/(3*'OddsRatio_working_3-way'!X252^(1/3))*COS(('OddsRatio_working_3-way'!Y252+4*PI())/3)</f>
        <v>-9.1120847792318702E-2</v>
      </c>
      <c r="AI252" s="11">
        <f>'OddsRatio_working_3-way'!U252/(3*'OddsRatio_working_3-way'!X252^(1/3))*SIN(('OddsRatio_working_3-way'!Y252)/3)</f>
        <v>-0.20298988568636184</v>
      </c>
      <c r="AJ252" s="11">
        <f>'OddsRatio_working_3-way'!U252/(3*'OddsRatio_working_3-way'!X252^(1/3))*SIN(('OddsRatio_working_3-way'!Y252+2*PI())/3)</f>
        <v>-0.36081582369140841</v>
      </c>
      <c r="AK252" s="11">
        <f>'OddsRatio_working_3-way'!U252/(3*'OddsRatio_working_3-way'!X252^(1/3))*SIN(('OddsRatio_working_3-way'!Y252+4*PI())/3)</f>
        <v>0.5638057093777703</v>
      </c>
      <c r="AL252" s="11">
        <f>'OddsRatio_working_3-way'!Z252+'OddsRatio_working_3-way'!AF252</f>
        <v>1.0676609820320295</v>
      </c>
      <c r="AM252" s="11">
        <f>'OddsRatio_working_3-way'!AA252+'OddsRatio_working_3-way'!AG252</f>
        <v>-0.88541928644739187</v>
      </c>
      <c r="AN252" s="11">
        <f>'OddsRatio_working_3-way'!AB252+'OddsRatio_working_3-way'!AH252</f>
        <v>-0.1822416955846374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1.0676609820320295</v>
      </c>
      <c r="AS252" s="11">
        <f>IF(('OddsRatio_working_3-way'!X252=0),IF(Q252&gt;0,-Q252^(1/3),(-Q252)^(1/3)),'OddsRatio_working_3-way'!AM252-'OddsRatio_working_3-way'!R252/3)</f>
        <v>-0.88541928644739187</v>
      </c>
      <c r="AT252" s="11">
        <f>IF(('OddsRatio_working_3-way'!X252=0),IF(Q252&gt;0,-Q252^(1/3),(-Q252)^(1/3)),'OddsRatio_working_3-way'!AN252-'OddsRatio_working_3-way'!R252/3)</f>
        <v>-0.1822416955846374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IF('True_Odds_Calculator_3-way'!A252="","",'True_Odds_Calculator_3-way'!A252)</f>
        <v>3.14</v>
      </c>
      <c r="B253" s="4">
        <f>IF('True_Odds_Calculator_3-way'!B252="","",'True_Odds_Calculator_3-way'!B252)</f>
        <v>3.45</v>
      </c>
      <c r="C253" s="4">
        <f>IF('True_Odds_Calculator_3-way'!C252="","",'True_Odds_Calculator_3-way'!C252)</f>
        <v>2.39</v>
      </c>
      <c r="D253" s="9">
        <f t="shared" si="52"/>
        <v>0.3097707148531631</v>
      </c>
      <c r="E253" s="9">
        <f t="shared" si="53"/>
        <v>0.28161320071851176</v>
      </c>
      <c r="F253" s="9">
        <f t="shared" si="54"/>
        <v>0.4086160844283252</v>
      </c>
      <c r="G253" s="9">
        <f t="shared" si="55"/>
        <v>1.0412122052496935</v>
      </c>
      <c r="H253" s="9">
        <f t="shared" si="56"/>
        <v>3.228194119234344</v>
      </c>
      <c r="I253" s="9">
        <f t="shared" si="57"/>
        <v>3.5509699028617492</v>
      </c>
      <c r="J253" s="9">
        <f t="shared" si="58"/>
        <v>2.4472849652970736</v>
      </c>
      <c r="K253" s="11">
        <f t="shared" si="59"/>
        <v>0.31847133757961782</v>
      </c>
      <c r="L253" s="11">
        <f t="shared" si="60"/>
        <v>0.28985507246376813</v>
      </c>
      <c r="M253" s="11">
        <f t="shared" si="61"/>
        <v>0.41841004184100417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-0.28148030560579851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0.23096944984853737</v>
      </c>
      <c r="Q253" s="11">
        <f>2*'OddsRatio_working_3-way'!K253*'OddsRatio_working_3-way'!L253*'OddsRatio_working_3-way'!M253</f>
        <v>7.7247307641651289E-2</v>
      </c>
      <c r="R253" s="11">
        <f t="shared" si="62"/>
        <v>0</v>
      </c>
      <c r="S253" s="11">
        <f t="shared" si="63"/>
        <v>-0.82055278912479401</v>
      </c>
      <c r="T253" s="11">
        <f t="shared" si="64"/>
        <v>-0.27443237094474715</v>
      </c>
      <c r="U253" s="11">
        <f>'OddsRatio_working_3-way'!S253-'OddsRatio_working_3-way'!R253^2/3</f>
        <v>-0.82055278912479401</v>
      </c>
      <c r="V253" s="11">
        <f>'OddsRatio_working_3-way'!S253*'OddsRatio_working_3-way'!R253/3-2*'OddsRatio_working_3-way'!R253^3/27-'OddsRatio_working_3-way'!T253</f>
        <v>0.27443237094474715</v>
      </c>
      <c r="W253" s="11">
        <f>'OddsRatio_working_3-way'!V253^2+4*'OddsRatio_working_3-way'!U253^3/27</f>
        <v>-6.5363312751205577E-3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0.14304672094937709</v>
      </c>
      <c r="Y253" s="11">
        <f>IF('OddsRatio_working_3-way'!W253&gt;=0,IF('OddsRatio_working_3-way'!V253+SQRT('OddsRatio_working_3-way'!W253)&gt;0,0,PI()),ACOS('OddsRatio_working_3-way'!V253/(2*'OddsRatio_working_3-way'!X253)))</f>
        <v>0.28649467572187848</v>
      </c>
      <c r="Z253" s="11">
        <f>'OddsRatio_working_3-way'!X253^(1/3)*COS('OddsRatio_working_3-way'!Y253/3)</f>
        <v>0.52060610262484674</v>
      </c>
      <c r="AA253" s="11">
        <f>'OddsRatio_working_3-way'!X253^(1/3)*COS(('OddsRatio_working_3-way'!Y253+2*PI())/3)</f>
        <v>-0.30349056934164237</v>
      </c>
      <c r="AB253" s="11">
        <f>'OddsRatio_working_3-way'!X253^(1/3)*COS(('OddsRatio_working_3-way'!Y253+4*PI())/3)</f>
        <v>-0.21711553328320449</v>
      </c>
      <c r="AC253" s="11">
        <f>'OddsRatio_working_3-way'!X253^(1/3)*SIN('OddsRatio_working_3-way'!Y253/3)</f>
        <v>4.9868650319602914E-2</v>
      </c>
      <c r="AD253" s="11">
        <f>'OddsRatio_working_3-way'!X253^(1/3)*SIN(('OddsRatio_working_3-way'!Y253+2*PI())/3)</f>
        <v>0.42592378507852441</v>
      </c>
      <c r="AE253" s="11">
        <f>'OddsRatio_working_3-way'!X253^(1/3)*SIN(('OddsRatio_working_3-way'!Y253+4*PI())/3)</f>
        <v>-0.47579243539812721</v>
      </c>
      <c r="AF253" s="11">
        <f>-'OddsRatio_working_3-way'!U253/(3*'OddsRatio_working_3-way'!X253^(1/3))*COS(('OddsRatio_working_3-way'!Y253)/3)</f>
        <v>0.52060610262484674</v>
      </c>
      <c r="AG253" s="11">
        <f>-'OddsRatio_working_3-way'!U253/(3*'OddsRatio_working_3-way'!X253^(1/3))*COS(('OddsRatio_working_3-way'!Y253+2*PI())/3)</f>
        <v>-0.30349056934164237</v>
      </c>
      <c r="AH253" s="11">
        <f>-'OddsRatio_working_3-way'!U253/(3*'OddsRatio_working_3-way'!X253^(1/3))*COS(('OddsRatio_working_3-way'!Y253+4*PI())/3)</f>
        <v>-0.21711553328320449</v>
      </c>
      <c r="AI253" s="11">
        <f>'OddsRatio_working_3-way'!U253/(3*'OddsRatio_working_3-way'!X253^(1/3))*SIN(('OddsRatio_working_3-way'!Y253)/3)</f>
        <v>-4.9868650319602914E-2</v>
      </c>
      <c r="AJ253" s="11">
        <f>'OddsRatio_working_3-way'!U253/(3*'OddsRatio_working_3-way'!X253^(1/3))*SIN(('OddsRatio_working_3-way'!Y253+2*PI())/3)</f>
        <v>-0.42592378507852441</v>
      </c>
      <c r="AK253" s="11">
        <f>'OddsRatio_working_3-way'!U253/(3*'OddsRatio_working_3-way'!X253^(1/3))*SIN(('OddsRatio_working_3-way'!Y253+4*PI())/3)</f>
        <v>0.47579243539812721</v>
      </c>
      <c r="AL253" s="11">
        <f>'OddsRatio_working_3-way'!Z253+'OddsRatio_working_3-way'!AF253</f>
        <v>1.0412122052496935</v>
      </c>
      <c r="AM253" s="11">
        <f>'OddsRatio_working_3-way'!AA253+'OddsRatio_working_3-way'!AG253</f>
        <v>-0.60698113868328474</v>
      </c>
      <c r="AN253" s="11">
        <f>'OddsRatio_working_3-way'!AB253+'OddsRatio_working_3-way'!AH253</f>
        <v>-0.43423106656640897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1.0412122052496935</v>
      </c>
      <c r="AS253" s="11">
        <f>IF(('OddsRatio_working_3-way'!X253=0),IF(Q253&gt;0,-Q253^(1/3),(-Q253)^(1/3)),'OddsRatio_working_3-way'!AM253-'OddsRatio_working_3-way'!R253/3)</f>
        <v>-0.60698113868328474</v>
      </c>
      <c r="AT253" s="11">
        <f>IF(('OddsRatio_working_3-way'!X253=0),IF(Q253&gt;0,-Q253^(1/3),(-Q253)^(1/3)),'OddsRatio_working_3-way'!AN253-'OddsRatio_working_3-way'!R253/3)</f>
        <v>-0.43423106656640897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IF('True_Odds_Calculator_3-way'!A253="","",'True_Odds_Calculator_3-way'!A253)</f>
        <v>1.65</v>
      </c>
      <c r="B254" s="4">
        <f>IF('True_Odds_Calculator_3-way'!B253="","",'True_Odds_Calculator_3-way'!B253)</f>
        <v>3.93</v>
      </c>
      <c r="C254" s="4">
        <f>IF('True_Odds_Calculator_3-way'!C253="","",'True_Odds_Calculator_3-way'!C253)</f>
        <v>5.24</v>
      </c>
      <c r="D254" s="9">
        <f t="shared" si="52"/>
        <v>0.58460767514643275</v>
      </c>
      <c r="E254" s="9">
        <f t="shared" si="53"/>
        <v>0.23792893199913262</v>
      </c>
      <c r="F254" s="9">
        <f t="shared" si="54"/>
        <v>0.17746339285443496</v>
      </c>
      <c r="G254" s="9">
        <f t="shared" si="55"/>
        <v>1.0931521126527484</v>
      </c>
      <c r="H254" s="9">
        <f t="shared" si="56"/>
        <v>1.7105488732242862</v>
      </c>
      <c r="I254" s="9">
        <f t="shared" si="57"/>
        <v>4.202935690072553</v>
      </c>
      <c r="J254" s="9">
        <f t="shared" si="58"/>
        <v>5.6349649576476537</v>
      </c>
      <c r="K254" s="11">
        <f t="shared" si="59"/>
        <v>0.60606060606060608</v>
      </c>
      <c r="L254" s="11">
        <f t="shared" si="60"/>
        <v>0.2544529262086514</v>
      </c>
      <c r="M254" s="11">
        <f t="shared" si="61"/>
        <v>0.19083969465648853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-0.23765067492123038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0.23014363670502594</v>
      </c>
      <c r="Q254" s="11">
        <f>2*'OddsRatio_working_3-way'!K254*'OddsRatio_working_3-way'!L254*'OddsRatio_working_3-way'!M254</f>
        <v>5.8860265141950349E-2</v>
      </c>
      <c r="R254" s="11">
        <f t="shared" si="62"/>
        <v>0</v>
      </c>
      <c r="S254" s="11">
        <f t="shared" si="63"/>
        <v>-0.96841145846233068</v>
      </c>
      <c r="T254" s="11">
        <f t="shared" si="64"/>
        <v>-0.24767556482412542</v>
      </c>
      <c r="U254" s="11">
        <f>'OddsRatio_working_3-way'!S254-'OddsRatio_working_3-way'!R254^2/3</f>
        <v>-0.96841145846233068</v>
      </c>
      <c r="V254" s="11">
        <f>'OddsRatio_working_3-way'!S254*'OddsRatio_working_3-way'!R254/3-2*'OddsRatio_working_3-way'!R254^3/27-'OddsRatio_working_3-way'!T254</f>
        <v>0.24767556482412542</v>
      </c>
      <c r="W254" s="11">
        <f>'OddsRatio_working_3-way'!V254^2+4*'OddsRatio_working_3-way'!U254^3/27</f>
        <v>-7.3204423933326657E-2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0.18340365954928231</v>
      </c>
      <c r="Y254" s="11">
        <f>IF('OddsRatio_working_3-way'!W254&gt;=0,IF('OddsRatio_working_3-way'!V254+SQRT('OddsRatio_working_3-way'!W254)&gt;0,0,PI()),ACOS('OddsRatio_working_3-way'!V254/(2*'OddsRatio_working_3-way'!X254)))</f>
        <v>0.82953367774572073</v>
      </c>
      <c r="Z254" s="11">
        <f>'OddsRatio_working_3-way'!X254^(1/3)*COS('OddsRatio_working_3-way'!Y254/3)</f>
        <v>0.54657605632637429</v>
      </c>
      <c r="AA254" s="11">
        <f>'OddsRatio_working_3-way'!X254^(1/3)*COS(('OddsRatio_working_3-way'!Y254+2*PI())/3)</f>
        <v>-0.40761533589923077</v>
      </c>
      <c r="AB254" s="11">
        <f>'OddsRatio_working_3-way'!X254^(1/3)*COS(('OddsRatio_working_3-way'!Y254+4*PI())/3)</f>
        <v>-0.13896072042714375</v>
      </c>
      <c r="AC254" s="11">
        <f>'OddsRatio_working_3-way'!X254^(1/3)*SIN('OddsRatio_working_3-way'!Y254/3)</f>
        <v>0.15510781456184489</v>
      </c>
      <c r="AD254" s="11">
        <f>'OddsRatio_working_3-way'!X254^(1/3)*SIN(('OddsRatio_working_3-way'!Y254+2*PI())/3)</f>
        <v>0.39579484259803194</v>
      </c>
      <c r="AE254" s="11">
        <f>'OddsRatio_working_3-way'!X254^(1/3)*SIN(('OddsRatio_working_3-way'!Y254+4*PI())/3)</f>
        <v>-0.55090265715987685</v>
      </c>
      <c r="AF254" s="11">
        <f>-'OddsRatio_working_3-way'!U254/(3*'OddsRatio_working_3-way'!X254^(1/3))*COS(('OddsRatio_working_3-way'!Y254)/3)</f>
        <v>0.54657605632637418</v>
      </c>
      <c r="AG254" s="11">
        <f>-'OddsRatio_working_3-way'!U254/(3*'OddsRatio_working_3-way'!X254^(1/3))*COS(('OddsRatio_working_3-way'!Y254+2*PI())/3)</f>
        <v>-0.40761533589923066</v>
      </c>
      <c r="AH254" s="11">
        <f>-'OddsRatio_working_3-way'!U254/(3*'OddsRatio_working_3-way'!X254^(1/3))*COS(('OddsRatio_working_3-way'!Y254+4*PI())/3)</f>
        <v>-0.13896072042714372</v>
      </c>
      <c r="AI254" s="11">
        <f>'OddsRatio_working_3-way'!U254/(3*'OddsRatio_working_3-way'!X254^(1/3))*SIN(('OddsRatio_working_3-way'!Y254)/3)</f>
        <v>-0.15510781456184486</v>
      </c>
      <c r="AJ254" s="11">
        <f>'OddsRatio_working_3-way'!U254/(3*'OddsRatio_working_3-way'!X254^(1/3))*SIN(('OddsRatio_working_3-way'!Y254+2*PI())/3)</f>
        <v>-0.39579484259803188</v>
      </c>
      <c r="AK254" s="11">
        <f>'OddsRatio_working_3-way'!U254/(3*'OddsRatio_working_3-way'!X254^(1/3))*SIN(('OddsRatio_working_3-way'!Y254+4*PI())/3)</f>
        <v>0.55090265715987674</v>
      </c>
      <c r="AL254" s="11">
        <f>'OddsRatio_working_3-way'!Z254+'OddsRatio_working_3-way'!AF254</f>
        <v>1.0931521126527484</v>
      </c>
      <c r="AM254" s="11">
        <f>'OddsRatio_working_3-way'!AA254+'OddsRatio_working_3-way'!AG254</f>
        <v>-0.81523067179846143</v>
      </c>
      <c r="AN254" s="11">
        <f>'OddsRatio_working_3-way'!AB254+'OddsRatio_working_3-way'!AH254</f>
        <v>-0.27792144085428749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1.0931521126527484</v>
      </c>
      <c r="AS254" s="11">
        <f>IF(('OddsRatio_working_3-way'!X254=0),IF(Q254&gt;0,-Q254^(1/3),(-Q254)^(1/3)),'OddsRatio_working_3-way'!AM254-'OddsRatio_working_3-way'!R254/3)</f>
        <v>-0.81523067179846143</v>
      </c>
      <c r="AT254" s="11">
        <f>IF(('OddsRatio_working_3-way'!X254=0),IF(Q254&gt;0,-Q254^(1/3),(-Q254)^(1/3)),'OddsRatio_working_3-way'!AN254-'OddsRatio_working_3-way'!R254/3)</f>
        <v>-0.27792144085428749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IF('True_Odds_Calculator_3-way'!A254="","",'True_Odds_Calculator_3-way'!A254)</f>
        <v>3.3</v>
      </c>
      <c r="B255" s="4">
        <f>IF('True_Odds_Calculator_3-way'!B254="","",'True_Odds_Calculator_3-way'!B254)</f>
        <v>3.65</v>
      </c>
      <c r="C255" s="4">
        <f>IF('True_Odds_Calculator_3-way'!C254="","",'True_Odds_Calculator_3-way'!C254)</f>
        <v>2.13</v>
      </c>
      <c r="D255" s="9">
        <f t="shared" si="52"/>
        <v>0.2881932034636272</v>
      </c>
      <c r="E255" s="9">
        <f t="shared" si="53"/>
        <v>0.26002744050568521</v>
      </c>
      <c r="F255" s="9">
        <f t="shared" si="54"/>
        <v>0.45177935603068758</v>
      </c>
      <c r="G255" s="9">
        <f t="shared" si="55"/>
        <v>1.073867156358665</v>
      </c>
      <c r="H255" s="9">
        <f t="shared" si="56"/>
        <v>3.4698944596249293</v>
      </c>
      <c r="I255" s="9">
        <f t="shared" si="57"/>
        <v>3.8457479643504628</v>
      </c>
      <c r="J255" s="9">
        <f t="shared" si="58"/>
        <v>2.2134698866852913</v>
      </c>
      <c r="K255" s="11">
        <f t="shared" si="59"/>
        <v>0.30303030303030304</v>
      </c>
      <c r="L255" s="11">
        <f t="shared" si="60"/>
        <v>0.27397260273972601</v>
      </c>
      <c r="M255" s="11">
        <f t="shared" si="61"/>
        <v>0.46948356807511737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-0.26845144479719041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0.23698298828532283</v>
      </c>
      <c r="Q255" s="11">
        <f>2*'OddsRatio_working_3-way'!K255*'OddsRatio_working_3-way'!L255*'OddsRatio_working_3-way'!M255</f>
        <v>7.7954930357014091E-2</v>
      </c>
      <c r="R255" s="11">
        <f t="shared" si="62"/>
        <v>0</v>
      </c>
      <c r="S255" s="11">
        <f t="shared" si="63"/>
        <v>-0.88277784634148138</v>
      </c>
      <c r="T255" s="11">
        <f t="shared" si="64"/>
        <v>-0.29038744945443468</v>
      </c>
      <c r="U255" s="11">
        <f>'OddsRatio_working_3-way'!S255-'OddsRatio_working_3-way'!R255^2/3</f>
        <v>-0.88277784634148138</v>
      </c>
      <c r="V255" s="11">
        <f>'OddsRatio_working_3-way'!S255*'OddsRatio_working_3-way'!R255/3-2*'OddsRatio_working_3-way'!R255^3/27-'OddsRatio_working_3-way'!T255</f>
        <v>0.29038744945443468</v>
      </c>
      <c r="W255" s="11">
        <f>'OddsRatio_working_3-way'!V255^2+4*'OddsRatio_working_3-way'!U255^3/27</f>
        <v>-1.7593038152173474E-2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0.15962292203253997</v>
      </c>
      <c r="Y255" s="11">
        <f>IF('OddsRatio_working_3-way'!W255&gt;=0,IF('OddsRatio_working_3-way'!V255+SQRT('OddsRatio_working_3-way'!W255)&gt;0,0,PI()),ACOS('OddsRatio_working_3-way'!V255/(2*'OddsRatio_working_3-way'!X255)))</f>
        <v>0.42846523322025676</v>
      </c>
      <c r="Z255" s="11">
        <f>'OddsRatio_working_3-way'!X255^(1/3)*COS('OddsRatio_working_3-way'!Y255/3)</f>
        <v>0.53693357817933263</v>
      </c>
      <c r="AA255" s="11">
        <f>'OddsRatio_working_3-way'!X255^(1/3)*COS(('OddsRatio_working_3-way'!Y255+2*PI())/3)</f>
        <v>-0.33533390397452018</v>
      </c>
      <c r="AB255" s="11">
        <f>'OddsRatio_working_3-way'!X255^(1/3)*COS(('OddsRatio_working_3-way'!Y255+4*PI())/3)</f>
        <v>-0.20159967420481245</v>
      </c>
      <c r="AC255" s="11">
        <f>'OddsRatio_working_3-way'!X255^(1/3)*SIN('OddsRatio_working_3-way'!Y255/3)</f>
        <v>7.7211493557408029E-2</v>
      </c>
      <c r="AD255" s="11">
        <f>'OddsRatio_working_3-way'!X255^(1/3)*SIN(('OddsRatio_working_3-way'!Y255+2*PI())/3)</f>
        <v>0.42639237206947611</v>
      </c>
      <c r="AE255" s="11">
        <f>'OddsRatio_working_3-way'!X255^(1/3)*SIN(('OddsRatio_working_3-way'!Y255+4*PI())/3)</f>
        <v>-0.50360386562688408</v>
      </c>
      <c r="AF255" s="11">
        <f>-'OddsRatio_working_3-way'!U255/(3*'OddsRatio_working_3-way'!X255^(1/3))*COS(('OddsRatio_working_3-way'!Y255)/3)</f>
        <v>0.53693357817933252</v>
      </c>
      <c r="AG255" s="11">
        <f>-'OddsRatio_working_3-way'!U255/(3*'OddsRatio_working_3-way'!X255^(1/3))*COS(('OddsRatio_working_3-way'!Y255+2*PI())/3)</f>
        <v>-0.33533390397452001</v>
      </c>
      <c r="AH255" s="11">
        <f>-'OddsRatio_working_3-way'!U255/(3*'OddsRatio_working_3-way'!X255^(1/3))*COS(('OddsRatio_working_3-way'!Y255+4*PI())/3)</f>
        <v>-0.20159967420481237</v>
      </c>
      <c r="AI255" s="11">
        <f>'OddsRatio_working_3-way'!U255/(3*'OddsRatio_working_3-way'!X255^(1/3))*SIN(('OddsRatio_working_3-way'!Y255)/3)</f>
        <v>-7.7211493557408001E-2</v>
      </c>
      <c r="AJ255" s="11">
        <f>'OddsRatio_working_3-way'!U255/(3*'OddsRatio_working_3-way'!X255^(1/3))*SIN(('OddsRatio_working_3-way'!Y255+2*PI())/3)</f>
        <v>-0.42639237206947594</v>
      </c>
      <c r="AK255" s="11">
        <f>'OddsRatio_working_3-way'!U255/(3*'OddsRatio_working_3-way'!X255^(1/3))*SIN(('OddsRatio_working_3-way'!Y255+4*PI())/3)</f>
        <v>0.50360386562688386</v>
      </c>
      <c r="AL255" s="11">
        <f>'OddsRatio_working_3-way'!Z255+'OddsRatio_working_3-way'!AF255</f>
        <v>1.073867156358665</v>
      </c>
      <c r="AM255" s="11">
        <f>'OddsRatio_working_3-way'!AA255+'OddsRatio_working_3-way'!AG255</f>
        <v>-0.67066780794904024</v>
      </c>
      <c r="AN255" s="11">
        <f>'OddsRatio_working_3-way'!AB255+'OddsRatio_working_3-way'!AH255</f>
        <v>-0.40319934840962479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1.073867156358665</v>
      </c>
      <c r="AS255" s="11">
        <f>IF(('OddsRatio_working_3-way'!X255=0),IF(Q255&gt;0,-Q255^(1/3),(-Q255)^(1/3)),'OddsRatio_working_3-way'!AM255-'OddsRatio_working_3-way'!R255/3)</f>
        <v>-0.67066780794904024</v>
      </c>
      <c r="AT255" s="11">
        <f>IF(('OddsRatio_working_3-way'!X255=0),IF(Q255&gt;0,-Q255^(1/3),(-Q255)^(1/3)),'OddsRatio_working_3-way'!AN255-'OddsRatio_working_3-way'!R255/3)</f>
        <v>-0.40319934840962479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IF('True_Odds_Calculator_3-way'!A255="","",'True_Odds_Calculator_3-way'!A255)</f>
        <v>1.99</v>
      </c>
      <c r="B256" s="4">
        <f>IF('True_Odds_Calculator_3-way'!B255="","",'True_Odds_Calculator_3-way'!B255)</f>
        <v>3.53</v>
      </c>
      <c r="C256" s="4">
        <f>IF('True_Odds_Calculator_3-way'!C255="","",'True_Odds_Calculator_3-way'!C255)</f>
        <v>4.0999999999999996</v>
      </c>
      <c r="D256" s="9">
        <f t="shared" si="52"/>
        <v>0.49078562998793368</v>
      </c>
      <c r="E256" s="9">
        <f t="shared" si="53"/>
        <v>0.27385890921269945</v>
      </c>
      <c r="F256" s="9">
        <f t="shared" si="54"/>
        <v>0.23535546079936667</v>
      </c>
      <c r="G256" s="9">
        <f t="shared" si="55"/>
        <v>1.048029767130271</v>
      </c>
      <c r="H256" s="9">
        <f t="shared" si="56"/>
        <v>2.0375494694589689</v>
      </c>
      <c r="I256" s="9">
        <f t="shared" si="57"/>
        <v>3.6515153108395855</v>
      </c>
      <c r="J256" s="9">
        <f t="shared" si="58"/>
        <v>4.2488922781038401</v>
      </c>
      <c r="K256" s="11">
        <f t="shared" si="59"/>
        <v>0.50251256281407031</v>
      </c>
      <c r="L256" s="11">
        <f t="shared" si="60"/>
        <v>0.28328611898016998</v>
      </c>
      <c r="M256" s="11">
        <f t="shared" si="61"/>
        <v>0.24390243902439027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-0.2695912367753226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0.22985097532157436</v>
      </c>
      <c r="Q256" s="11">
        <f>2*'OddsRatio_working_3-way'!K256*'OddsRatio_working_3-way'!L256*'OddsRatio_working_3-way'!M256</f>
        <v>6.9441382272378963E-2</v>
      </c>
      <c r="R256" s="11">
        <f t="shared" si="62"/>
        <v>0</v>
      </c>
      <c r="S256" s="11">
        <f t="shared" si="63"/>
        <v>-0.85259067791262155</v>
      </c>
      <c r="T256" s="11">
        <f t="shared" si="64"/>
        <v>-0.25758026523039929</v>
      </c>
      <c r="U256" s="11">
        <f>'OddsRatio_working_3-way'!S256-'OddsRatio_working_3-way'!R256^2/3</f>
        <v>-0.85259067791262155</v>
      </c>
      <c r="V256" s="11">
        <f>'OddsRatio_working_3-way'!S256*'OddsRatio_working_3-way'!R256/3-2*'OddsRatio_working_3-way'!R256^3/27-'OddsRatio_working_3-way'!T256</f>
        <v>0.25758026523039929</v>
      </c>
      <c r="W256" s="11">
        <f>'OddsRatio_working_3-way'!V256^2+4*'OddsRatio_working_3-way'!U256^3/27</f>
        <v>-2.546832198220042E-2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0.15150570535326655</v>
      </c>
      <c r="Y256" s="11">
        <f>IF('OddsRatio_working_3-way'!W256&gt;=0,IF('OddsRatio_working_3-way'!V256+SQRT('OddsRatio_working_3-way'!W256)&gt;0,0,PI()),ACOS('OddsRatio_working_3-way'!V256/(2*'OddsRatio_working_3-way'!X256)))</f>
        <v>0.55468217620765392</v>
      </c>
      <c r="Z256" s="11">
        <f>'OddsRatio_working_3-way'!X256^(1/3)*COS('OddsRatio_working_3-way'!Y256/3)</f>
        <v>0.52401488356513559</v>
      </c>
      <c r="AA256" s="11">
        <f>'OddsRatio_working_3-way'!X256^(1/3)*COS(('OddsRatio_working_3-way'!Y256+2*PI())/3)</f>
        <v>-0.34688365063886917</v>
      </c>
      <c r="AB256" s="11">
        <f>'OddsRatio_working_3-way'!X256^(1/3)*COS(('OddsRatio_working_3-way'!Y256+4*PI())/3)</f>
        <v>-0.17713123292626637</v>
      </c>
      <c r="AC256" s="11">
        <f>'OddsRatio_working_3-way'!X256^(1/3)*SIN('OddsRatio_working_3-way'!Y256/3)</f>
        <v>9.800660406196092E-2</v>
      </c>
      <c r="AD256" s="11">
        <f>'OddsRatio_working_3-way'!X256^(1/3)*SIN(('OddsRatio_working_3-way'!Y256+2*PI())/3)</f>
        <v>0.40480689909757173</v>
      </c>
      <c r="AE256" s="11">
        <f>'OddsRatio_working_3-way'!X256^(1/3)*SIN(('OddsRatio_working_3-way'!Y256+4*PI())/3)</f>
        <v>-0.50281350315953266</v>
      </c>
      <c r="AF256" s="11">
        <f>-'OddsRatio_working_3-way'!U256/(3*'OddsRatio_working_3-way'!X256^(1/3))*COS(('OddsRatio_working_3-way'!Y256)/3)</f>
        <v>0.52401488356513537</v>
      </c>
      <c r="AG256" s="11">
        <f>-'OddsRatio_working_3-way'!U256/(3*'OddsRatio_working_3-way'!X256^(1/3))*COS(('OddsRatio_working_3-way'!Y256+2*PI())/3)</f>
        <v>-0.346883650638869</v>
      </c>
      <c r="AH256" s="11">
        <f>-'OddsRatio_working_3-way'!U256/(3*'OddsRatio_working_3-way'!X256^(1/3))*COS(('OddsRatio_working_3-way'!Y256+4*PI())/3)</f>
        <v>-0.17713123292626629</v>
      </c>
      <c r="AI256" s="11">
        <f>'OddsRatio_working_3-way'!U256/(3*'OddsRatio_working_3-way'!X256^(1/3))*SIN(('OddsRatio_working_3-way'!Y256)/3)</f>
        <v>-9.8006604061960892E-2</v>
      </c>
      <c r="AJ256" s="11">
        <f>'OddsRatio_working_3-way'!U256/(3*'OddsRatio_working_3-way'!X256^(1/3))*SIN(('OddsRatio_working_3-way'!Y256+2*PI())/3)</f>
        <v>-0.40480689909757156</v>
      </c>
      <c r="AK256" s="11">
        <f>'OddsRatio_working_3-way'!U256/(3*'OddsRatio_working_3-way'!X256^(1/3))*SIN(('OddsRatio_working_3-way'!Y256+4*PI())/3)</f>
        <v>0.50281350315953244</v>
      </c>
      <c r="AL256" s="11">
        <f>'OddsRatio_working_3-way'!Z256+'OddsRatio_working_3-way'!AF256</f>
        <v>1.048029767130271</v>
      </c>
      <c r="AM256" s="11">
        <f>'OddsRatio_working_3-way'!AA256+'OddsRatio_working_3-way'!AG256</f>
        <v>-0.69376730127773811</v>
      </c>
      <c r="AN256" s="11">
        <f>'OddsRatio_working_3-way'!AB256+'OddsRatio_working_3-way'!AH256</f>
        <v>-0.35426246585253263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1.048029767130271</v>
      </c>
      <c r="AS256" s="11">
        <f>IF(('OddsRatio_working_3-way'!X256=0),IF(Q256&gt;0,-Q256^(1/3),(-Q256)^(1/3)),'OddsRatio_working_3-way'!AM256-'OddsRatio_working_3-way'!R256/3)</f>
        <v>-0.69376730127773811</v>
      </c>
      <c r="AT256" s="11">
        <f>IF(('OddsRatio_working_3-way'!X256=0),IF(Q256&gt;0,-Q256^(1/3),(-Q256)^(1/3)),'OddsRatio_working_3-way'!AN256-'OddsRatio_working_3-way'!R256/3)</f>
        <v>-0.35426246585253263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IF('True_Odds_Calculator_3-way'!A256="","",'True_Odds_Calculator_3-way'!A256)</f>
        <v>2.42</v>
      </c>
      <c r="B257" s="4">
        <f>IF('True_Odds_Calculator_3-way'!B256="","",'True_Odds_Calculator_3-way'!B256)</f>
        <v>3.62</v>
      </c>
      <c r="C257" s="4">
        <f>IF('True_Odds_Calculator_3-way'!C256="","",'True_Odds_Calculator_3-way'!C256)</f>
        <v>2.96</v>
      </c>
      <c r="D257" s="9">
        <f t="shared" si="52"/>
        <v>0.40325707812981382</v>
      </c>
      <c r="E257" s="9">
        <f t="shared" si="53"/>
        <v>0.26807140483937036</v>
      </c>
      <c r="F257" s="9">
        <f t="shared" si="54"/>
        <v>0.32867151703081593</v>
      </c>
      <c r="G257" s="9">
        <f t="shared" si="55"/>
        <v>1.0421180856235281</v>
      </c>
      <c r="H257" s="9">
        <f t="shared" si="56"/>
        <v>2.4798076815854095</v>
      </c>
      <c r="I257" s="9">
        <f t="shared" si="57"/>
        <v>3.730349384333643</v>
      </c>
      <c r="J257" s="9">
        <f t="shared" si="58"/>
        <v>3.0425514478221154</v>
      </c>
      <c r="K257" s="11">
        <f t="shared" si="59"/>
        <v>0.41322314049586778</v>
      </c>
      <c r="L257" s="11">
        <f t="shared" si="60"/>
        <v>0.27624309392265195</v>
      </c>
      <c r="M257" s="11">
        <f t="shared" si="61"/>
        <v>0.33783783783783783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-0.28120954615178628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0.23138521380610783</v>
      </c>
      <c r="Q257" s="11">
        <f>2*'OddsRatio_working_3-way'!K257*'OddsRatio_working_3-way'!L257*'OddsRatio_working_3-way'!M257</f>
        <v>7.7128404602035947E-2</v>
      </c>
      <c r="R257" s="11">
        <f t="shared" si="62"/>
        <v>0</v>
      </c>
      <c r="S257" s="11">
        <f t="shared" si="63"/>
        <v>-0.82282133367270127</v>
      </c>
      <c r="T257" s="11">
        <f t="shared" si="64"/>
        <v>-0.27427377789090046</v>
      </c>
      <c r="U257" s="11">
        <f>'OddsRatio_working_3-way'!S257-'OddsRatio_working_3-way'!R257^2/3</f>
        <v>-0.82282133367270127</v>
      </c>
      <c r="V257" s="11">
        <f>'OddsRatio_working_3-way'!S257*'OddsRatio_working_3-way'!R257/3-2*'OddsRatio_working_3-way'!R257^3/27-'OddsRatio_working_3-way'!T257</f>
        <v>0.27427377789090046</v>
      </c>
      <c r="W257" s="11">
        <f>'OddsRatio_working_3-way'!V257^2+4*'OddsRatio_working_3-way'!U257^3/27</f>
        <v>-7.3040870806319325E-3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0.14364034280032451</v>
      </c>
      <c r="Y257" s="11">
        <f>IF('OddsRatio_working_3-way'!W257&gt;=0,IF('OddsRatio_working_3-way'!V257+SQRT('OddsRatio_working_3-way'!W257)&gt;0,0,PI()),ACOS('OddsRatio_working_3-way'!V257/(2*'OddsRatio_working_3-way'!X257)))</f>
        <v>0.30206553631186983</v>
      </c>
      <c r="Z257" s="11">
        <f>'OddsRatio_working_3-way'!X257^(1/3)*COS('OddsRatio_working_3-way'!Y257/3)</f>
        <v>0.52105904281176418</v>
      </c>
      <c r="AA257" s="11">
        <f>'OddsRatio_working_3-way'!X257^(1/3)*COS(('OddsRatio_working_3-way'!Y257+2*PI())/3)</f>
        <v>-0.30611941991686259</v>
      </c>
      <c r="AB257" s="11">
        <f>'OddsRatio_working_3-way'!X257^(1/3)*COS(('OddsRatio_working_3-way'!Y257+4*PI())/3)</f>
        <v>-0.21493962289490146</v>
      </c>
      <c r="AC257" s="11">
        <f>'OddsRatio_working_3-way'!X257^(1/3)*SIN('OddsRatio_working_3-way'!Y257/3)</f>
        <v>5.2642680355284618E-2</v>
      </c>
      <c r="AD257" s="11">
        <f>'OddsRatio_working_3-way'!X257^(1/3)*SIN(('OddsRatio_working_3-way'!Y257+2*PI())/3)</f>
        <v>0.42492902776894881</v>
      </c>
      <c r="AE257" s="11">
        <f>'OddsRatio_working_3-way'!X257^(1/3)*SIN(('OddsRatio_working_3-way'!Y257+4*PI())/3)</f>
        <v>-0.4775717081242335</v>
      </c>
      <c r="AF257" s="11">
        <f>-'OddsRatio_working_3-way'!U257/(3*'OddsRatio_working_3-way'!X257^(1/3))*COS(('OddsRatio_working_3-way'!Y257)/3)</f>
        <v>0.52105904281176396</v>
      </c>
      <c r="AG257" s="11">
        <f>-'OddsRatio_working_3-way'!U257/(3*'OddsRatio_working_3-way'!X257^(1/3))*COS(('OddsRatio_working_3-way'!Y257+2*PI())/3)</f>
        <v>-0.30611941991686242</v>
      </c>
      <c r="AH257" s="11">
        <f>-'OddsRatio_working_3-way'!U257/(3*'OddsRatio_working_3-way'!X257^(1/3))*COS(('OddsRatio_working_3-way'!Y257+4*PI())/3)</f>
        <v>-0.21493962289490134</v>
      </c>
      <c r="AI257" s="11">
        <f>'OddsRatio_working_3-way'!U257/(3*'OddsRatio_working_3-way'!X257^(1/3))*SIN(('OddsRatio_working_3-way'!Y257)/3)</f>
        <v>-5.2642680355284598E-2</v>
      </c>
      <c r="AJ257" s="11">
        <f>'OddsRatio_working_3-way'!U257/(3*'OddsRatio_working_3-way'!X257^(1/3))*SIN(('OddsRatio_working_3-way'!Y257+2*PI())/3)</f>
        <v>-0.42492902776894864</v>
      </c>
      <c r="AK257" s="11">
        <f>'OddsRatio_working_3-way'!U257/(3*'OddsRatio_working_3-way'!X257^(1/3))*SIN(('OddsRatio_working_3-way'!Y257+4*PI())/3)</f>
        <v>0.47757170812423327</v>
      </c>
      <c r="AL257" s="11">
        <f>'OddsRatio_working_3-way'!Z257+'OddsRatio_working_3-way'!AF257</f>
        <v>1.0421180856235281</v>
      </c>
      <c r="AM257" s="11">
        <f>'OddsRatio_working_3-way'!AA257+'OddsRatio_working_3-way'!AG257</f>
        <v>-0.61223883983372507</v>
      </c>
      <c r="AN257" s="11">
        <f>'OddsRatio_working_3-way'!AB257+'OddsRatio_working_3-way'!AH257</f>
        <v>-0.4298792457898028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1.0421180856235281</v>
      </c>
      <c r="AS257" s="11">
        <f>IF(('OddsRatio_working_3-way'!X257=0),IF(Q257&gt;0,-Q257^(1/3),(-Q257)^(1/3)),'OddsRatio_working_3-way'!AM257-'OddsRatio_working_3-way'!R257/3)</f>
        <v>-0.61223883983372507</v>
      </c>
      <c r="AT257" s="11">
        <f>IF(('OddsRatio_working_3-way'!X257=0),IF(Q257&gt;0,-Q257^(1/3),(-Q257)^(1/3)),'OddsRatio_working_3-way'!AN257-'OddsRatio_working_3-way'!R257/3)</f>
        <v>-0.4298792457898028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IF('True_Odds_Calculator_3-way'!A257="","",'True_Odds_Calculator_3-way'!A257)</f>
        <v>3.66</v>
      </c>
      <c r="B258" s="4">
        <f>IF('True_Odds_Calculator_3-way'!B257="","",'True_Odds_Calculator_3-way'!B257)</f>
        <v>3.74</v>
      </c>
      <c r="C258" s="4">
        <f>IF('True_Odds_Calculator_3-way'!C257="","",'True_Odds_Calculator_3-way'!C257)</f>
        <v>2.0499999999999998</v>
      </c>
      <c r="D258" s="9">
        <f t="shared" si="52"/>
        <v>0.26450021246496025</v>
      </c>
      <c r="E258" s="9">
        <f t="shared" si="53"/>
        <v>0.25877601092938934</v>
      </c>
      <c r="F258" s="9">
        <f t="shared" si="54"/>
        <v>0.47672377660565046</v>
      </c>
      <c r="G258" s="9">
        <f t="shared" si="55"/>
        <v>1.0453816915594385</v>
      </c>
      <c r="H258" s="9">
        <f t="shared" si="56"/>
        <v>3.7807152995481066</v>
      </c>
      <c r="I258" s="9">
        <f t="shared" si="57"/>
        <v>3.8643458348728621</v>
      </c>
      <c r="J258" s="9">
        <f t="shared" si="58"/>
        <v>2.0976507761374101</v>
      </c>
      <c r="K258" s="11">
        <f t="shared" si="59"/>
        <v>0.27322404371584696</v>
      </c>
      <c r="L258" s="11">
        <f t="shared" si="60"/>
        <v>0.26737967914438499</v>
      </c>
      <c r="M258" s="11">
        <f t="shared" si="61"/>
        <v>0.48780487804878053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-0.27271871999863162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0.22985458223127858</v>
      </c>
      <c r="Q258" s="11">
        <f>2*'OddsRatio_working_3-way'!K258*'OddsRatio_working_3-way'!L258*'OddsRatio_working_3-way'!M258</f>
        <v>7.1272738676365452E-2</v>
      </c>
      <c r="R258" s="11">
        <f t="shared" si="62"/>
        <v>0</v>
      </c>
      <c r="S258" s="11">
        <f t="shared" si="63"/>
        <v>-0.84282656589335669</v>
      </c>
      <c r="T258" s="11">
        <f t="shared" si="64"/>
        <v>-0.26134157081964549</v>
      </c>
      <c r="U258" s="11">
        <f>'OddsRatio_working_3-way'!S258-'OddsRatio_working_3-way'!R258^2/3</f>
        <v>-0.84282656589335669</v>
      </c>
      <c r="V258" s="11">
        <f>'OddsRatio_working_3-way'!S258*'OddsRatio_working_3-way'!R258/3-2*'OddsRatio_working_3-way'!R258^3/27-'OddsRatio_working_3-way'!T258</f>
        <v>0.26134157081964549</v>
      </c>
      <c r="W258" s="11">
        <f>'OddsRatio_working_3-way'!V258^2+4*'OddsRatio_working_3-way'!U258^3/27</f>
        <v>-2.0397980508513269E-2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0.14891054122105749</v>
      </c>
      <c r="Y258" s="11">
        <f>IF('OddsRatio_working_3-way'!W258&gt;=0,IF('OddsRatio_working_3-way'!V258+SQRT('OddsRatio_working_3-way'!W258)&gt;0,0,PI()),ACOS('OddsRatio_working_3-way'!V258/(2*'OddsRatio_working_3-way'!X258)))</f>
        <v>0.50014718040160333</v>
      </c>
      <c r="Z258" s="11">
        <f>'OddsRatio_working_3-way'!X258^(1/3)*COS('OddsRatio_working_3-way'!Y258/3)</f>
        <v>0.52269084577971925</v>
      </c>
      <c r="AA258" s="11">
        <f>'OddsRatio_working_3-way'!X258^(1/3)*COS(('OddsRatio_working_3-way'!Y258+2*PI())/3)</f>
        <v>-0.3375185892734392</v>
      </c>
      <c r="AB258" s="11">
        <f>'OddsRatio_working_3-way'!X258^(1/3)*COS(('OddsRatio_working_3-way'!Y258+4*PI())/3)</f>
        <v>-0.18517225650628019</v>
      </c>
      <c r="AC258" s="11">
        <f>'OddsRatio_working_3-way'!X258^(1/3)*SIN('OddsRatio_working_3-way'!Y258/3)</f>
        <v>8.7957196233171775E-2</v>
      </c>
      <c r="AD258" s="11">
        <f>'OddsRatio_working_3-way'!X258^(1/3)*SIN(('OddsRatio_working_3-way'!Y258+2*PI())/3)</f>
        <v>0.40868495265422528</v>
      </c>
      <c r="AE258" s="11">
        <f>'OddsRatio_working_3-way'!X258^(1/3)*SIN(('OddsRatio_working_3-way'!Y258+4*PI())/3)</f>
        <v>-0.49664214888739683</v>
      </c>
      <c r="AF258" s="11">
        <f>-'OddsRatio_working_3-way'!U258/(3*'OddsRatio_working_3-way'!X258^(1/3))*COS(('OddsRatio_working_3-way'!Y258)/3)</f>
        <v>0.52269084577971914</v>
      </c>
      <c r="AG258" s="11">
        <f>-'OddsRatio_working_3-way'!U258/(3*'OddsRatio_working_3-way'!X258^(1/3))*COS(('OddsRatio_working_3-way'!Y258+2*PI())/3)</f>
        <v>-0.33751858927343914</v>
      </c>
      <c r="AH258" s="11">
        <f>-'OddsRatio_working_3-way'!U258/(3*'OddsRatio_working_3-way'!X258^(1/3))*COS(('OddsRatio_working_3-way'!Y258+4*PI())/3)</f>
        <v>-0.18517225650628016</v>
      </c>
      <c r="AI258" s="11">
        <f>'OddsRatio_working_3-way'!U258/(3*'OddsRatio_working_3-way'!X258^(1/3))*SIN(('OddsRatio_working_3-way'!Y258)/3)</f>
        <v>-8.7957196233171761E-2</v>
      </c>
      <c r="AJ258" s="11">
        <f>'OddsRatio_working_3-way'!U258/(3*'OddsRatio_working_3-way'!X258^(1/3))*SIN(('OddsRatio_working_3-way'!Y258+2*PI())/3)</f>
        <v>-0.40868495265422522</v>
      </c>
      <c r="AK258" s="11">
        <f>'OddsRatio_working_3-way'!U258/(3*'OddsRatio_working_3-way'!X258^(1/3))*SIN(('OddsRatio_working_3-way'!Y258+4*PI())/3)</f>
        <v>0.49664214888739677</v>
      </c>
      <c r="AL258" s="11">
        <f>'OddsRatio_working_3-way'!Z258+'OddsRatio_working_3-way'!AF258</f>
        <v>1.0453816915594385</v>
      </c>
      <c r="AM258" s="11">
        <f>'OddsRatio_working_3-way'!AA258+'OddsRatio_working_3-way'!AG258</f>
        <v>-0.67503717854687828</v>
      </c>
      <c r="AN258" s="11">
        <f>'OddsRatio_working_3-way'!AB258+'OddsRatio_working_3-way'!AH258</f>
        <v>-0.37034451301256033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1.0453816915594385</v>
      </c>
      <c r="AS258" s="11">
        <f>IF(('OddsRatio_working_3-way'!X258=0),IF(Q258&gt;0,-Q258^(1/3),(-Q258)^(1/3)),'OddsRatio_working_3-way'!AM258-'OddsRatio_working_3-way'!R258/3)</f>
        <v>-0.67503717854687828</v>
      </c>
      <c r="AT258" s="11">
        <f>IF(('OddsRatio_working_3-way'!X258=0),IF(Q258&gt;0,-Q258^(1/3),(-Q258)^(1/3)),'OddsRatio_working_3-way'!AN258-'OddsRatio_working_3-way'!R258/3)</f>
        <v>-0.37034451301256033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IF('True_Odds_Calculator_3-way'!A258="","",'True_Odds_Calculator_3-way'!A258)</f>
        <v>1.98</v>
      </c>
      <c r="B259" s="4">
        <f>IF('True_Odds_Calculator_3-way'!B258="","",'True_Odds_Calculator_3-way'!B258)</f>
        <v>3.26</v>
      </c>
      <c r="C259" s="4">
        <f>IF('True_Odds_Calculator_3-way'!C258="","",'True_Odds_Calculator_3-way'!C258)</f>
        <v>4.59</v>
      </c>
      <c r="D259" s="9">
        <f t="shared" si="52"/>
        <v>0.49325746930716335</v>
      </c>
      <c r="E259" s="9">
        <f t="shared" si="53"/>
        <v>0.2968090907920739</v>
      </c>
      <c r="F259" s="9">
        <f t="shared" si="54"/>
        <v>0.20993343990076269</v>
      </c>
      <c r="G259" s="9">
        <f t="shared" si="55"/>
        <v>1.0483048857202193</v>
      </c>
      <c r="H259" s="9">
        <f t="shared" si="56"/>
        <v>2.0273387880058147</v>
      </c>
      <c r="I259" s="9">
        <f t="shared" si="57"/>
        <v>3.3691690417276949</v>
      </c>
      <c r="J259" s="9">
        <f t="shared" si="58"/>
        <v>4.7634145397355869</v>
      </c>
      <c r="K259" s="11">
        <f t="shared" si="59"/>
        <v>0.50505050505050508</v>
      </c>
      <c r="L259" s="11">
        <f t="shared" si="60"/>
        <v>0.30674846625766872</v>
      </c>
      <c r="M259" s="11">
        <f t="shared" si="61"/>
        <v>0.2178649237472767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-0.26836970423321116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0.23052882028783234</v>
      </c>
      <c r="Q259" s="11">
        <f>2*'OddsRatio_working_3-way'!K259*'OddsRatio_working_3-way'!L259*'OddsRatio_working_3-way'!M259</f>
        <v>6.7504779000829379E-2</v>
      </c>
      <c r="R259" s="11">
        <f t="shared" si="62"/>
        <v>0</v>
      </c>
      <c r="S259" s="11">
        <f t="shared" si="63"/>
        <v>-0.8589971843002987</v>
      </c>
      <c r="T259" s="11">
        <f t="shared" si="64"/>
        <v>-0.25153651077607575</v>
      </c>
      <c r="U259" s="11">
        <f>'OddsRatio_working_3-way'!S259-'OddsRatio_working_3-way'!R259^2/3</f>
        <v>-0.8589971843002987</v>
      </c>
      <c r="V259" s="11">
        <f>'OddsRatio_working_3-way'!S259*'OddsRatio_working_3-way'!R259/3-2*'OddsRatio_working_3-way'!R259^3/27-'OddsRatio_working_3-way'!T259</f>
        <v>0.25153651077607575</v>
      </c>
      <c r="W259" s="11">
        <f>'OddsRatio_working_3-way'!V259^2+4*'OddsRatio_working_3-way'!U259^3/27</f>
        <v>-3.0630649830522605E-2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0.15321656738414866</v>
      </c>
      <c r="Y259" s="11">
        <f>IF('OddsRatio_working_3-way'!W259&gt;=0,IF('OddsRatio_working_3-way'!V259+SQRT('OddsRatio_working_3-way'!W259)&gt;0,0,PI()),ACOS('OddsRatio_working_3-way'!V259/(2*'OddsRatio_working_3-way'!X259)))</f>
        <v>0.60789367115331194</v>
      </c>
      <c r="Z259" s="11">
        <f>'OddsRatio_working_3-way'!X259^(1/3)*COS('OddsRatio_working_3-way'!Y259/3)</f>
        <v>0.52415244286010965</v>
      </c>
      <c r="AA259" s="11">
        <f>'OddsRatio_working_3-way'!X259^(1/3)*COS(('OddsRatio_working_3-way'!Y259+2*PI())/3)</f>
        <v>-0.35533638740625978</v>
      </c>
      <c r="AB259" s="11">
        <f>'OddsRatio_working_3-way'!X259^(1/3)*COS(('OddsRatio_working_3-way'!Y259+4*PI())/3)</f>
        <v>-0.16881605545384995</v>
      </c>
      <c r="AC259" s="11">
        <f>'OddsRatio_working_3-way'!X259^(1/3)*SIN('OddsRatio_working_3-way'!Y259/3)</f>
        <v>0.1076875638620623</v>
      </c>
      <c r="AD259" s="11">
        <f>'OddsRatio_working_3-way'!X259^(1/3)*SIN(('OddsRatio_working_3-way'!Y259+2*PI())/3)</f>
        <v>0.40008554904149524</v>
      </c>
      <c r="AE259" s="11">
        <f>'OddsRatio_working_3-way'!X259^(1/3)*SIN(('OddsRatio_working_3-way'!Y259+4*PI())/3)</f>
        <v>-0.50777311290355742</v>
      </c>
      <c r="AF259" s="11">
        <f>-'OddsRatio_working_3-way'!U259/(3*'OddsRatio_working_3-way'!X259^(1/3))*COS(('OddsRatio_working_3-way'!Y259)/3)</f>
        <v>0.52415244286010976</v>
      </c>
      <c r="AG259" s="11">
        <f>-'OddsRatio_working_3-way'!U259/(3*'OddsRatio_working_3-way'!X259^(1/3))*COS(('OddsRatio_working_3-way'!Y259+2*PI())/3)</f>
        <v>-0.35533638740625983</v>
      </c>
      <c r="AH259" s="11">
        <f>-'OddsRatio_working_3-way'!U259/(3*'OddsRatio_working_3-way'!X259^(1/3))*COS(('OddsRatio_working_3-way'!Y259+4*PI())/3)</f>
        <v>-0.16881605545384998</v>
      </c>
      <c r="AI259" s="11">
        <f>'OddsRatio_working_3-way'!U259/(3*'OddsRatio_working_3-way'!X259^(1/3))*SIN(('OddsRatio_working_3-way'!Y259)/3)</f>
        <v>-0.10768756386206231</v>
      </c>
      <c r="AJ259" s="11">
        <f>'OddsRatio_working_3-way'!U259/(3*'OddsRatio_working_3-way'!X259^(1/3))*SIN(('OddsRatio_working_3-way'!Y259+2*PI())/3)</f>
        <v>-0.40008554904149535</v>
      </c>
      <c r="AK259" s="11">
        <f>'OddsRatio_working_3-way'!U259/(3*'OddsRatio_working_3-way'!X259^(1/3))*SIN(('OddsRatio_working_3-way'!Y259+4*PI())/3)</f>
        <v>0.50777311290355753</v>
      </c>
      <c r="AL259" s="11">
        <f>'OddsRatio_working_3-way'!Z259+'OddsRatio_working_3-way'!AF259</f>
        <v>1.0483048857202193</v>
      </c>
      <c r="AM259" s="11">
        <f>'OddsRatio_working_3-way'!AA259+'OddsRatio_working_3-way'!AG259</f>
        <v>-0.71067277481251967</v>
      </c>
      <c r="AN259" s="11">
        <f>'OddsRatio_working_3-way'!AB259+'OddsRatio_working_3-way'!AH259</f>
        <v>-0.33763211090769996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1.0483048857202193</v>
      </c>
      <c r="AS259" s="11">
        <f>IF(('OddsRatio_working_3-way'!X259=0),IF(Q259&gt;0,-Q259^(1/3),(-Q259)^(1/3)),'OddsRatio_working_3-way'!AM259-'OddsRatio_working_3-way'!R259/3)</f>
        <v>-0.71067277481251967</v>
      </c>
      <c r="AT259" s="11">
        <f>IF(('OddsRatio_working_3-way'!X259=0),IF(Q259&gt;0,-Q259^(1/3),(-Q259)^(1/3)),'OddsRatio_working_3-way'!AN259-'OddsRatio_working_3-way'!R259/3)</f>
        <v>-0.33763211090769996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IF('True_Odds_Calculator_3-way'!A259="","",'True_Odds_Calculator_3-way'!A259)</f>
        <v>1.41</v>
      </c>
      <c r="B260" s="4">
        <f>IF('True_Odds_Calculator_3-way'!B259="","",'True_Odds_Calculator_3-way'!B259)</f>
        <v>4.3</v>
      </c>
      <c r="C260" s="4">
        <f>IF('True_Odds_Calculator_3-way'!C259="","",'True_Odds_Calculator_3-way'!C259)</f>
        <v>9.1199999999999992</v>
      </c>
      <c r="D260" s="9">
        <f t="shared" ref="D260:D323" si="65">(K260/(AR260+K260-(AR260*K260)))</f>
        <v>0.68652871477604704</v>
      </c>
      <c r="E260" s="9">
        <f t="shared" ref="E260:E323" si="66">(L260/(AR260+L260-(AR260*L260)))</f>
        <v>0.21389917564130587</v>
      </c>
      <c r="F260" s="9">
        <f t="shared" ref="F260:F323" si="67">(M260/(AR260+M260-(AR260*M260)))</f>
        <v>9.9572109582646812E-2</v>
      </c>
      <c r="G260" s="9">
        <f t="shared" ref="G260:G323" si="68">AR260</f>
        <v>1.1136666156079618</v>
      </c>
      <c r="H260" s="9">
        <f t="shared" ref="H260:H323" si="69">IF(A260="","",1/D260)</f>
        <v>1.4566033123992645</v>
      </c>
      <c r="I260" s="9">
        <f t="shared" ref="I260:I323" si="70">IF(B260="","",1/E260)</f>
        <v>4.675099831506274</v>
      </c>
      <c r="J260" s="9">
        <f t="shared" ref="J260:J323" si="71">IF(C260="","",1/F260)</f>
        <v>10.04297291873665</v>
      </c>
      <c r="K260" s="11">
        <f t="shared" ref="K260:K323" si="72">1/A260</f>
        <v>0.70921985815602839</v>
      </c>
      <c r="L260" s="11">
        <f t="shared" ref="L260:L323" si="73">1/B260</f>
        <v>0.23255813953488372</v>
      </c>
      <c r="M260" s="11">
        <f t="shared" ref="M260:M323" si="74">1/C260</f>
        <v>0.10964912280701755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-0.1986878998585031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0.21394509694986272</v>
      </c>
      <c r="Q260" s="11">
        <f>2*'OddsRatio_working_3-way'!K260*'OddsRatio_working_3-way'!L260*'OddsRatio_working_3-way'!M260</f>
        <v>3.6169923406570194E-2</v>
      </c>
      <c r="R260" s="11">
        <f t="shared" ref="R260:R323" si="75">O260/N260</f>
        <v>0</v>
      </c>
      <c r="S260" s="11">
        <f t="shared" ref="S260:S323" si="76">P260/N260</f>
        <v>-1.0767897647628524</v>
      </c>
      <c r="T260" s="11">
        <f t="shared" ref="T260:T323" si="77">Q260/N260</f>
        <v>-0.18204391627436217</v>
      </c>
      <c r="U260" s="11">
        <f>'OddsRatio_working_3-way'!S260-'OddsRatio_working_3-way'!R260^2/3</f>
        <v>-1.0767897647628524</v>
      </c>
      <c r="V260" s="11">
        <f>'OddsRatio_working_3-way'!S260*'OddsRatio_working_3-way'!R260/3-2*'OddsRatio_working_3-way'!R260^3/27-'OddsRatio_working_3-way'!T260</f>
        <v>0.18204391627436217</v>
      </c>
      <c r="W260" s="11">
        <f>'OddsRatio_working_3-way'!V260^2+4*'OddsRatio_working_3-way'!U260^3/27</f>
        <v>-0.15182476839223968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0.21503764545117832</v>
      </c>
      <c r="Y260" s="11">
        <f>IF('OddsRatio_working_3-way'!W260&gt;=0,IF('OddsRatio_working_3-way'!V260+SQRT('OddsRatio_working_3-way'!W260)&gt;0,0,PI()),ACOS('OddsRatio_working_3-way'!V260/(2*'OddsRatio_working_3-way'!X260)))</f>
        <v>1.1337295147464803</v>
      </c>
      <c r="Z260" s="11">
        <f>'OddsRatio_working_3-way'!X260^(1/3)*COS('OddsRatio_working_3-way'!Y260/3)</f>
        <v>0.55683330780398088</v>
      </c>
      <c r="AA260" s="11">
        <f>'OddsRatio_working_3-way'!X260^(1/3)*COS(('OddsRatio_working_3-way'!Y260+2*PI())/3)</f>
        <v>-0.46985839877695468</v>
      </c>
      <c r="AB260" s="11">
        <f>'OddsRatio_working_3-way'!X260^(1/3)*COS(('OddsRatio_working_3-way'!Y260+4*PI())/3)</f>
        <v>-8.6974909027026051E-2</v>
      </c>
      <c r="AC260" s="11">
        <f>'OddsRatio_working_3-way'!X260^(1/3)*SIN('OddsRatio_working_3-way'!Y260/3)</f>
        <v>0.22105788587538452</v>
      </c>
      <c r="AD260" s="11">
        <f>'OddsRatio_working_3-way'!X260^(1/3)*SIN(('OddsRatio_working_3-way'!Y260+2*PI())/3)</f>
        <v>0.37170284729387493</v>
      </c>
      <c r="AE260" s="11">
        <f>'OddsRatio_working_3-way'!X260^(1/3)*SIN(('OddsRatio_working_3-way'!Y260+4*PI())/3)</f>
        <v>-0.59276073316925948</v>
      </c>
      <c r="AF260" s="11">
        <f>-'OddsRatio_working_3-way'!U260/(3*'OddsRatio_working_3-way'!X260^(1/3))*COS(('OddsRatio_working_3-way'!Y260)/3)</f>
        <v>0.55683330780398088</v>
      </c>
      <c r="AG260" s="11">
        <f>-'OddsRatio_working_3-way'!U260/(3*'OddsRatio_working_3-way'!X260^(1/3))*COS(('OddsRatio_working_3-way'!Y260+2*PI())/3)</f>
        <v>-0.46985839877695468</v>
      </c>
      <c r="AH260" s="11">
        <f>-'OddsRatio_working_3-way'!U260/(3*'OddsRatio_working_3-way'!X260^(1/3))*COS(('OddsRatio_working_3-way'!Y260+4*PI())/3)</f>
        <v>-8.6974909027026051E-2</v>
      </c>
      <c r="AI260" s="11">
        <f>'OddsRatio_working_3-way'!U260/(3*'OddsRatio_working_3-way'!X260^(1/3))*SIN(('OddsRatio_working_3-way'!Y260)/3)</f>
        <v>-0.22105788587538452</v>
      </c>
      <c r="AJ260" s="11">
        <f>'OddsRatio_working_3-way'!U260/(3*'OddsRatio_working_3-way'!X260^(1/3))*SIN(('OddsRatio_working_3-way'!Y260+2*PI())/3)</f>
        <v>-0.37170284729387493</v>
      </c>
      <c r="AK260" s="11">
        <f>'OddsRatio_working_3-way'!U260/(3*'OddsRatio_working_3-way'!X260^(1/3))*SIN(('OddsRatio_working_3-way'!Y260+4*PI())/3)</f>
        <v>0.59276073316925948</v>
      </c>
      <c r="AL260" s="11">
        <f>'OddsRatio_working_3-way'!Z260+'OddsRatio_working_3-way'!AF260</f>
        <v>1.1136666156079618</v>
      </c>
      <c r="AM260" s="11">
        <f>'OddsRatio_working_3-way'!AA260+'OddsRatio_working_3-way'!AG260</f>
        <v>-0.93971679755390936</v>
      </c>
      <c r="AN260" s="11">
        <f>'OddsRatio_working_3-way'!AB260+'OddsRatio_working_3-way'!AH260</f>
        <v>-0.1739498180540521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1.1136666156079618</v>
      </c>
      <c r="AS260" s="11">
        <f>IF(('OddsRatio_working_3-way'!X260=0),IF(Q260&gt;0,-Q260^(1/3),(-Q260)^(1/3)),'OddsRatio_working_3-way'!AM260-'OddsRatio_working_3-way'!R260/3)</f>
        <v>-0.93971679755390936</v>
      </c>
      <c r="AT260" s="11">
        <f>IF(('OddsRatio_working_3-way'!X260=0),IF(Q260&gt;0,-Q260^(1/3),(-Q260)^(1/3)),'OddsRatio_working_3-way'!AN260-'OddsRatio_working_3-way'!R260/3)</f>
        <v>-0.1739498180540521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IF('True_Odds_Calculator_3-way'!A260="","",'True_Odds_Calculator_3-way'!A260)</f>
        <v>1.88</v>
      </c>
      <c r="B261" s="4">
        <f>IF('True_Odds_Calculator_3-way'!B260="","",'True_Odds_Calculator_3-way'!B260)</f>
        <v>3.59</v>
      </c>
      <c r="C261" s="4">
        <f>IF('True_Odds_Calculator_3-way'!C260="","",'True_Odds_Calculator_3-way'!C260)</f>
        <v>4.2300000000000004</v>
      </c>
      <c r="D261" s="9">
        <f t="shared" si="65"/>
        <v>0.5131752738162747</v>
      </c>
      <c r="E261" s="9">
        <f t="shared" si="66"/>
        <v>0.26370924258636286</v>
      </c>
      <c r="F261" s="9">
        <f t="shared" si="67"/>
        <v>0.22311548359736225</v>
      </c>
      <c r="G261" s="9">
        <f t="shared" si="68"/>
        <v>1.0780135839435006</v>
      </c>
      <c r="H261" s="9">
        <f t="shared" si="69"/>
        <v>1.9486519538702807</v>
      </c>
      <c r="I261" s="9">
        <f t="shared" si="70"/>
        <v>3.7920551824136663</v>
      </c>
      <c r="J261" s="9">
        <f t="shared" si="71"/>
        <v>4.481983876137507</v>
      </c>
      <c r="K261" s="11">
        <f t="shared" si="72"/>
        <v>0.53191489361702127</v>
      </c>
      <c r="L261" s="11">
        <f t="shared" si="73"/>
        <v>0.2785515320334262</v>
      </c>
      <c r="M261" s="11">
        <f t="shared" si="74"/>
        <v>0.23640661938534277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-0.25786493704393509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0.23468327355565058</v>
      </c>
      <c r="Q261" s="11">
        <f>2*'OddsRatio_working_3-way'!K261*'OddsRatio_working_3-way'!L261*'OddsRatio_working_3-way'!M261</f>
        <v>7.0054708524074777E-2</v>
      </c>
      <c r="R261" s="11">
        <f t="shared" si="75"/>
        <v>0</v>
      </c>
      <c r="S261" s="11">
        <f t="shared" si="76"/>
        <v>-0.91010152929657584</v>
      </c>
      <c r="T261" s="11">
        <f t="shared" si="77"/>
        <v>-0.27167209829748523</v>
      </c>
      <c r="U261" s="11">
        <f>'OddsRatio_working_3-way'!S261-'OddsRatio_working_3-way'!R261^2/3</f>
        <v>-0.91010152929657584</v>
      </c>
      <c r="V261" s="11">
        <f>'OddsRatio_working_3-way'!S261*'OddsRatio_working_3-way'!R261/3-2*'OddsRatio_working_3-way'!R261^3/27-'OddsRatio_working_3-way'!T261</f>
        <v>0.27167209829748523</v>
      </c>
      <c r="W261" s="11">
        <f>'OddsRatio_working_3-way'!V261^2+4*'OddsRatio_working_3-way'!U261^3/27</f>
        <v>-3.7871790617591244E-2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0.16709093303568998</v>
      </c>
      <c r="Y261" s="11">
        <f>IF('OddsRatio_working_3-way'!W261&gt;=0,IF('OddsRatio_working_3-way'!V261+SQRT('OddsRatio_working_3-way'!W261)&gt;0,0,PI()),ACOS('OddsRatio_working_3-way'!V261/(2*'OddsRatio_working_3-way'!X261)))</f>
        <v>0.6216015458699804</v>
      </c>
      <c r="Z261" s="11">
        <f>'OddsRatio_working_3-way'!X261^(1/3)*COS('OddsRatio_working_3-way'!Y261/3)</f>
        <v>0.53900679197175028</v>
      </c>
      <c r="AA261" s="11">
        <f>'OddsRatio_working_3-way'!X261^(1/3)*COS(('OddsRatio_working_3-way'!Y261+2*PI())/3)</f>
        <v>-0.36763158245839578</v>
      </c>
      <c r="AB261" s="11">
        <f>'OddsRatio_working_3-way'!X261^(1/3)*COS(('OddsRatio_working_3-way'!Y261+4*PI())/3)</f>
        <v>-0.17137520951335439</v>
      </c>
      <c r="AC261" s="11">
        <f>'OddsRatio_working_3-way'!X261^(1/3)*SIN('OddsRatio_working_3-way'!Y261/3)</f>
        <v>0.1133086697499992</v>
      </c>
      <c r="AD261" s="11">
        <f>'OddsRatio_working_3-way'!X261^(1/3)*SIN(('OddsRatio_working_3-way'!Y261+2*PI())/3)</f>
        <v>0.41013923978489036</v>
      </c>
      <c r="AE261" s="11">
        <f>'OddsRatio_working_3-way'!X261^(1/3)*SIN(('OddsRatio_working_3-way'!Y261+4*PI())/3)</f>
        <v>-0.52344790953488951</v>
      </c>
      <c r="AF261" s="11">
        <f>-'OddsRatio_working_3-way'!U261/(3*'OddsRatio_working_3-way'!X261^(1/3))*COS(('OddsRatio_working_3-way'!Y261)/3)</f>
        <v>0.53900679197175017</v>
      </c>
      <c r="AG261" s="11">
        <f>-'OddsRatio_working_3-way'!U261/(3*'OddsRatio_working_3-way'!X261^(1/3))*COS(('OddsRatio_working_3-way'!Y261+2*PI())/3)</f>
        <v>-0.36763158245839567</v>
      </c>
      <c r="AH261" s="11">
        <f>-'OddsRatio_working_3-way'!U261/(3*'OddsRatio_working_3-way'!X261^(1/3))*COS(('OddsRatio_working_3-way'!Y261+4*PI())/3)</f>
        <v>-0.17137520951335436</v>
      </c>
      <c r="AI261" s="11">
        <f>'OddsRatio_working_3-way'!U261/(3*'OddsRatio_working_3-way'!X261^(1/3))*SIN(('OddsRatio_working_3-way'!Y261)/3)</f>
        <v>-0.11330866974999917</v>
      </c>
      <c r="AJ261" s="11">
        <f>'OddsRatio_working_3-way'!U261/(3*'OddsRatio_working_3-way'!X261^(1/3))*SIN(('OddsRatio_working_3-way'!Y261+2*PI())/3)</f>
        <v>-0.41013923978489025</v>
      </c>
      <c r="AK261" s="11">
        <f>'OddsRatio_working_3-way'!U261/(3*'OddsRatio_working_3-way'!X261^(1/3))*SIN(('OddsRatio_working_3-way'!Y261+4*PI())/3)</f>
        <v>0.5234479095348894</v>
      </c>
      <c r="AL261" s="11">
        <f>'OddsRatio_working_3-way'!Z261+'OddsRatio_working_3-way'!AF261</f>
        <v>1.0780135839435006</v>
      </c>
      <c r="AM261" s="11">
        <f>'OddsRatio_working_3-way'!AA261+'OddsRatio_working_3-way'!AG261</f>
        <v>-0.73526316491679145</v>
      </c>
      <c r="AN261" s="11">
        <f>'OddsRatio_working_3-way'!AB261+'OddsRatio_working_3-way'!AH261</f>
        <v>-0.34275041902670877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1.0780135839435006</v>
      </c>
      <c r="AS261" s="11">
        <f>IF(('OddsRatio_working_3-way'!X261=0),IF(Q261&gt;0,-Q261^(1/3),(-Q261)^(1/3)),'OddsRatio_working_3-way'!AM261-'OddsRatio_working_3-way'!R261/3)</f>
        <v>-0.73526316491679145</v>
      </c>
      <c r="AT261" s="11">
        <f>IF(('OddsRatio_working_3-way'!X261=0),IF(Q261&gt;0,-Q261^(1/3),(-Q261)^(1/3)),'OddsRatio_working_3-way'!AN261-'OddsRatio_working_3-way'!R261/3)</f>
        <v>-0.34275041902670877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IF('True_Odds_Calculator_3-way'!A261="","",'True_Odds_Calculator_3-way'!A261)</f>
        <v>1.97</v>
      </c>
      <c r="B262" s="4">
        <f>IF('True_Odds_Calculator_3-way'!B261="","",'True_Odds_Calculator_3-way'!B261)</f>
        <v>3.34</v>
      </c>
      <c r="C262" s="4">
        <f>IF('True_Odds_Calculator_3-way'!C261="","",'True_Odds_Calculator_3-way'!C261)</f>
        <v>4.17</v>
      </c>
      <c r="D262" s="9">
        <f t="shared" si="65"/>
        <v>0.48919281726545882</v>
      </c>
      <c r="E262" s="9">
        <f t="shared" si="66"/>
        <v>0.28417497488754689</v>
      </c>
      <c r="F262" s="9">
        <f t="shared" si="67"/>
        <v>0.22663220784699425</v>
      </c>
      <c r="G262" s="9">
        <f t="shared" si="68"/>
        <v>1.0764780766180782</v>
      </c>
      <c r="H262" s="9">
        <f t="shared" si="69"/>
        <v>2.0441837343195361</v>
      </c>
      <c r="I262" s="9">
        <f t="shared" si="70"/>
        <v>3.5189586992863036</v>
      </c>
      <c r="J262" s="9">
        <f t="shared" si="71"/>
        <v>4.4124355028793083</v>
      </c>
      <c r="K262" s="11">
        <f t="shared" si="72"/>
        <v>0.50761421319796951</v>
      </c>
      <c r="L262" s="11">
        <f t="shared" si="73"/>
        <v>0.29940119760479045</v>
      </c>
      <c r="M262" s="11">
        <f t="shared" si="74"/>
        <v>0.23980815347721823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-0.26223949865306095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0.23617083110920911</v>
      </c>
      <c r="Q262" s="11">
        <f>2*'OddsRatio_working_3-way'!K262*'OddsRatio_working_3-way'!L262*'OddsRatio_working_3-way'!M262</f>
        <v>7.2892231823829978E-2</v>
      </c>
      <c r="R262" s="11">
        <f t="shared" si="75"/>
        <v>0</v>
      </c>
      <c r="S262" s="11">
        <f t="shared" si="76"/>
        <v>-0.90059213933161031</v>
      </c>
      <c r="T262" s="11">
        <f t="shared" si="77"/>
        <v>-0.27796053683074395</v>
      </c>
      <c r="U262" s="11">
        <f>'OddsRatio_working_3-way'!S262-'OddsRatio_working_3-way'!R262^2/3</f>
        <v>-0.90059213933161031</v>
      </c>
      <c r="V262" s="11">
        <f>'OddsRatio_working_3-way'!S262*'OddsRatio_working_3-way'!R262/3-2*'OddsRatio_working_3-way'!R262^3/27-'OddsRatio_working_3-way'!T262</f>
        <v>0.27796053683074395</v>
      </c>
      <c r="W262" s="11">
        <f>'OddsRatio_working_3-way'!V262^2+4*'OddsRatio_working_3-way'!U262^3/27</f>
        <v>-3.0951250406498251E-2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0.16447895795643103</v>
      </c>
      <c r="Y262" s="11">
        <f>IF('OddsRatio_working_3-way'!W262&gt;=0,IF('OddsRatio_working_3-way'!V262+SQRT('OddsRatio_working_3-way'!W262)&gt;0,0,PI()),ACOS('OddsRatio_working_3-way'!V262/(2*'OddsRatio_working_3-way'!X262)))</f>
        <v>0.56428176217155368</v>
      </c>
      <c r="Z262" s="11">
        <f>'OddsRatio_working_3-way'!X262^(1/3)*COS('OddsRatio_working_3-way'!Y262/3)</f>
        <v>0.53823903830903908</v>
      </c>
      <c r="AA262" s="11">
        <f>'OddsRatio_working_3-way'!X262^(1/3)*COS(('OddsRatio_working_3-way'!Y262+2*PI())/3)</f>
        <v>-0.35784430747786866</v>
      </c>
      <c r="AB262" s="11">
        <f>'OddsRatio_working_3-way'!X262^(1/3)*COS(('OddsRatio_working_3-way'!Y262+4*PI())/3)</f>
        <v>-0.18039473083117058</v>
      </c>
      <c r="AC262" s="11">
        <f>'OddsRatio_working_3-way'!X262^(1/3)*SIN('OddsRatio_working_3-way'!Y262/3)</f>
        <v>0.10245056084455646</v>
      </c>
      <c r="AD262" s="11">
        <f>'OddsRatio_working_3-way'!X262^(1/3)*SIN(('OddsRatio_working_3-way'!Y262+2*PI())/3)</f>
        <v>0.41490340006185539</v>
      </c>
      <c r="AE262" s="11">
        <f>'OddsRatio_working_3-way'!X262^(1/3)*SIN(('OddsRatio_working_3-way'!Y262+4*PI())/3)</f>
        <v>-0.51735396090641161</v>
      </c>
      <c r="AF262" s="11">
        <f>-'OddsRatio_working_3-way'!U262/(3*'OddsRatio_working_3-way'!X262^(1/3))*COS(('OddsRatio_working_3-way'!Y262)/3)</f>
        <v>0.53823903830903908</v>
      </c>
      <c r="AG262" s="11">
        <f>-'OddsRatio_working_3-way'!U262/(3*'OddsRatio_working_3-way'!X262^(1/3))*COS(('OddsRatio_working_3-way'!Y262+2*PI())/3)</f>
        <v>-0.35784430747786866</v>
      </c>
      <c r="AH262" s="11">
        <f>-'OddsRatio_working_3-way'!U262/(3*'OddsRatio_working_3-way'!X262^(1/3))*COS(('OddsRatio_working_3-way'!Y262+4*PI())/3)</f>
        <v>-0.18039473083117058</v>
      </c>
      <c r="AI262" s="11">
        <f>'OddsRatio_working_3-way'!U262/(3*'OddsRatio_working_3-way'!X262^(1/3))*SIN(('OddsRatio_working_3-way'!Y262)/3)</f>
        <v>-0.10245056084455646</v>
      </c>
      <c r="AJ262" s="11">
        <f>'OddsRatio_working_3-way'!U262/(3*'OddsRatio_working_3-way'!X262^(1/3))*SIN(('OddsRatio_working_3-way'!Y262+2*PI())/3)</f>
        <v>-0.41490340006185539</v>
      </c>
      <c r="AK262" s="11">
        <f>'OddsRatio_working_3-way'!U262/(3*'OddsRatio_working_3-way'!X262^(1/3))*SIN(('OddsRatio_working_3-way'!Y262+4*PI())/3)</f>
        <v>0.51735396090641161</v>
      </c>
      <c r="AL262" s="11">
        <f>'OddsRatio_working_3-way'!Z262+'OddsRatio_working_3-way'!AF262</f>
        <v>1.0764780766180782</v>
      </c>
      <c r="AM262" s="11">
        <f>'OddsRatio_working_3-way'!AA262+'OddsRatio_working_3-way'!AG262</f>
        <v>-0.71568861495573732</v>
      </c>
      <c r="AN262" s="11">
        <f>'OddsRatio_working_3-way'!AB262+'OddsRatio_working_3-way'!AH262</f>
        <v>-0.36078946166234116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1.0764780766180782</v>
      </c>
      <c r="AS262" s="11">
        <f>IF(('OddsRatio_working_3-way'!X262=0),IF(Q262&gt;0,-Q262^(1/3),(-Q262)^(1/3)),'OddsRatio_working_3-way'!AM262-'OddsRatio_working_3-way'!R262/3)</f>
        <v>-0.71568861495573732</v>
      </c>
      <c r="AT262" s="11">
        <f>IF(('OddsRatio_working_3-way'!X262=0),IF(Q262&gt;0,-Q262^(1/3),(-Q262)^(1/3)),'OddsRatio_working_3-way'!AN262-'OddsRatio_working_3-way'!R262/3)</f>
        <v>-0.36078946166234116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IF('True_Odds_Calculator_3-way'!A262="","",'True_Odds_Calculator_3-way'!A262)</f>
        <v>1.56</v>
      </c>
      <c r="B263" s="4">
        <f>IF('True_Odds_Calculator_3-way'!B262="","",'True_Odds_Calculator_3-way'!B262)</f>
        <v>4.32</v>
      </c>
      <c r="C263" s="4">
        <f>IF('True_Odds_Calculator_3-way'!C262="","",'True_Odds_Calculator_3-way'!C262)</f>
        <v>6.35</v>
      </c>
      <c r="D263" s="9">
        <f t="shared" si="65"/>
        <v>0.62808334695699741</v>
      </c>
      <c r="E263" s="9">
        <f t="shared" si="66"/>
        <v>0.22170116586437588</v>
      </c>
      <c r="F263" s="9">
        <f t="shared" si="67"/>
        <v>0.15021548717862673</v>
      </c>
      <c r="G263" s="9">
        <f t="shared" si="68"/>
        <v>1.0574024668089212</v>
      </c>
      <c r="H263" s="9">
        <f t="shared" si="69"/>
        <v>1.5921453814129964</v>
      </c>
      <c r="I263" s="9">
        <f t="shared" si="70"/>
        <v>4.5105761898056187</v>
      </c>
      <c r="J263" s="9">
        <f t="shared" si="71"/>
        <v>6.6571031974277286</v>
      </c>
      <c r="K263" s="11">
        <f t="shared" si="72"/>
        <v>0.64102564102564097</v>
      </c>
      <c r="L263" s="11">
        <f t="shared" si="73"/>
        <v>0.23148148148148145</v>
      </c>
      <c r="M263" s="11">
        <f t="shared" si="74"/>
        <v>0.15748031496062992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-0.23243301852225751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0.21568484494993675</v>
      </c>
      <c r="Q263" s="11">
        <f>2*'OddsRatio_working_3-way'!K263*'OddsRatio_working_3-way'!L263*'OddsRatio_working_3-way'!M263</f>
        <v>4.6735611040072969E-2</v>
      </c>
      <c r="R263" s="11">
        <f t="shared" si="75"/>
        <v>0</v>
      </c>
      <c r="S263" s="11">
        <f t="shared" si="76"/>
        <v>-0.92794408609069035</v>
      </c>
      <c r="T263" s="11">
        <f t="shared" si="77"/>
        <v>-0.20107130792864364</v>
      </c>
      <c r="U263" s="11">
        <f>'OddsRatio_working_3-way'!S263-'OddsRatio_working_3-way'!R263^2/3</f>
        <v>-0.92794408609069035</v>
      </c>
      <c r="V263" s="11">
        <f>'OddsRatio_working_3-way'!S263*'OddsRatio_working_3-way'!R263/3-2*'OddsRatio_working_3-way'!R263^3/27-'OddsRatio_working_3-way'!T263</f>
        <v>0.20107130792864364</v>
      </c>
      <c r="W263" s="11">
        <f>'OddsRatio_working_3-way'!V263^2+4*'OddsRatio_working_3-way'!U263^3/27</f>
        <v>-7.7945781603627723E-2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0.17202866946803022</v>
      </c>
      <c r="Y263" s="11">
        <f>IF('OddsRatio_working_3-way'!W263&gt;=0,IF('OddsRatio_working_3-way'!V263+SQRT('OddsRatio_working_3-way'!W263)&gt;0,0,PI()),ACOS('OddsRatio_working_3-way'!V263/(2*'OddsRatio_working_3-way'!X263)))</f>
        <v>0.94664082865367094</v>
      </c>
      <c r="Z263" s="11">
        <f>'OddsRatio_working_3-way'!X263^(1/3)*COS('OddsRatio_working_3-way'!Y263/3)</f>
        <v>0.52870123340446062</v>
      </c>
      <c r="AA263" s="11">
        <f>'OddsRatio_working_3-way'!X263^(1/3)*COS(('OddsRatio_working_3-way'!Y263+2*PI())/3)</f>
        <v>-0.41382394499234398</v>
      </c>
      <c r="AB263" s="11">
        <f>'OddsRatio_working_3-way'!X263^(1/3)*COS(('OddsRatio_working_3-way'!Y263+4*PI())/3)</f>
        <v>-0.11487728841211654</v>
      </c>
      <c r="AC263" s="11">
        <f>'OddsRatio_working_3-way'!X263^(1/3)*SIN('OddsRatio_working_3-way'!Y263/3)</f>
        <v>0.172596932649933</v>
      </c>
      <c r="AD263" s="11">
        <f>'OddsRatio_working_3-way'!X263^(1/3)*SIN(('OddsRatio_working_3-way'!Y263+2*PI())/3)</f>
        <v>0.37157023281546236</v>
      </c>
      <c r="AE263" s="11">
        <f>'OddsRatio_working_3-way'!X263^(1/3)*SIN(('OddsRatio_working_3-way'!Y263+4*PI())/3)</f>
        <v>-0.54416716546539523</v>
      </c>
      <c r="AF263" s="11">
        <f>-'OddsRatio_working_3-way'!U263/(3*'OddsRatio_working_3-way'!X263^(1/3))*COS(('OddsRatio_working_3-way'!Y263)/3)</f>
        <v>0.52870123340446062</v>
      </c>
      <c r="AG263" s="11">
        <f>-'OddsRatio_working_3-way'!U263/(3*'OddsRatio_working_3-way'!X263^(1/3))*COS(('OddsRatio_working_3-way'!Y263+2*PI())/3)</f>
        <v>-0.41382394499234398</v>
      </c>
      <c r="AH263" s="11">
        <f>-'OddsRatio_working_3-way'!U263/(3*'OddsRatio_working_3-way'!X263^(1/3))*COS(('OddsRatio_working_3-way'!Y263+4*PI())/3)</f>
        <v>-0.11487728841211654</v>
      </c>
      <c r="AI263" s="11">
        <f>'OddsRatio_working_3-way'!U263/(3*'OddsRatio_working_3-way'!X263^(1/3))*SIN(('OddsRatio_working_3-way'!Y263)/3)</f>
        <v>-0.172596932649933</v>
      </c>
      <c r="AJ263" s="11">
        <f>'OddsRatio_working_3-way'!U263/(3*'OddsRatio_working_3-way'!X263^(1/3))*SIN(('OddsRatio_working_3-way'!Y263+2*PI())/3)</f>
        <v>-0.37157023281546236</v>
      </c>
      <c r="AK263" s="11">
        <f>'OddsRatio_working_3-way'!U263/(3*'OddsRatio_working_3-way'!X263^(1/3))*SIN(('OddsRatio_working_3-way'!Y263+4*PI())/3)</f>
        <v>0.54416716546539523</v>
      </c>
      <c r="AL263" s="11">
        <f>'OddsRatio_working_3-way'!Z263+'OddsRatio_working_3-way'!AF263</f>
        <v>1.0574024668089212</v>
      </c>
      <c r="AM263" s="11">
        <f>'OddsRatio_working_3-way'!AA263+'OddsRatio_working_3-way'!AG263</f>
        <v>-0.82764788998468797</v>
      </c>
      <c r="AN263" s="11">
        <f>'OddsRatio_working_3-way'!AB263+'OddsRatio_working_3-way'!AH263</f>
        <v>-0.22975457682423309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1.0574024668089212</v>
      </c>
      <c r="AS263" s="11">
        <f>IF(('OddsRatio_working_3-way'!X263=0),IF(Q263&gt;0,-Q263^(1/3),(-Q263)^(1/3)),'OddsRatio_working_3-way'!AM263-'OddsRatio_working_3-way'!R263/3)</f>
        <v>-0.82764788998468797</v>
      </c>
      <c r="AT263" s="11">
        <f>IF(('OddsRatio_working_3-way'!X263=0),IF(Q263&gt;0,-Q263^(1/3),(-Q263)^(1/3)),'OddsRatio_working_3-way'!AN263-'OddsRatio_working_3-way'!R263/3)</f>
        <v>-0.22975457682423309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IF('True_Odds_Calculator_3-way'!A263="","",'True_Odds_Calculator_3-way'!A263)</f>
        <v>2.8</v>
      </c>
      <c r="B264" s="4">
        <f>IF('True_Odds_Calculator_3-way'!B263="","",'True_Odds_Calculator_3-way'!B263)</f>
        <v>3.73</v>
      </c>
      <c r="C264" s="4">
        <f>IF('True_Odds_Calculator_3-way'!C263="","",'True_Odds_Calculator_3-way'!C263)</f>
        <v>2.48</v>
      </c>
      <c r="D264" s="9">
        <f t="shared" si="65"/>
        <v>0.34733261275208183</v>
      </c>
      <c r="E264" s="9">
        <f t="shared" si="66"/>
        <v>0.25974396500543423</v>
      </c>
      <c r="F264" s="9">
        <f t="shared" si="67"/>
        <v>0.392923422242484</v>
      </c>
      <c r="G264" s="9">
        <f t="shared" si="68"/>
        <v>1.0439359265532628</v>
      </c>
      <c r="H264" s="9">
        <f t="shared" si="69"/>
        <v>2.8790846677958726</v>
      </c>
      <c r="I264" s="9">
        <f t="shared" si="70"/>
        <v>3.8499450794904071</v>
      </c>
      <c r="J264" s="9">
        <f t="shared" si="71"/>
        <v>2.5450251712988292</v>
      </c>
      <c r="K264" s="11">
        <f t="shared" si="72"/>
        <v>0.35714285714285715</v>
      </c>
      <c r="L264" s="11">
        <f t="shared" si="73"/>
        <v>0.26809651474530832</v>
      </c>
      <c r="M264" s="11">
        <f t="shared" si="74"/>
        <v>0.40322580645161293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-0.28078785782236437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0.23203629804425446</v>
      </c>
      <c r="Q264" s="11">
        <f>2*'OddsRatio_working_3-way'!K264*'OddsRatio_working_3-way'!L264*'OddsRatio_working_3-way'!M264</f>
        <v>7.7216738117888345E-2</v>
      </c>
      <c r="R264" s="11">
        <f t="shared" si="75"/>
        <v>0</v>
      </c>
      <c r="S264" s="11">
        <f t="shared" si="76"/>
        <v>-0.82637582637582663</v>
      </c>
      <c r="T264" s="11">
        <f t="shared" si="77"/>
        <v>-0.27500027500027507</v>
      </c>
      <c r="U264" s="11">
        <f>'OddsRatio_working_3-way'!S264-'OddsRatio_working_3-way'!R264^2/3</f>
        <v>-0.82637582637582663</v>
      </c>
      <c r="V264" s="11">
        <f>'OddsRatio_working_3-way'!S264*'OddsRatio_working_3-way'!R264/3-2*'OddsRatio_working_3-way'!R264^3/27-'OddsRatio_working_3-way'!T264</f>
        <v>0.27500027500027507</v>
      </c>
      <c r="W264" s="11">
        <f>'OddsRatio_working_3-way'!V264^2+4*'OddsRatio_working_3-way'!U264^3/27</f>
        <v>-7.9792306769621291E-3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0.14457211170138334</v>
      </c>
      <c r="Y264" s="11">
        <f>IF('OddsRatio_working_3-way'!W264&gt;=0,IF('OddsRatio_working_3-way'!V264+SQRT('OddsRatio_working_3-way'!W264)&gt;0,0,PI()),ACOS('OddsRatio_working_3-way'!V264/(2*'OddsRatio_working_3-way'!X264)))</f>
        <v>0.31407221237326866</v>
      </c>
      <c r="Z264" s="11">
        <f>'OddsRatio_working_3-way'!X264^(1/3)*COS('OddsRatio_working_3-way'!Y264/3)</f>
        <v>0.52196796327663142</v>
      </c>
      <c r="AA264" s="11">
        <f>'OddsRatio_working_3-way'!X264^(1/3)*COS(('OddsRatio_working_3-way'!Y264+2*PI())/3)</f>
        <v>-0.30848177715127062</v>
      </c>
      <c r="AB264" s="11">
        <f>'OddsRatio_working_3-way'!X264^(1/3)*COS(('OddsRatio_working_3-way'!Y264+4*PI())/3)</f>
        <v>-0.21348618612536077</v>
      </c>
      <c r="AC264" s="11">
        <f>'OddsRatio_working_3-way'!X264^(1/3)*SIN('OddsRatio_working_3-way'!Y264/3)</f>
        <v>5.4845730050636608E-2</v>
      </c>
      <c r="AD264" s="11">
        <f>'OddsRatio_working_3-way'!X264^(1/3)*SIN(('OddsRatio_working_3-way'!Y264+2*PI())/3)</f>
        <v>0.42461465113386754</v>
      </c>
      <c r="AE264" s="11">
        <f>'OddsRatio_working_3-way'!X264^(1/3)*SIN(('OddsRatio_working_3-way'!Y264+4*PI())/3)</f>
        <v>-0.47946038118450413</v>
      </c>
      <c r="AF264" s="11">
        <f>-'OddsRatio_working_3-way'!U264/(3*'OddsRatio_working_3-way'!X264^(1/3))*COS(('OddsRatio_working_3-way'!Y264)/3)</f>
        <v>0.52196796327663142</v>
      </c>
      <c r="AG264" s="11">
        <f>-'OddsRatio_working_3-way'!U264/(3*'OddsRatio_working_3-way'!X264^(1/3))*COS(('OddsRatio_working_3-way'!Y264+2*PI())/3)</f>
        <v>-0.30848177715127062</v>
      </c>
      <c r="AH264" s="11">
        <f>-'OddsRatio_working_3-way'!U264/(3*'OddsRatio_working_3-way'!X264^(1/3))*COS(('OddsRatio_working_3-way'!Y264+4*PI())/3)</f>
        <v>-0.21348618612536077</v>
      </c>
      <c r="AI264" s="11">
        <f>'OddsRatio_working_3-way'!U264/(3*'OddsRatio_working_3-way'!X264^(1/3))*SIN(('OddsRatio_working_3-way'!Y264)/3)</f>
        <v>-5.4845730050636608E-2</v>
      </c>
      <c r="AJ264" s="11">
        <f>'OddsRatio_working_3-way'!U264/(3*'OddsRatio_working_3-way'!X264^(1/3))*SIN(('OddsRatio_working_3-way'!Y264+2*PI())/3)</f>
        <v>-0.42461465113386754</v>
      </c>
      <c r="AK264" s="11">
        <f>'OddsRatio_working_3-way'!U264/(3*'OddsRatio_working_3-way'!X264^(1/3))*SIN(('OddsRatio_working_3-way'!Y264+4*PI())/3)</f>
        <v>0.47946038118450413</v>
      </c>
      <c r="AL264" s="11">
        <f>'OddsRatio_working_3-way'!Z264+'OddsRatio_working_3-way'!AF264</f>
        <v>1.0439359265532628</v>
      </c>
      <c r="AM264" s="11">
        <f>'OddsRatio_working_3-way'!AA264+'OddsRatio_working_3-way'!AG264</f>
        <v>-0.61696355430254124</v>
      </c>
      <c r="AN264" s="11">
        <f>'OddsRatio_working_3-way'!AB264+'OddsRatio_working_3-way'!AH264</f>
        <v>-0.42697237225072154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1.0439359265532628</v>
      </c>
      <c r="AS264" s="11">
        <f>IF(('OddsRatio_working_3-way'!X264=0),IF(Q264&gt;0,-Q264^(1/3),(-Q264)^(1/3)),'OddsRatio_working_3-way'!AM264-'OddsRatio_working_3-way'!R264/3)</f>
        <v>-0.61696355430254124</v>
      </c>
      <c r="AT264" s="11">
        <f>IF(('OddsRatio_working_3-way'!X264=0),IF(Q264&gt;0,-Q264^(1/3),(-Q264)^(1/3)),'OddsRatio_working_3-way'!AN264-'OddsRatio_working_3-way'!R264/3)</f>
        <v>-0.42697237225072154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IF('True_Odds_Calculator_3-way'!A264="","",'True_Odds_Calculator_3-way'!A264)</f>
        <v>1.35</v>
      </c>
      <c r="B265" s="4">
        <f>IF('True_Odds_Calculator_3-way'!B264="","",'True_Odds_Calculator_3-way'!B264)</f>
        <v>5.5</v>
      </c>
      <c r="C265" s="4">
        <f>IF('True_Odds_Calculator_3-way'!C264="","",'True_Odds_Calculator_3-way'!C264)</f>
        <v>9</v>
      </c>
      <c r="D265" s="9">
        <f t="shared" si="65"/>
        <v>0.7256562037625216</v>
      </c>
      <c r="E265" s="9">
        <f t="shared" si="66"/>
        <v>0.17062486150725947</v>
      </c>
      <c r="F265" s="9">
        <f t="shared" si="67"/>
        <v>0.10371893473021901</v>
      </c>
      <c r="G265" s="9">
        <f t="shared" si="68"/>
        <v>1.0801801373118098</v>
      </c>
      <c r="H265" s="9">
        <f t="shared" si="69"/>
        <v>1.3780630480591332</v>
      </c>
      <c r="I265" s="9">
        <f t="shared" si="70"/>
        <v>5.8608106179031454</v>
      </c>
      <c r="J265" s="9">
        <f t="shared" si="71"/>
        <v>9.6414410984944805</v>
      </c>
      <c r="K265" s="11">
        <f t="shared" si="72"/>
        <v>0.7407407407407407</v>
      </c>
      <c r="L265" s="11">
        <f t="shared" si="73"/>
        <v>0.18181818181818182</v>
      </c>
      <c r="M265" s="11">
        <f t="shared" si="74"/>
        <v>0.1111111111111111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-0.18855218855218847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0.19229330340441447</v>
      </c>
      <c r="Q265" s="11">
        <f>2*'OddsRatio_working_3-way'!K265*'OddsRatio_working_3-way'!L265*'OddsRatio_working_3-way'!M265</f>
        <v>2.9928918817807706E-2</v>
      </c>
      <c r="R265" s="11">
        <f t="shared" si="75"/>
        <v>0</v>
      </c>
      <c r="S265" s="11">
        <f t="shared" si="76"/>
        <v>-1.01984126984127</v>
      </c>
      <c r="T265" s="11">
        <f t="shared" si="77"/>
        <v>-0.1587301587301588</v>
      </c>
      <c r="U265" s="11">
        <f>'OddsRatio_working_3-way'!S265-'OddsRatio_working_3-way'!R265^2/3</f>
        <v>-1.01984126984127</v>
      </c>
      <c r="V265" s="11">
        <f>'OddsRatio_working_3-way'!S265*'OddsRatio_working_3-way'!R265/3-2*'OddsRatio_working_3-way'!R265^3/27-'OddsRatio_working_3-way'!T265</f>
        <v>0.1587301587301588</v>
      </c>
      <c r="W265" s="11">
        <f>'OddsRatio_working_3-way'!V265^2+4*'OddsRatio_working_3-way'!U265^3/27</f>
        <v>-0.13194735130536206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0.1982060888291928</v>
      </c>
      <c r="Y265" s="11">
        <f>IF('OddsRatio_working_3-way'!W265&gt;=0,IF('OddsRatio_working_3-way'!V265+SQRT('OddsRatio_working_3-way'!W265)&gt;0,0,PI()),ACOS('OddsRatio_working_3-way'!V265/(2*'OddsRatio_working_3-way'!X265)))</f>
        <v>1.1588244958571263</v>
      </c>
      <c r="Z265" s="11">
        <f>'OddsRatio_working_3-way'!X265^(1/3)*COS('OddsRatio_working_3-way'!Y265/3)</f>
        <v>0.54009006865590503</v>
      </c>
      <c r="AA265" s="11">
        <f>'OddsRatio_working_3-way'!X265^(1/3)*COS(('OddsRatio_working_3-way'!Y265+2*PI())/3)</f>
        <v>-0.46027477901779429</v>
      </c>
      <c r="AB265" s="11">
        <f>'OddsRatio_working_3-way'!X265^(1/3)*COS(('OddsRatio_working_3-way'!Y265+4*PI())/3)</f>
        <v>-7.9815289638110951E-2</v>
      </c>
      <c r="AC265" s="11">
        <f>'OddsRatio_working_3-way'!X265^(1/3)*SIN('OddsRatio_working_3-way'!Y265/3)</f>
        <v>0.21965838860910783</v>
      </c>
      <c r="AD265" s="11">
        <f>'OddsRatio_working_3-way'!X265^(1/3)*SIN(('OddsRatio_working_3-way'!Y265+2*PI())/3)</f>
        <v>0.3579025254831415</v>
      </c>
      <c r="AE265" s="11">
        <f>'OddsRatio_working_3-way'!X265^(1/3)*SIN(('OddsRatio_working_3-way'!Y265+4*PI())/3)</f>
        <v>-0.5775609140922493</v>
      </c>
      <c r="AF265" s="11">
        <f>-'OddsRatio_working_3-way'!U265/(3*'OddsRatio_working_3-way'!X265^(1/3))*COS(('OddsRatio_working_3-way'!Y265)/3)</f>
        <v>0.54009006865590492</v>
      </c>
      <c r="AG265" s="11">
        <f>-'OddsRatio_working_3-way'!U265/(3*'OddsRatio_working_3-way'!X265^(1/3))*COS(('OddsRatio_working_3-way'!Y265+2*PI())/3)</f>
        <v>-0.46027477901779412</v>
      </c>
      <c r="AH265" s="11">
        <f>-'OddsRatio_working_3-way'!U265/(3*'OddsRatio_working_3-way'!X265^(1/3))*COS(('OddsRatio_working_3-way'!Y265+4*PI())/3)</f>
        <v>-7.9815289638110923E-2</v>
      </c>
      <c r="AI265" s="11">
        <f>'OddsRatio_working_3-way'!U265/(3*'OddsRatio_working_3-way'!X265^(1/3))*SIN(('OddsRatio_working_3-way'!Y265)/3)</f>
        <v>-0.21965838860910775</v>
      </c>
      <c r="AJ265" s="11">
        <f>'OddsRatio_working_3-way'!U265/(3*'OddsRatio_working_3-way'!X265^(1/3))*SIN(('OddsRatio_working_3-way'!Y265+2*PI())/3)</f>
        <v>-0.35790252548314133</v>
      </c>
      <c r="AK265" s="11">
        <f>'OddsRatio_working_3-way'!U265/(3*'OddsRatio_working_3-way'!X265^(1/3))*SIN(('OddsRatio_working_3-way'!Y265+4*PI())/3)</f>
        <v>0.57756091409224908</v>
      </c>
      <c r="AL265" s="11">
        <f>'OddsRatio_working_3-way'!Z265+'OddsRatio_working_3-way'!AF265</f>
        <v>1.0801801373118098</v>
      </c>
      <c r="AM265" s="11">
        <f>'OddsRatio_working_3-way'!AA265+'OddsRatio_working_3-way'!AG265</f>
        <v>-0.92054955803558847</v>
      </c>
      <c r="AN265" s="11">
        <f>'OddsRatio_working_3-way'!AB265+'OddsRatio_working_3-way'!AH265</f>
        <v>-0.15963057927622187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1.0801801373118098</v>
      </c>
      <c r="AS265" s="11">
        <f>IF(('OddsRatio_working_3-way'!X265=0),IF(Q265&gt;0,-Q265^(1/3),(-Q265)^(1/3)),'OddsRatio_working_3-way'!AM265-'OddsRatio_working_3-way'!R265/3)</f>
        <v>-0.92054955803558847</v>
      </c>
      <c r="AT265" s="11">
        <f>IF(('OddsRatio_working_3-way'!X265=0),IF(Q265&gt;0,-Q265^(1/3),(-Q265)^(1/3)),'OddsRatio_working_3-way'!AN265-'OddsRatio_working_3-way'!R265/3)</f>
        <v>-0.15963057927622187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IF('True_Odds_Calculator_3-way'!A265="","",'True_Odds_Calculator_3-way'!A265)</f>
        <v>1.94</v>
      </c>
      <c r="B266" s="4">
        <f>IF('True_Odds_Calculator_3-way'!B265="","",'True_Odds_Calculator_3-way'!B265)</f>
        <v>3.63</v>
      </c>
      <c r="C266" s="4">
        <f>IF('True_Odds_Calculator_3-way'!C265="","",'True_Odds_Calculator_3-way'!C265)</f>
        <v>3.99</v>
      </c>
      <c r="D266" s="9">
        <f t="shared" si="65"/>
        <v>0.4990044948887446</v>
      </c>
      <c r="E266" s="9">
        <f t="shared" si="66"/>
        <v>0.26253363453981343</v>
      </c>
      <c r="F266" s="9">
        <f t="shared" si="67"/>
        <v>0.23846187057144189</v>
      </c>
      <c r="G266" s="9">
        <f t="shared" si="68"/>
        <v>1.0680744303246161</v>
      </c>
      <c r="H266" s="9">
        <f t="shared" si="69"/>
        <v>2.0039899645051387</v>
      </c>
      <c r="I266" s="9">
        <f t="shared" si="70"/>
        <v>3.8090357517537403</v>
      </c>
      <c r="J266" s="9">
        <f t="shared" si="71"/>
        <v>4.1935425466706029</v>
      </c>
      <c r="K266" s="11">
        <f t="shared" si="72"/>
        <v>0.51546391752577325</v>
      </c>
      <c r="L266" s="11">
        <f t="shared" si="73"/>
        <v>0.27548209366391185</v>
      </c>
      <c r="M266" s="11">
        <f t="shared" si="74"/>
        <v>0.25062656641604009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-0.26307134169808655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0.23346543348516419</v>
      </c>
      <c r="Q266" s="11">
        <f>2*'OddsRatio_working_3-way'!K266*'OddsRatio_working_3-way'!L266*'OddsRatio_working_3-way'!M266</f>
        <v>7.1178485818647622E-2</v>
      </c>
      <c r="R266" s="11">
        <f t="shared" si="75"/>
        <v>0</v>
      </c>
      <c r="S266" s="11">
        <f t="shared" si="76"/>
        <v>-0.88746053438652572</v>
      </c>
      <c r="T266" s="11">
        <f t="shared" si="77"/>
        <v>-0.27056723609345296</v>
      </c>
      <c r="U266" s="11">
        <f>'OddsRatio_working_3-way'!S266-'OddsRatio_working_3-way'!R266^2/3</f>
        <v>-0.88746053438652572</v>
      </c>
      <c r="V266" s="11">
        <f>'OddsRatio_working_3-way'!S266*'OddsRatio_working_3-way'!R266/3-2*'OddsRatio_working_3-way'!R266^3/27-'OddsRatio_working_3-way'!T266</f>
        <v>0.27056723609345296</v>
      </c>
      <c r="W266" s="11">
        <f>'OddsRatio_working_3-way'!V266^2+4*'OddsRatio_working_3-way'!U266^3/27</f>
        <v>-3.0341766309866028E-2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0.16089468260100792</v>
      </c>
      <c r="Y266" s="11">
        <f>IF('OddsRatio_working_3-way'!W266&gt;=0,IF('OddsRatio_working_3-way'!V266+SQRT('OddsRatio_working_3-way'!W266)&gt;0,0,PI()),ACOS('OddsRatio_working_3-way'!V266/(2*'OddsRatio_working_3-way'!X266)))</f>
        <v>0.57199831769224974</v>
      </c>
      <c r="Z266" s="11">
        <f>'OddsRatio_working_3-way'!X266^(1/3)*COS('OddsRatio_working_3-way'!Y266/3)</f>
        <v>0.53403721516230807</v>
      </c>
      <c r="AA266" s="11">
        <f>'OddsRatio_working_3-way'!X266^(1/3)*COS(('OddsRatio_working_3-way'!Y266+2*PI())/3)</f>
        <v>-0.35628407242000681</v>
      </c>
      <c r="AB266" s="11">
        <f>'OddsRatio_working_3-way'!X266^(1/3)*COS(('OddsRatio_working_3-way'!Y266+4*PI())/3)</f>
        <v>-0.17775314274230111</v>
      </c>
      <c r="AC266" s="11">
        <f>'OddsRatio_working_3-way'!X266^(1/3)*SIN('OddsRatio_working_3-way'!Y266/3)</f>
        <v>0.10307488030809749</v>
      </c>
      <c r="AD266" s="11">
        <f>'OddsRatio_working_3-way'!X266^(1/3)*SIN(('OddsRatio_working_3-way'!Y266+2*PI())/3)</f>
        <v>0.41095235474280628</v>
      </c>
      <c r="AE266" s="11">
        <f>'OddsRatio_working_3-way'!X266^(1/3)*SIN(('OddsRatio_working_3-way'!Y266+4*PI())/3)</f>
        <v>-0.51402723505090375</v>
      </c>
      <c r="AF266" s="11">
        <f>-'OddsRatio_working_3-way'!U266/(3*'OddsRatio_working_3-way'!X266^(1/3))*COS(('OddsRatio_working_3-way'!Y266)/3)</f>
        <v>0.53403721516230795</v>
      </c>
      <c r="AG266" s="11">
        <f>-'OddsRatio_working_3-way'!U266/(3*'OddsRatio_working_3-way'!X266^(1/3))*COS(('OddsRatio_working_3-way'!Y266+2*PI())/3)</f>
        <v>-0.35628407242000676</v>
      </c>
      <c r="AH266" s="11">
        <f>-'OddsRatio_working_3-way'!U266/(3*'OddsRatio_working_3-way'!X266^(1/3))*COS(('OddsRatio_working_3-way'!Y266+4*PI())/3)</f>
        <v>-0.17775314274230108</v>
      </c>
      <c r="AI266" s="11">
        <f>'OddsRatio_working_3-way'!U266/(3*'OddsRatio_working_3-way'!X266^(1/3))*SIN(('OddsRatio_working_3-way'!Y266)/3)</f>
        <v>-0.10307488030809747</v>
      </c>
      <c r="AJ266" s="11">
        <f>'OddsRatio_working_3-way'!U266/(3*'OddsRatio_working_3-way'!X266^(1/3))*SIN(('OddsRatio_working_3-way'!Y266+2*PI())/3)</f>
        <v>-0.41095235474280617</v>
      </c>
      <c r="AK266" s="11">
        <f>'OddsRatio_working_3-way'!U266/(3*'OddsRatio_working_3-way'!X266^(1/3))*SIN(('OddsRatio_working_3-way'!Y266+4*PI())/3)</f>
        <v>0.51402723505090364</v>
      </c>
      <c r="AL266" s="11">
        <f>'OddsRatio_working_3-way'!Z266+'OddsRatio_working_3-way'!AF266</f>
        <v>1.0680744303246161</v>
      </c>
      <c r="AM266" s="11">
        <f>'OddsRatio_working_3-way'!AA266+'OddsRatio_working_3-way'!AG266</f>
        <v>-0.71256814484001363</v>
      </c>
      <c r="AN266" s="11">
        <f>'OddsRatio_working_3-way'!AB266+'OddsRatio_working_3-way'!AH266</f>
        <v>-0.35550628548460217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1.0680744303246161</v>
      </c>
      <c r="AS266" s="11">
        <f>IF(('OddsRatio_working_3-way'!X266=0),IF(Q266&gt;0,-Q266^(1/3),(-Q266)^(1/3)),'OddsRatio_working_3-way'!AM266-'OddsRatio_working_3-way'!R266/3)</f>
        <v>-0.71256814484001363</v>
      </c>
      <c r="AT266" s="11">
        <f>IF(('OddsRatio_working_3-way'!X266=0),IF(Q266&gt;0,-Q266^(1/3),(-Q266)^(1/3)),'OddsRatio_working_3-way'!AN266-'OddsRatio_working_3-way'!R266/3)</f>
        <v>-0.35550628548460217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IF('True_Odds_Calculator_3-way'!A266="","",'True_Odds_Calculator_3-way'!A266)</f>
        <v>2.1800000000000002</v>
      </c>
      <c r="B267" s="4">
        <f>IF('True_Odds_Calculator_3-way'!B266="","",'True_Odds_Calculator_3-way'!B266)</f>
        <v>3.34</v>
      </c>
      <c r="C267" s="4">
        <f>IF('True_Odds_Calculator_3-way'!C266="","",'True_Odds_Calculator_3-way'!C266)</f>
        <v>3.56</v>
      </c>
      <c r="D267" s="9">
        <f t="shared" si="65"/>
        <v>0.44394745669079599</v>
      </c>
      <c r="E267" s="9">
        <f t="shared" si="66"/>
        <v>0.28704218372212609</v>
      </c>
      <c r="F267" s="9">
        <f t="shared" si="67"/>
        <v>0.26901035958707809</v>
      </c>
      <c r="G267" s="9">
        <f t="shared" si="68"/>
        <v>1.0614566246615795</v>
      </c>
      <c r="H267" s="9">
        <f t="shared" si="69"/>
        <v>2.2525188171006638</v>
      </c>
      <c r="I267" s="9">
        <f t="shared" si="70"/>
        <v>3.4838085017080958</v>
      </c>
      <c r="J267" s="9">
        <f t="shared" si="71"/>
        <v>3.7173289591336429</v>
      </c>
      <c r="K267" s="11">
        <f t="shared" si="72"/>
        <v>0.4587155963302752</v>
      </c>
      <c r="L267" s="11">
        <f t="shared" si="73"/>
        <v>0.29940119760479045</v>
      </c>
      <c r="M267" s="11">
        <f t="shared" si="74"/>
        <v>0.2808988764044944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-0.27269983278469345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0.23455820037072539</v>
      </c>
      <c r="Q267" s="11">
        <f>2*'OddsRatio_working_3-way'!K267*'OddsRatio_working_3-way'!L267*'OddsRatio_working_3-way'!M267</f>
        <v>7.7157302753528098E-2</v>
      </c>
      <c r="R267" s="11">
        <f t="shared" si="75"/>
        <v>0</v>
      </c>
      <c r="S267" s="11">
        <f t="shared" si="76"/>
        <v>-0.86013327538751272</v>
      </c>
      <c r="T267" s="11">
        <f t="shared" si="77"/>
        <v>-0.28293857743010287</v>
      </c>
      <c r="U267" s="11">
        <f>'OddsRatio_working_3-way'!S267-'OddsRatio_working_3-way'!R267^2/3</f>
        <v>-0.86013327538751272</v>
      </c>
      <c r="V267" s="11">
        <f>'OddsRatio_working_3-way'!S267*'OddsRatio_working_3-way'!R267/3-2*'OddsRatio_working_3-way'!R267^3/27-'OddsRatio_working_3-way'!T267</f>
        <v>0.28293857743010287</v>
      </c>
      <c r="W267" s="11">
        <f>'OddsRatio_working_3-way'!V267^2+4*'OddsRatio_working_3-way'!U267^3/27</f>
        <v>-1.4220095810568809E-2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0.15352062923980211</v>
      </c>
      <c r="Y267" s="11">
        <f>IF('OddsRatio_working_3-way'!W267&gt;=0,IF('OddsRatio_working_3-way'!V267+SQRT('OddsRatio_working_3-way'!W267)&gt;0,0,PI()),ACOS('OddsRatio_working_3-way'!V267/(2*'OddsRatio_working_3-way'!X267)))</f>
        <v>0.39887067081127547</v>
      </c>
      <c r="Z267" s="11">
        <f>'OddsRatio_working_3-way'!X267^(1/3)*COS('OddsRatio_working_3-way'!Y267/3)</f>
        <v>0.53072831233078988</v>
      </c>
      <c r="AA267" s="11">
        <f>'OddsRatio_working_3-way'!X267^(1/3)*COS(('OddsRatio_working_3-way'!Y267+2*PI())/3)</f>
        <v>-0.32683701777734425</v>
      </c>
      <c r="AB267" s="11">
        <f>'OddsRatio_working_3-way'!X267^(1/3)*COS(('OddsRatio_working_3-way'!Y267+4*PI())/3)</f>
        <v>-0.20389129455344571</v>
      </c>
      <c r="AC267" s="11">
        <f>'OddsRatio_working_3-way'!X267^(1/3)*SIN('OddsRatio_working_3-way'!Y267/3)</f>
        <v>7.0982746399031058E-2</v>
      </c>
      <c r="AD267" s="11">
        <f>'OddsRatio_working_3-way'!X267^(1/3)*SIN(('OddsRatio_working_3-way'!Y267+2*PI())/3)</f>
        <v>0.42413282778659039</v>
      </c>
      <c r="AE267" s="11">
        <f>'OddsRatio_working_3-way'!X267^(1/3)*SIN(('OddsRatio_working_3-way'!Y267+4*PI())/3)</f>
        <v>-0.49511557418562147</v>
      </c>
      <c r="AF267" s="11">
        <f>-'OddsRatio_working_3-way'!U267/(3*'OddsRatio_working_3-way'!X267^(1/3))*COS(('OddsRatio_working_3-way'!Y267)/3)</f>
        <v>0.53072831233078976</v>
      </c>
      <c r="AG267" s="11">
        <f>-'OddsRatio_working_3-way'!U267/(3*'OddsRatio_working_3-way'!X267^(1/3))*COS(('OddsRatio_working_3-way'!Y267+2*PI())/3)</f>
        <v>-0.32683701777734414</v>
      </c>
      <c r="AH267" s="11">
        <f>-'OddsRatio_working_3-way'!U267/(3*'OddsRatio_working_3-way'!X267^(1/3))*COS(('OddsRatio_working_3-way'!Y267+4*PI())/3)</f>
        <v>-0.20389129455344568</v>
      </c>
      <c r="AI267" s="11">
        <f>'OddsRatio_working_3-way'!U267/(3*'OddsRatio_working_3-way'!X267^(1/3))*SIN(('OddsRatio_working_3-way'!Y267)/3)</f>
        <v>-7.0982746399031044E-2</v>
      </c>
      <c r="AJ267" s="11">
        <f>'OddsRatio_working_3-way'!U267/(3*'OddsRatio_working_3-way'!X267^(1/3))*SIN(('OddsRatio_working_3-way'!Y267+2*PI())/3)</f>
        <v>-0.42413282778659028</v>
      </c>
      <c r="AK267" s="11">
        <f>'OddsRatio_working_3-way'!U267/(3*'OddsRatio_working_3-way'!X267^(1/3))*SIN(('OddsRatio_working_3-way'!Y267+4*PI())/3)</f>
        <v>0.49511557418562141</v>
      </c>
      <c r="AL267" s="11">
        <f>'OddsRatio_working_3-way'!Z267+'OddsRatio_working_3-way'!AF267</f>
        <v>1.0614566246615795</v>
      </c>
      <c r="AM267" s="11">
        <f>'OddsRatio_working_3-way'!AA267+'OddsRatio_working_3-way'!AG267</f>
        <v>-0.65367403555468839</v>
      </c>
      <c r="AN267" s="11">
        <f>'OddsRatio_working_3-way'!AB267+'OddsRatio_working_3-way'!AH267</f>
        <v>-0.40778258910689136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1.0614566246615795</v>
      </c>
      <c r="AS267" s="11">
        <f>IF(('OddsRatio_working_3-way'!X267=0),IF(Q267&gt;0,-Q267^(1/3),(-Q267)^(1/3)),'OddsRatio_working_3-way'!AM267-'OddsRatio_working_3-way'!R267/3)</f>
        <v>-0.65367403555468839</v>
      </c>
      <c r="AT267" s="11">
        <f>IF(('OddsRatio_working_3-way'!X267=0),IF(Q267&gt;0,-Q267^(1/3),(-Q267)^(1/3)),'OddsRatio_working_3-way'!AN267-'OddsRatio_working_3-way'!R267/3)</f>
        <v>-0.40778258910689136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IF('True_Odds_Calculator_3-way'!A267="","",'True_Odds_Calculator_3-way'!A267)</f>
        <v>2.06</v>
      </c>
      <c r="B268" s="4">
        <f>IF('True_Odds_Calculator_3-way'!B267="","",'True_Odds_Calculator_3-way'!B267)</f>
        <v>3.49</v>
      </c>
      <c r="C268" s="4">
        <f>IF('True_Odds_Calculator_3-way'!C267="","",'True_Odds_Calculator_3-way'!C267)</f>
        <v>3.75</v>
      </c>
      <c r="D268" s="9">
        <f t="shared" si="65"/>
        <v>0.47047043394176663</v>
      </c>
      <c r="E268" s="9">
        <f t="shared" si="66"/>
        <v>0.27442833684819307</v>
      </c>
      <c r="F268" s="9">
        <f t="shared" si="67"/>
        <v>0.25510122921004047</v>
      </c>
      <c r="G268" s="9">
        <f t="shared" si="68"/>
        <v>1.0618227169114589</v>
      </c>
      <c r="H268" s="9">
        <f t="shared" si="69"/>
        <v>2.1255320799261468</v>
      </c>
      <c r="I268" s="9">
        <f t="shared" si="70"/>
        <v>3.6439385651095324</v>
      </c>
      <c r="J268" s="9">
        <f t="shared" si="71"/>
        <v>3.9200124715065123</v>
      </c>
      <c r="K268" s="11">
        <f t="shared" si="72"/>
        <v>0.4854368932038835</v>
      </c>
      <c r="L268" s="11">
        <f t="shared" si="73"/>
        <v>0.28653295128939826</v>
      </c>
      <c r="M268" s="11">
        <f t="shared" si="74"/>
        <v>0.26666666666666666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-0.26922413553286795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0.23367735833310144</v>
      </c>
      <c r="Q268" s="11">
        <f>2*'OddsRatio_working_3-way'!K268*'OddsRatio_working_3-way'!L268*'OddsRatio_working_3-way'!M268</f>
        <v>7.4183288359714758E-2</v>
      </c>
      <c r="R268" s="11">
        <f t="shared" si="75"/>
        <v>0</v>
      </c>
      <c r="S268" s="11">
        <f t="shared" si="76"/>
        <v>-0.8679658600095056</v>
      </c>
      <c r="T268" s="11">
        <f t="shared" si="77"/>
        <v>-0.2755447174633352</v>
      </c>
      <c r="U268" s="11">
        <f>'OddsRatio_working_3-way'!S268-'OddsRatio_working_3-way'!R268^2/3</f>
        <v>-0.8679658600095056</v>
      </c>
      <c r="V268" s="11">
        <f>'OddsRatio_working_3-way'!S268*'OddsRatio_working_3-way'!R268/3-2*'OddsRatio_working_3-way'!R268^3/27-'OddsRatio_working_3-way'!T268</f>
        <v>0.2755447174633352</v>
      </c>
      <c r="W268" s="11">
        <f>'OddsRatio_working_3-way'!V268^2+4*'OddsRatio_working_3-way'!U268^3/27</f>
        <v>-2.0948422658855048E-2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0.15562239072575987</v>
      </c>
      <c r="Y268" s="11">
        <f>IF('OddsRatio_working_3-way'!W268&gt;=0,IF('OddsRatio_working_3-way'!V268+SQRT('OddsRatio_working_3-way'!W268)&gt;0,0,PI()),ACOS('OddsRatio_working_3-way'!V268/(2*'OddsRatio_working_3-way'!X268)))</f>
        <v>0.48365956507759855</v>
      </c>
      <c r="Z268" s="11">
        <f>'OddsRatio_working_3-way'!X268^(1/3)*COS('OddsRatio_working_3-way'!Y268/3)</f>
        <v>0.53091135845572957</v>
      </c>
      <c r="AA268" s="11">
        <f>'OddsRatio_working_3-way'!X268^(1/3)*COS(('OddsRatio_working_3-way'!Y268+2*PI())/3)</f>
        <v>-0.3402307559539729</v>
      </c>
      <c r="AB268" s="11">
        <f>'OddsRatio_working_3-way'!X268^(1/3)*COS(('OddsRatio_working_3-way'!Y268+4*PI())/3)</f>
        <v>-0.19068060250175672</v>
      </c>
      <c r="AC268" s="11">
        <f>'OddsRatio_working_3-way'!X268^(1/3)*SIN('OddsRatio_working_3-way'!Y268/3)</f>
        <v>8.6342821352987098E-2</v>
      </c>
      <c r="AD268" s="11">
        <f>'OddsRatio_working_3-way'!X268^(1/3)*SIN(('OddsRatio_working_3-way'!Y268+2*PI())/3)</f>
        <v>0.4166113129038746</v>
      </c>
      <c r="AE268" s="11">
        <f>'OddsRatio_working_3-way'!X268^(1/3)*SIN(('OddsRatio_working_3-way'!Y268+4*PI())/3)</f>
        <v>-0.50295413425686142</v>
      </c>
      <c r="AF268" s="11">
        <f>-'OddsRatio_working_3-way'!U268/(3*'OddsRatio_working_3-way'!X268^(1/3))*COS(('OddsRatio_working_3-way'!Y268)/3)</f>
        <v>0.53091135845572934</v>
      </c>
      <c r="AG268" s="11">
        <f>-'OddsRatio_working_3-way'!U268/(3*'OddsRatio_working_3-way'!X268^(1/3))*COS(('OddsRatio_working_3-way'!Y268+2*PI())/3)</f>
        <v>-0.34023075595397279</v>
      </c>
      <c r="AH268" s="11">
        <f>-'OddsRatio_working_3-way'!U268/(3*'OddsRatio_working_3-way'!X268^(1/3))*COS(('OddsRatio_working_3-way'!Y268+4*PI())/3)</f>
        <v>-0.19068060250175664</v>
      </c>
      <c r="AI268" s="11">
        <f>'OddsRatio_working_3-way'!U268/(3*'OddsRatio_working_3-way'!X268^(1/3))*SIN(('OddsRatio_working_3-way'!Y268)/3)</f>
        <v>-8.6342821352987056E-2</v>
      </c>
      <c r="AJ268" s="11">
        <f>'OddsRatio_working_3-way'!U268/(3*'OddsRatio_working_3-way'!X268^(1/3))*SIN(('OddsRatio_working_3-way'!Y268+2*PI())/3)</f>
        <v>-0.41661131290387443</v>
      </c>
      <c r="AK268" s="11">
        <f>'OddsRatio_working_3-way'!U268/(3*'OddsRatio_working_3-way'!X268^(1/3))*SIN(('OddsRatio_working_3-way'!Y268+4*PI())/3)</f>
        <v>0.5029541342568612</v>
      </c>
      <c r="AL268" s="11">
        <f>'OddsRatio_working_3-way'!Z268+'OddsRatio_working_3-way'!AF268</f>
        <v>1.0618227169114589</v>
      </c>
      <c r="AM268" s="11">
        <f>'OddsRatio_working_3-way'!AA268+'OddsRatio_working_3-way'!AG268</f>
        <v>-0.68046151190794568</v>
      </c>
      <c r="AN268" s="11">
        <f>'OddsRatio_working_3-way'!AB268+'OddsRatio_working_3-way'!AH268</f>
        <v>-0.38136120500351334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1.0618227169114589</v>
      </c>
      <c r="AS268" s="11">
        <f>IF(('OddsRatio_working_3-way'!X268=0),IF(Q268&gt;0,-Q268^(1/3),(-Q268)^(1/3)),'OddsRatio_working_3-way'!AM268-'OddsRatio_working_3-way'!R268/3)</f>
        <v>-0.68046151190794568</v>
      </c>
      <c r="AT268" s="11">
        <f>IF(('OddsRatio_working_3-way'!X268=0),IF(Q268&gt;0,-Q268^(1/3),(-Q268)^(1/3)),'OddsRatio_working_3-way'!AN268-'OddsRatio_working_3-way'!R268/3)</f>
        <v>-0.38136120500351334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IF('True_Odds_Calculator_3-way'!A268="","",'True_Odds_Calculator_3-way'!A268)</f>
        <v>3.47</v>
      </c>
      <c r="B269" s="4">
        <f>IF('True_Odds_Calculator_3-way'!B268="","",'True_Odds_Calculator_3-way'!B268)</f>
        <v>3.65</v>
      </c>
      <c r="C269" s="4">
        <f>IF('True_Odds_Calculator_3-way'!C268="","",'True_Odds_Calculator_3-way'!C268)</f>
        <v>2.09</v>
      </c>
      <c r="D269" s="9">
        <f t="shared" si="65"/>
        <v>0.27548790266136902</v>
      </c>
      <c r="E269" s="9">
        <f t="shared" si="66"/>
        <v>0.26167202471043588</v>
      </c>
      <c r="F269" s="9">
        <f t="shared" si="67"/>
        <v>0.46284007262819526</v>
      </c>
      <c r="G269" s="9">
        <f t="shared" si="68"/>
        <v>1.0647463388807461</v>
      </c>
      <c r="H269" s="9">
        <f t="shared" si="69"/>
        <v>3.6299234570354422</v>
      </c>
      <c r="I269" s="9">
        <f t="shared" si="70"/>
        <v>3.8215777980339771</v>
      </c>
      <c r="J269" s="9">
        <f t="shared" si="71"/>
        <v>2.1605735093800131</v>
      </c>
      <c r="K269" s="11">
        <f t="shared" si="72"/>
        <v>0.28818443804034583</v>
      </c>
      <c r="L269" s="11">
        <f t="shared" si="73"/>
        <v>0.27397260273972601</v>
      </c>
      <c r="M269" s="11">
        <f t="shared" si="74"/>
        <v>0.47846889952153115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-0.26952602093733513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0.23459728127817361</v>
      </c>
      <c r="Q269" s="11">
        <f>2*'OddsRatio_working_3-way'!K269*'OddsRatio_working_3-way'!L269*'OddsRatio_working_3-way'!M269</f>
        <v>7.5554679960764468E-2</v>
      </c>
      <c r="R269" s="11">
        <f t="shared" si="75"/>
        <v>0</v>
      </c>
      <c r="S269" s="11">
        <f t="shared" si="76"/>
        <v>-0.87040679954503364</v>
      </c>
      <c r="T269" s="11">
        <f t="shared" si="77"/>
        <v>-0.28032425106120257</v>
      </c>
      <c r="U269" s="11">
        <f>'OddsRatio_working_3-way'!S269-'OddsRatio_working_3-way'!R269^2/3</f>
        <v>-0.87040679954503364</v>
      </c>
      <c r="V269" s="11">
        <f>'OddsRatio_working_3-way'!S269*'OddsRatio_working_3-way'!R269/3-2*'OddsRatio_working_3-way'!R269^3/27-'OddsRatio_working_3-way'!T269</f>
        <v>0.28032425106120257</v>
      </c>
      <c r="W269" s="11">
        <f>'OddsRatio_working_3-way'!V269^2+4*'OddsRatio_working_3-way'!U269^3/27</f>
        <v>-1.9111225631768133E-2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0.15627932633972436</v>
      </c>
      <c r="Y269" s="11">
        <f>IF('OddsRatio_working_3-way'!W269&gt;=0,IF('OddsRatio_working_3-way'!V269+SQRT('OddsRatio_working_3-way'!W269)&gt;0,0,PI()),ACOS('OddsRatio_working_3-way'!V269/(2*'OddsRatio_working_3-way'!X269)))</f>
        <v>0.45815677470949723</v>
      </c>
      <c r="Z269" s="11">
        <f>'OddsRatio_working_3-way'!X269^(1/3)*COS('OddsRatio_working_3-way'!Y269/3)</f>
        <v>0.53237316944037316</v>
      </c>
      <c r="AA269" s="11">
        <f>'OddsRatio_working_3-way'!X269^(1/3)*COS(('OddsRatio_working_3-way'!Y269+2*PI())/3)</f>
        <v>-0.33714999945811497</v>
      </c>
      <c r="AB269" s="11">
        <f>'OddsRatio_working_3-way'!X269^(1/3)*COS(('OddsRatio_working_3-way'!Y269+4*PI())/3)</f>
        <v>-0.1952231699822583</v>
      </c>
      <c r="AC269" s="11">
        <f>'OddsRatio_working_3-way'!X269^(1/3)*SIN('OddsRatio_working_3-way'!Y269/3)</f>
        <v>8.1941493203116139E-2</v>
      </c>
      <c r="AD269" s="11">
        <f>'OddsRatio_working_3-way'!X269^(1/3)*SIN(('OddsRatio_working_3-way'!Y269+2*PI())/3)</f>
        <v>0.42007794242704249</v>
      </c>
      <c r="AE269" s="11">
        <f>'OddsRatio_working_3-way'!X269^(1/3)*SIN(('OddsRatio_working_3-way'!Y269+4*PI())/3)</f>
        <v>-0.50201943563015849</v>
      </c>
      <c r="AF269" s="11">
        <f>-'OddsRatio_working_3-way'!U269/(3*'OddsRatio_working_3-way'!X269^(1/3))*COS(('OddsRatio_working_3-way'!Y269)/3)</f>
        <v>0.53237316944037305</v>
      </c>
      <c r="AG269" s="11">
        <f>-'OddsRatio_working_3-way'!U269/(3*'OddsRatio_working_3-way'!X269^(1/3))*COS(('OddsRatio_working_3-way'!Y269+2*PI())/3)</f>
        <v>-0.33714999945811491</v>
      </c>
      <c r="AH269" s="11">
        <f>-'OddsRatio_working_3-way'!U269/(3*'OddsRatio_working_3-way'!X269^(1/3))*COS(('OddsRatio_working_3-way'!Y269+4*PI())/3)</f>
        <v>-0.19522316998225828</v>
      </c>
      <c r="AI269" s="11">
        <f>'OddsRatio_working_3-way'!U269/(3*'OddsRatio_working_3-way'!X269^(1/3))*SIN(('OddsRatio_working_3-way'!Y269)/3)</f>
        <v>-8.1941493203116125E-2</v>
      </c>
      <c r="AJ269" s="11">
        <f>'OddsRatio_working_3-way'!U269/(3*'OddsRatio_working_3-way'!X269^(1/3))*SIN(('OddsRatio_working_3-way'!Y269+2*PI())/3)</f>
        <v>-0.42007794242704244</v>
      </c>
      <c r="AK269" s="11">
        <f>'OddsRatio_working_3-way'!U269/(3*'OddsRatio_working_3-way'!X269^(1/3))*SIN(('OddsRatio_working_3-way'!Y269+4*PI())/3)</f>
        <v>0.50201943563015838</v>
      </c>
      <c r="AL269" s="11">
        <f>'OddsRatio_working_3-way'!Z269+'OddsRatio_working_3-way'!AF269</f>
        <v>1.0647463388807461</v>
      </c>
      <c r="AM269" s="11">
        <f>'OddsRatio_working_3-way'!AA269+'OddsRatio_working_3-way'!AG269</f>
        <v>-0.67429999891622994</v>
      </c>
      <c r="AN269" s="11">
        <f>'OddsRatio_working_3-way'!AB269+'OddsRatio_working_3-way'!AH269</f>
        <v>-0.39044633996451661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1.0647463388807461</v>
      </c>
      <c r="AS269" s="11">
        <f>IF(('OddsRatio_working_3-way'!X269=0),IF(Q269&gt;0,-Q269^(1/3),(-Q269)^(1/3)),'OddsRatio_working_3-way'!AM269-'OddsRatio_working_3-way'!R269/3)</f>
        <v>-0.67429999891622994</v>
      </c>
      <c r="AT269" s="11">
        <f>IF(('OddsRatio_working_3-way'!X269=0),IF(Q269&gt;0,-Q269^(1/3),(-Q269)^(1/3)),'OddsRatio_working_3-way'!AN269-'OddsRatio_working_3-way'!R269/3)</f>
        <v>-0.39044633996451661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IF('True_Odds_Calculator_3-way'!A269="","",'True_Odds_Calculator_3-way'!A269)</f>
        <v>2.2200000000000002</v>
      </c>
      <c r="B270" s="4">
        <f>IF('True_Odds_Calculator_3-way'!B269="","",'True_Odds_Calculator_3-way'!B269)</f>
        <v>3.19</v>
      </c>
      <c r="C270" s="4">
        <f>IF('True_Odds_Calculator_3-way'!C269="","",'True_Odds_Calculator_3-way'!C269)</f>
        <v>3.79</v>
      </c>
      <c r="D270" s="9">
        <f t="shared" si="65"/>
        <v>0.43993809324505412</v>
      </c>
      <c r="E270" s="9">
        <f t="shared" si="66"/>
        <v>0.30439325946008011</v>
      </c>
      <c r="F270" s="9">
        <f t="shared" si="67"/>
        <v>0.25566864729486583</v>
      </c>
      <c r="G270" s="9">
        <f t="shared" si="68"/>
        <v>1.0434812164098559</v>
      </c>
      <c r="H270" s="9">
        <f t="shared" si="69"/>
        <v>2.2730470840200248</v>
      </c>
      <c r="I270" s="9">
        <f t="shared" si="70"/>
        <v>3.2852238639375844</v>
      </c>
      <c r="J270" s="9">
        <f t="shared" si="71"/>
        <v>3.911312593783498</v>
      </c>
      <c r="K270" s="11">
        <f t="shared" si="72"/>
        <v>0.4504504504504504</v>
      </c>
      <c r="L270" s="11">
        <f t="shared" si="73"/>
        <v>0.31347962382445144</v>
      </c>
      <c r="M270" s="11">
        <f t="shared" si="74"/>
        <v>0.26385224274406333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-0.27773159053297358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0.23099832034414874</v>
      </c>
      <c r="Q270" s="11">
        <f>2*'OddsRatio_working_3-way'!K270*'OddsRatio_working_3-way'!L270*'OddsRatio_working_3-way'!M270</f>
        <v>7.4515587207789918E-2</v>
      </c>
      <c r="R270" s="11">
        <f t="shared" si="75"/>
        <v>0</v>
      </c>
      <c r="S270" s="11">
        <f t="shared" si="76"/>
        <v>-0.8317322487544806</v>
      </c>
      <c r="T270" s="11">
        <f t="shared" si="77"/>
        <v>-0.2683007254046712</v>
      </c>
      <c r="U270" s="11">
        <f>'OddsRatio_working_3-way'!S270-'OddsRatio_working_3-way'!R270^2/3</f>
        <v>-0.8317322487544806</v>
      </c>
      <c r="V270" s="11">
        <f>'OddsRatio_working_3-way'!S270*'OddsRatio_working_3-way'!R270/3-2*'OddsRatio_working_3-way'!R270^3/27-'OddsRatio_working_3-way'!T270</f>
        <v>0.2683007254046712</v>
      </c>
      <c r="W270" s="11">
        <f>'OddsRatio_working_3-way'!V270^2+4*'OddsRatio_working_3-way'!U270^3/27</f>
        <v>-1.325538969641317E-2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0.14598002341851946</v>
      </c>
      <c r="Y270" s="11">
        <f>IF('OddsRatio_working_3-way'!W270&gt;=0,IF('OddsRatio_working_3-way'!V270+SQRT('OddsRatio_working_3-way'!W270)&gt;0,0,PI()),ACOS('OddsRatio_working_3-way'!V270/(2*'OddsRatio_working_3-way'!X270)))</f>
        <v>0.40535151024499894</v>
      </c>
      <c r="Z270" s="11">
        <f>'OddsRatio_working_3-way'!X270^(1/3)*COS('OddsRatio_working_3-way'!Y270/3)</f>
        <v>0.52174060820492807</v>
      </c>
      <c r="AA270" s="11">
        <f>'OddsRatio_working_3-way'!X270^(1/3)*COS(('OddsRatio_working_3-way'!Y270+2*PI())/3)</f>
        <v>-0.32229599499059336</v>
      </c>
      <c r="AB270" s="11">
        <f>'OddsRatio_working_3-way'!X270^(1/3)*COS(('OddsRatio_working_3-way'!Y270+4*PI())/3)</f>
        <v>-0.1994446132143344</v>
      </c>
      <c r="AC270" s="11">
        <f>'OddsRatio_working_3-way'!X270^(1/3)*SIN('OddsRatio_working_3-way'!Y270/3)</f>
        <v>7.0928278338840536E-2</v>
      </c>
      <c r="AD270" s="11">
        <f>'OddsRatio_working_3-way'!X270^(1/3)*SIN(('OddsRatio_working_3-way'!Y270+2*PI())/3)</f>
        <v>0.41637648172199127</v>
      </c>
      <c r="AE270" s="11">
        <f>'OddsRatio_working_3-way'!X270^(1/3)*SIN(('OddsRatio_working_3-way'!Y270+4*PI())/3)</f>
        <v>-0.48730476006083179</v>
      </c>
      <c r="AF270" s="11">
        <f>-'OddsRatio_working_3-way'!U270/(3*'OddsRatio_working_3-way'!X270^(1/3))*COS(('OddsRatio_working_3-way'!Y270)/3)</f>
        <v>0.52174060820492785</v>
      </c>
      <c r="AG270" s="11">
        <f>-'OddsRatio_working_3-way'!U270/(3*'OddsRatio_working_3-way'!X270^(1/3))*COS(('OddsRatio_working_3-way'!Y270+2*PI())/3)</f>
        <v>-0.32229599499059319</v>
      </c>
      <c r="AH270" s="11">
        <f>-'OddsRatio_working_3-way'!U270/(3*'OddsRatio_working_3-way'!X270^(1/3))*COS(('OddsRatio_working_3-way'!Y270+4*PI())/3)</f>
        <v>-0.19944461321433432</v>
      </c>
      <c r="AI270" s="11">
        <f>'OddsRatio_working_3-way'!U270/(3*'OddsRatio_working_3-way'!X270^(1/3))*SIN(('OddsRatio_working_3-way'!Y270)/3)</f>
        <v>-7.0928278338840509E-2</v>
      </c>
      <c r="AJ270" s="11">
        <f>'OddsRatio_working_3-way'!U270/(3*'OddsRatio_working_3-way'!X270^(1/3))*SIN(('OddsRatio_working_3-way'!Y270+2*PI())/3)</f>
        <v>-0.4163764817219911</v>
      </c>
      <c r="AK270" s="11">
        <f>'OddsRatio_working_3-way'!U270/(3*'OddsRatio_working_3-way'!X270^(1/3))*SIN(('OddsRatio_working_3-way'!Y270+4*PI())/3)</f>
        <v>0.48730476006083157</v>
      </c>
      <c r="AL270" s="11">
        <f>'OddsRatio_working_3-way'!Z270+'OddsRatio_working_3-way'!AF270</f>
        <v>1.0434812164098559</v>
      </c>
      <c r="AM270" s="11">
        <f>'OddsRatio_working_3-way'!AA270+'OddsRatio_working_3-way'!AG270</f>
        <v>-0.6445919899811865</v>
      </c>
      <c r="AN270" s="11">
        <f>'OddsRatio_working_3-way'!AB270+'OddsRatio_working_3-way'!AH270</f>
        <v>-0.39888922642866875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1.0434812164098559</v>
      </c>
      <c r="AS270" s="11">
        <f>IF(('OddsRatio_working_3-way'!X270=0),IF(Q270&gt;0,-Q270^(1/3),(-Q270)^(1/3)),'OddsRatio_working_3-way'!AM270-'OddsRatio_working_3-way'!R270/3)</f>
        <v>-0.6445919899811865</v>
      </c>
      <c r="AT270" s="11">
        <f>IF(('OddsRatio_working_3-way'!X270=0),IF(Q270&gt;0,-Q270^(1/3),(-Q270)^(1/3)),'OddsRatio_working_3-way'!AN270-'OddsRatio_working_3-way'!R270/3)</f>
        <v>-0.39888922642866875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IF('True_Odds_Calculator_3-way'!A270="","",'True_Odds_Calculator_3-way'!A270)</f>
        <v>3.02</v>
      </c>
      <c r="B271" s="4">
        <f>IF('True_Odds_Calculator_3-way'!B270="","",'True_Odds_Calculator_3-way'!B270)</f>
        <v>3.17</v>
      </c>
      <c r="C271" s="4">
        <f>IF('True_Odds_Calculator_3-way'!C270="","",'True_Odds_Calculator_3-way'!C270)</f>
        <v>2.63</v>
      </c>
      <c r="D271" s="9">
        <f t="shared" si="65"/>
        <v>0.32230765009070966</v>
      </c>
      <c r="E271" s="9">
        <f t="shared" si="66"/>
        <v>0.30686506774903266</v>
      </c>
      <c r="F271" s="9">
        <f t="shared" si="67"/>
        <v>0.3708272821602579</v>
      </c>
      <c r="G271" s="9">
        <f t="shared" si="68"/>
        <v>1.0409038142188431</v>
      </c>
      <c r="H271" s="9">
        <f t="shared" si="69"/>
        <v>3.1026257047220627</v>
      </c>
      <c r="I271" s="9">
        <f t="shared" si="70"/>
        <v>3.2587612768548899</v>
      </c>
      <c r="J271" s="9">
        <f t="shared" si="71"/>
        <v>2.6966732171767145</v>
      </c>
      <c r="K271" s="11">
        <f t="shared" si="72"/>
        <v>0.33112582781456956</v>
      </c>
      <c r="L271" s="11">
        <f t="shared" si="73"/>
        <v>0.31545741324921134</v>
      </c>
      <c r="M271" s="11">
        <f t="shared" si="74"/>
        <v>0.38022813688212931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-0.28377671305814822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0.23115379662961877</v>
      </c>
      <c r="Q271" s="11">
        <f>2*'OddsRatio_working_3-way'!K271*'OddsRatio_working_3-way'!L271*'OddsRatio_working_3-way'!M271</f>
        <v>7.9434294374439454E-2</v>
      </c>
      <c r="R271" s="11">
        <f t="shared" si="75"/>
        <v>0</v>
      </c>
      <c r="S271" s="11">
        <f t="shared" si="76"/>
        <v>-0.81456224557176193</v>
      </c>
      <c r="T271" s="11">
        <f t="shared" si="77"/>
        <v>-0.27991829744734092</v>
      </c>
      <c r="U271" s="11">
        <f>'OddsRatio_working_3-way'!S271-'OddsRatio_working_3-way'!R271^2/3</f>
        <v>-0.81456224557176193</v>
      </c>
      <c r="V271" s="11">
        <f>'OddsRatio_working_3-way'!S271*'OddsRatio_working_3-way'!R271/3-2*'OddsRatio_working_3-way'!R271^3/27-'OddsRatio_working_3-way'!T271</f>
        <v>0.27991829744734092</v>
      </c>
      <c r="W271" s="11">
        <f>'OddsRatio_working_3-way'!V271^2+4*'OddsRatio_working_3-way'!U271^3/27</f>
        <v>-1.7156047013792003E-3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0.14148308904883053</v>
      </c>
      <c r="Y271" s="11">
        <f>IF('OddsRatio_working_3-way'!W271&gt;=0,IF('OddsRatio_working_3-way'!V271+SQRT('OddsRatio_working_3-way'!W271)&gt;0,0,PI()),ACOS('OddsRatio_working_3-way'!V271/(2*'OddsRatio_working_3-way'!X271)))</f>
        <v>0.14690524639618308</v>
      </c>
      <c r="Z271" s="11">
        <f>'OddsRatio_working_3-way'!X271^(1/3)*COS('OddsRatio_working_3-way'!Y271/3)</f>
        <v>0.52045190710942169</v>
      </c>
      <c r="AA271" s="11">
        <f>'OddsRatio_working_3-way'!X271^(1/3)*COS(('OddsRatio_working_3-way'!Y271+2*PI())/3)</f>
        <v>-0.28231488025034213</v>
      </c>
      <c r="AB271" s="11">
        <f>'OddsRatio_working_3-way'!X271^(1/3)*COS(('OddsRatio_working_3-way'!Y271+4*PI())/3)</f>
        <v>-0.23813702685907945</v>
      </c>
      <c r="AC271" s="11">
        <f>'OddsRatio_working_3-way'!X271^(1/3)*SIN('OddsRatio_working_3-way'!Y271/3)</f>
        <v>2.5506095547665329E-2</v>
      </c>
      <c r="AD271" s="11">
        <f>'OddsRatio_working_3-way'!X271^(1/3)*SIN(('OddsRatio_working_3-way'!Y271+2*PI())/3)</f>
        <v>0.43797152523098543</v>
      </c>
      <c r="AE271" s="11">
        <f>'OddsRatio_working_3-way'!X271^(1/3)*SIN(('OddsRatio_working_3-way'!Y271+4*PI())/3)</f>
        <v>-0.46347762077865068</v>
      </c>
      <c r="AF271" s="11">
        <f>-'OddsRatio_working_3-way'!U271/(3*'OddsRatio_working_3-way'!X271^(1/3))*COS(('OddsRatio_working_3-way'!Y271)/3)</f>
        <v>0.52045190710942157</v>
      </c>
      <c r="AG271" s="11">
        <f>-'OddsRatio_working_3-way'!U271/(3*'OddsRatio_working_3-way'!X271^(1/3))*COS(('OddsRatio_working_3-way'!Y271+2*PI())/3)</f>
        <v>-0.28231488025034207</v>
      </c>
      <c r="AH271" s="11">
        <f>-'OddsRatio_working_3-way'!U271/(3*'OddsRatio_working_3-way'!X271^(1/3))*COS(('OddsRatio_working_3-way'!Y271+4*PI())/3)</f>
        <v>-0.23813702685907942</v>
      </c>
      <c r="AI271" s="11">
        <f>'OddsRatio_working_3-way'!U271/(3*'OddsRatio_working_3-way'!X271^(1/3))*SIN(('OddsRatio_working_3-way'!Y271)/3)</f>
        <v>-2.5506095547665326E-2</v>
      </c>
      <c r="AJ271" s="11">
        <f>'OddsRatio_working_3-way'!U271/(3*'OddsRatio_working_3-way'!X271^(1/3))*SIN(('OddsRatio_working_3-way'!Y271+2*PI())/3)</f>
        <v>-0.43797152523098531</v>
      </c>
      <c r="AK271" s="11">
        <f>'OddsRatio_working_3-way'!U271/(3*'OddsRatio_working_3-way'!X271^(1/3))*SIN(('OddsRatio_working_3-way'!Y271+4*PI())/3)</f>
        <v>0.46347762077865062</v>
      </c>
      <c r="AL271" s="11">
        <f>'OddsRatio_working_3-way'!Z271+'OddsRatio_working_3-way'!AF271</f>
        <v>1.0409038142188431</v>
      </c>
      <c r="AM271" s="11">
        <f>'OddsRatio_working_3-way'!AA271+'OddsRatio_working_3-way'!AG271</f>
        <v>-0.56462976050068425</v>
      </c>
      <c r="AN271" s="11">
        <f>'OddsRatio_working_3-way'!AB271+'OddsRatio_working_3-way'!AH271</f>
        <v>-0.4762740537181589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1.0409038142188431</v>
      </c>
      <c r="AS271" s="11">
        <f>IF(('OddsRatio_working_3-way'!X271=0),IF(Q271&gt;0,-Q271^(1/3),(-Q271)^(1/3)),'OddsRatio_working_3-way'!AM271-'OddsRatio_working_3-way'!R271/3)</f>
        <v>-0.56462976050068425</v>
      </c>
      <c r="AT271" s="11">
        <f>IF(('OddsRatio_working_3-way'!X271=0),IF(Q271&gt;0,-Q271^(1/3),(-Q271)^(1/3)),'OddsRatio_working_3-way'!AN271-'OddsRatio_working_3-way'!R271/3)</f>
        <v>-0.4762740537181589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IF('True_Odds_Calculator_3-way'!A271="","",'True_Odds_Calculator_3-way'!A271)</f>
        <v>3.03</v>
      </c>
      <c r="B272" s="4">
        <f>IF('True_Odds_Calculator_3-way'!B271="","",'True_Odds_Calculator_3-way'!B271)</f>
        <v>3.15</v>
      </c>
      <c r="C272" s="4">
        <f>IF('True_Odds_Calculator_3-way'!C271="","",'True_Odds_Calculator_3-way'!C271)</f>
        <v>2.59</v>
      </c>
      <c r="D272" s="9">
        <f t="shared" si="65"/>
        <v>0.31903425860178447</v>
      </c>
      <c r="E272" s="9">
        <f t="shared" si="66"/>
        <v>0.30668876828794944</v>
      </c>
      <c r="F272" s="9">
        <f t="shared" si="67"/>
        <v>0.37427697311026592</v>
      </c>
      <c r="G272" s="9">
        <f t="shared" si="68"/>
        <v>1.0514579393674421</v>
      </c>
      <c r="H272" s="9">
        <f t="shared" si="69"/>
        <v>3.1344596169159078</v>
      </c>
      <c r="I272" s="9">
        <f t="shared" si="70"/>
        <v>3.260634569640001</v>
      </c>
      <c r="J272" s="9">
        <f t="shared" si="71"/>
        <v>2.6718181235942331</v>
      </c>
      <c r="K272" s="11">
        <f t="shared" si="72"/>
        <v>0.33003300330033003</v>
      </c>
      <c r="L272" s="11">
        <f t="shared" si="73"/>
        <v>0.31746031746031744</v>
      </c>
      <c r="M272" s="11">
        <f t="shared" si="74"/>
        <v>0.38610038610038611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-0.28072343913928077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0.23341183171451915</v>
      </c>
      <c r="Q272" s="11">
        <f>2*'OddsRatio_working_3-way'!K272*'OddsRatio_working_3-way'!L272*'OddsRatio_working_3-way'!M272</f>
        <v>8.0905314285795185E-2</v>
      </c>
      <c r="R272" s="11">
        <f t="shared" si="75"/>
        <v>0</v>
      </c>
      <c r="S272" s="11">
        <f t="shared" si="76"/>
        <v>-0.83146541817162622</v>
      </c>
      <c r="T272" s="11">
        <f t="shared" si="77"/>
        <v>-0.28820291791044234</v>
      </c>
      <c r="U272" s="11">
        <f>'OddsRatio_working_3-way'!S272-'OddsRatio_working_3-way'!R272^2/3</f>
        <v>-0.83146541817162622</v>
      </c>
      <c r="V272" s="11">
        <f>'OddsRatio_working_3-way'!S272*'OddsRatio_working_3-way'!R272/3-2*'OddsRatio_working_3-way'!R272^3/27-'OddsRatio_working_3-way'!T272</f>
        <v>0.28820291791044234</v>
      </c>
      <c r="W272" s="11">
        <f>'OddsRatio_working_3-way'!V272^2+4*'OddsRatio_working_3-way'!U272^3/27</f>
        <v>-2.0977344092035638E-3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0.14590978060200138</v>
      </c>
      <c r="Y272" s="11">
        <f>IF('OddsRatio_working_3-way'!W272&gt;=0,IF('OddsRatio_working_3-way'!V272+SQRT('OddsRatio_working_3-way'!W272)&gt;0,0,PI()),ACOS('OddsRatio_working_3-way'!V272/(2*'OddsRatio_working_3-way'!X272)))</f>
        <v>0.15760144378309637</v>
      </c>
      <c r="Z272" s="11">
        <f>'OddsRatio_working_3-way'!X272^(1/3)*COS('OddsRatio_working_3-way'!Y272/3)</f>
        <v>0.52572896968372096</v>
      </c>
      <c r="AA272" s="11">
        <f>'OddsRatio_working_3-way'!X272^(1/3)*COS(('OddsRatio_working_3-way'!Y272+2*PI())/3)</f>
        <v>-0.28680487684734846</v>
      </c>
      <c r="AB272" s="11">
        <f>'OddsRatio_working_3-way'!X272^(1/3)*COS(('OddsRatio_working_3-way'!Y272+4*PI())/3)</f>
        <v>-0.23892409283637261</v>
      </c>
      <c r="AC272" s="11">
        <f>'OddsRatio_working_3-way'!X272^(1/3)*SIN('OddsRatio_working_3-way'!Y272/3)</f>
        <v>2.7643983537747295E-2</v>
      </c>
      <c r="AD272" s="11">
        <f>'OddsRatio_working_3-way'!X272^(1/3)*SIN(('OddsRatio_working_3-way'!Y272+2*PI())/3)</f>
        <v>0.44147265148264769</v>
      </c>
      <c r="AE272" s="11">
        <f>'OddsRatio_working_3-way'!X272^(1/3)*SIN(('OddsRatio_working_3-way'!Y272+4*PI())/3)</f>
        <v>-0.46911663502039497</v>
      </c>
      <c r="AF272" s="11">
        <f>-'OddsRatio_working_3-way'!U272/(3*'OddsRatio_working_3-way'!X272^(1/3))*COS(('OddsRatio_working_3-way'!Y272)/3)</f>
        <v>0.52572896968372107</v>
      </c>
      <c r="AG272" s="11">
        <f>-'OddsRatio_working_3-way'!U272/(3*'OddsRatio_working_3-way'!X272^(1/3))*COS(('OddsRatio_working_3-way'!Y272+2*PI())/3)</f>
        <v>-0.28680487684734851</v>
      </c>
      <c r="AH272" s="11">
        <f>-'OddsRatio_working_3-way'!U272/(3*'OddsRatio_working_3-way'!X272^(1/3))*COS(('OddsRatio_working_3-way'!Y272+4*PI())/3)</f>
        <v>-0.23892409283637267</v>
      </c>
      <c r="AI272" s="11">
        <f>'OddsRatio_working_3-way'!U272/(3*'OddsRatio_working_3-way'!X272^(1/3))*SIN(('OddsRatio_working_3-way'!Y272)/3)</f>
        <v>-2.7643983537747302E-2</v>
      </c>
      <c r="AJ272" s="11">
        <f>'OddsRatio_working_3-way'!U272/(3*'OddsRatio_working_3-way'!X272^(1/3))*SIN(('OddsRatio_working_3-way'!Y272+2*PI())/3)</f>
        <v>-0.4414726514826478</v>
      </c>
      <c r="AK272" s="11">
        <f>'OddsRatio_working_3-way'!U272/(3*'OddsRatio_working_3-way'!X272^(1/3))*SIN(('OddsRatio_working_3-way'!Y272+4*PI())/3)</f>
        <v>0.46911663502039508</v>
      </c>
      <c r="AL272" s="11">
        <f>'OddsRatio_working_3-way'!Z272+'OddsRatio_working_3-way'!AF272</f>
        <v>1.0514579393674421</v>
      </c>
      <c r="AM272" s="11">
        <f>'OddsRatio_working_3-way'!AA272+'OddsRatio_working_3-way'!AG272</f>
        <v>-0.57360975369469691</v>
      </c>
      <c r="AN272" s="11">
        <f>'OddsRatio_working_3-way'!AB272+'OddsRatio_working_3-way'!AH272</f>
        <v>-0.47784818567274528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1.0514579393674421</v>
      </c>
      <c r="AS272" s="11">
        <f>IF(('OddsRatio_working_3-way'!X272=0),IF(Q272&gt;0,-Q272^(1/3),(-Q272)^(1/3)),'OddsRatio_working_3-way'!AM272-'OddsRatio_working_3-way'!R272/3)</f>
        <v>-0.57360975369469691</v>
      </c>
      <c r="AT272" s="11">
        <f>IF(('OddsRatio_working_3-way'!X272=0),IF(Q272&gt;0,-Q272^(1/3),(-Q272)^(1/3)),'OddsRatio_working_3-way'!AN272-'OddsRatio_working_3-way'!R272/3)</f>
        <v>-0.47784818567274528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IF('True_Odds_Calculator_3-way'!A272="","",'True_Odds_Calculator_3-way'!A272)</f>
        <v>2.98</v>
      </c>
      <c r="B273" s="4">
        <f>IF('True_Odds_Calculator_3-way'!B272="","",'True_Odds_Calculator_3-way'!B272)</f>
        <v>3.29</v>
      </c>
      <c r="C273" s="4">
        <f>IF('True_Odds_Calculator_3-way'!C272="","",'True_Odds_Calculator_3-way'!C272)</f>
        <v>2.54</v>
      </c>
      <c r="D273" s="9">
        <f t="shared" si="65"/>
        <v>0.324573474756578</v>
      </c>
      <c r="E273" s="9">
        <f t="shared" si="66"/>
        <v>0.29353279355153389</v>
      </c>
      <c r="F273" s="9">
        <f t="shared" si="67"/>
        <v>0.38189373169188806</v>
      </c>
      <c r="G273" s="9">
        <f t="shared" si="68"/>
        <v>1.0509931779068911</v>
      </c>
      <c r="H273" s="9">
        <f t="shared" si="69"/>
        <v>3.0809664922556443</v>
      </c>
      <c r="I273" s="9">
        <f t="shared" si="70"/>
        <v>3.4067743774067809</v>
      </c>
      <c r="J273" s="9">
        <f t="shared" si="71"/>
        <v>2.6185294939766131</v>
      </c>
      <c r="K273" s="11">
        <f t="shared" si="72"/>
        <v>0.33557046979865773</v>
      </c>
      <c r="L273" s="11">
        <f t="shared" si="73"/>
        <v>0.303951367781155</v>
      </c>
      <c r="M273" s="11">
        <f t="shared" si="74"/>
        <v>0.39370078740157477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-0.28039838944164552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0.23330833467321657</v>
      </c>
      <c r="Q273" s="11">
        <f>2*'OddsRatio_working_3-way'!K273*'OddsRatio_working_3-way'!L273*'OddsRatio_working_3-way'!M273</f>
        <v>8.031267974981636E-2</v>
      </c>
      <c r="R273" s="11">
        <f t="shared" si="75"/>
        <v>0</v>
      </c>
      <c r="S273" s="11">
        <f t="shared" si="76"/>
        <v>-0.83206018100817591</v>
      </c>
      <c r="T273" s="11">
        <f t="shared" si="77"/>
        <v>-0.2864234702265665</v>
      </c>
      <c r="U273" s="11">
        <f>'OddsRatio_working_3-way'!S273-'OddsRatio_working_3-way'!R273^2/3</f>
        <v>-0.83206018100817591</v>
      </c>
      <c r="V273" s="11">
        <f>'OddsRatio_working_3-way'!S273*'OddsRatio_working_3-way'!R273/3-2*'OddsRatio_working_3-way'!R273^3/27-'OddsRatio_working_3-way'!T273</f>
        <v>0.2864234702265665</v>
      </c>
      <c r="W273" s="11">
        <f>'OddsRatio_working_3-way'!V273^2+4*'OddsRatio_working_3-way'!U273^3/27</f>
        <v>-3.3031295188861304E-3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0.14606636660737043</v>
      </c>
      <c r="Y273" s="11">
        <f>IF('OddsRatio_working_3-way'!W273&gt;=0,IF('OddsRatio_working_3-way'!V273+SQRT('OddsRatio_working_3-way'!W273)&gt;0,0,PI()),ACOS('OddsRatio_working_3-way'!V273/(2*'OddsRatio_working_3-way'!X273)))</f>
        <v>0.19802715941492965</v>
      </c>
      <c r="Z273" s="11">
        <f>'OddsRatio_working_3-way'!X273^(1/3)*COS('OddsRatio_working_3-way'!Y273/3)</f>
        <v>0.52549658895344553</v>
      </c>
      <c r="AA273" s="11">
        <f>'OddsRatio_working_3-way'!X273^(1/3)*COS(('OddsRatio_working_3-way'!Y273+2*PI())/3)</f>
        <v>-0.29283228524862925</v>
      </c>
      <c r="AB273" s="11">
        <f>'OddsRatio_working_3-way'!X273^(1/3)*COS(('OddsRatio_working_3-way'!Y273+4*PI())/3)</f>
        <v>-0.23266430370481633</v>
      </c>
      <c r="AC273" s="11">
        <f>'OddsRatio_working_3-way'!X273^(1/3)*SIN('OddsRatio_working_3-way'!Y273/3)</f>
        <v>3.473800034091698E-2</v>
      </c>
      <c r="AD273" s="11">
        <f>'OddsRatio_working_3-way'!X273^(1/3)*SIN(('OddsRatio_working_3-way'!Y273+2*PI())/3)</f>
        <v>0.43772439546529435</v>
      </c>
      <c r="AE273" s="11">
        <f>'OddsRatio_working_3-way'!X273^(1/3)*SIN(('OddsRatio_working_3-way'!Y273+4*PI())/3)</f>
        <v>-0.47246239580621119</v>
      </c>
      <c r="AF273" s="11">
        <f>-'OddsRatio_working_3-way'!U273/(3*'OddsRatio_working_3-way'!X273^(1/3))*COS(('OddsRatio_working_3-way'!Y273)/3)</f>
        <v>0.52549658895344553</v>
      </c>
      <c r="AG273" s="11">
        <f>-'OddsRatio_working_3-way'!U273/(3*'OddsRatio_working_3-way'!X273^(1/3))*COS(('OddsRatio_working_3-way'!Y273+2*PI())/3)</f>
        <v>-0.29283228524862925</v>
      </c>
      <c r="AH273" s="11">
        <f>-'OddsRatio_working_3-way'!U273/(3*'OddsRatio_working_3-way'!X273^(1/3))*COS(('OddsRatio_working_3-way'!Y273+4*PI())/3)</f>
        <v>-0.23266430370481633</v>
      </c>
      <c r="AI273" s="11">
        <f>'OddsRatio_working_3-way'!U273/(3*'OddsRatio_working_3-way'!X273^(1/3))*SIN(('OddsRatio_working_3-way'!Y273)/3)</f>
        <v>-3.473800034091698E-2</v>
      </c>
      <c r="AJ273" s="11">
        <f>'OddsRatio_working_3-way'!U273/(3*'OddsRatio_working_3-way'!X273^(1/3))*SIN(('OddsRatio_working_3-way'!Y273+2*PI())/3)</f>
        <v>-0.43772439546529435</v>
      </c>
      <c r="AK273" s="11">
        <f>'OddsRatio_working_3-way'!U273/(3*'OddsRatio_working_3-way'!X273^(1/3))*SIN(('OddsRatio_working_3-way'!Y273+4*PI())/3)</f>
        <v>0.47246239580621119</v>
      </c>
      <c r="AL273" s="11">
        <f>'OddsRatio_working_3-way'!Z273+'OddsRatio_working_3-way'!AF273</f>
        <v>1.0509931779068911</v>
      </c>
      <c r="AM273" s="11">
        <f>'OddsRatio_working_3-way'!AA273+'OddsRatio_working_3-way'!AG273</f>
        <v>-0.58566457049725851</v>
      </c>
      <c r="AN273" s="11">
        <f>'OddsRatio_working_3-way'!AB273+'OddsRatio_working_3-way'!AH273</f>
        <v>-0.46532860740963267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1.0509931779068911</v>
      </c>
      <c r="AS273" s="11">
        <f>IF(('OddsRatio_working_3-way'!X273=0),IF(Q273&gt;0,-Q273^(1/3),(-Q273)^(1/3)),'OddsRatio_working_3-way'!AM273-'OddsRatio_working_3-way'!R273/3)</f>
        <v>-0.58566457049725851</v>
      </c>
      <c r="AT273" s="11">
        <f>IF(('OddsRatio_working_3-way'!X273=0),IF(Q273&gt;0,-Q273^(1/3),(-Q273)^(1/3)),'OddsRatio_working_3-way'!AN273-'OddsRatio_working_3-way'!R273/3)</f>
        <v>-0.46532860740963267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IF('True_Odds_Calculator_3-way'!A273="","",'True_Odds_Calculator_3-way'!A273)</f>
        <v>1.64</v>
      </c>
      <c r="B274" s="4">
        <f>IF('True_Odds_Calculator_3-way'!B273="","",'True_Odds_Calculator_3-way'!B273)</f>
        <v>4.0199999999999996</v>
      </c>
      <c r="C274" s="4">
        <f>IF('True_Odds_Calculator_3-way'!C273="","",'True_Odds_Calculator_3-way'!C273)</f>
        <v>5.81</v>
      </c>
      <c r="D274" s="9">
        <f t="shared" si="65"/>
        <v>0.59674993831016887</v>
      </c>
      <c r="E274" s="9">
        <f t="shared" si="66"/>
        <v>0.23873949464526706</v>
      </c>
      <c r="F274" s="9">
        <f t="shared" si="67"/>
        <v>0.16451056704456388</v>
      </c>
      <c r="G274" s="9">
        <f t="shared" si="68"/>
        <v>1.0558496632183467</v>
      </c>
      <c r="H274" s="9">
        <f t="shared" si="69"/>
        <v>1.675743784459742</v>
      </c>
      <c r="I274" s="9">
        <f t="shared" si="70"/>
        <v>4.1886659829194066</v>
      </c>
      <c r="J274" s="9">
        <f t="shared" si="71"/>
        <v>6.0786368800802464</v>
      </c>
      <c r="K274" s="11">
        <f t="shared" si="72"/>
        <v>0.6097560975609756</v>
      </c>
      <c r="L274" s="11">
        <f t="shared" si="73"/>
        <v>0.24875621890547267</v>
      </c>
      <c r="M274" s="11">
        <f t="shared" si="74"/>
        <v>0.17211703958691912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-0.24270904409149407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0.22112476114870844</v>
      </c>
      <c r="Q274" s="11">
        <f>2*'OddsRatio_working_3-way'!K274*'OddsRatio_working_3-way'!L274*'OddsRatio_working_3-way'!M274</f>
        <v>5.2213638996153118E-2</v>
      </c>
      <c r="R274" s="11">
        <f t="shared" si="75"/>
        <v>0</v>
      </c>
      <c r="S274" s="11">
        <f t="shared" si="76"/>
        <v>-0.91106930924811769</v>
      </c>
      <c r="T274" s="11">
        <f t="shared" si="77"/>
        <v>-0.21512852638680466</v>
      </c>
      <c r="U274" s="11">
        <f>'OddsRatio_working_3-way'!S274-'OddsRatio_working_3-way'!R274^2/3</f>
        <v>-0.91106930924811769</v>
      </c>
      <c r="V274" s="11">
        <f>'OddsRatio_working_3-way'!S274*'OddsRatio_working_3-way'!R274/3-2*'OddsRatio_working_3-way'!R274^3/27-'OddsRatio_working_3-way'!T274</f>
        <v>0.21512852638680466</v>
      </c>
      <c r="W274" s="11">
        <f>'OddsRatio_working_3-way'!V274^2+4*'OddsRatio_working_3-way'!U274^3/27</f>
        <v>-6.5753881242873402E-2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0.16735752456061806</v>
      </c>
      <c r="Y274" s="11">
        <f>IF('OddsRatio_working_3-way'!W274&gt;=0,IF('OddsRatio_working_3-way'!V274+SQRT('OddsRatio_working_3-way'!W274)&gt;0,0,PI()),ACOS('OddsRatio_working_3-way'!V274/(2*'OddsRatio_working_3-way'!X274)))</f>
        <v>0.87275104795442537</v>
      </c>
      <c r="Z274" s="11">
        <f>'OddsRatio_working_3-way'!X274^(1/3)*COS('OddsRatio_working_3-way'!Y274/3)</f>
        <v>0.52792483160917336</v>
      </c>
      <c r="AA274" s="11">
        <f>'OddsRatio_working_3-way'!X274^(1/3)*COS(('OddsRatio_working_3-way'!Y274+2*PI())/3)</f>
        <v>-0.40085235860481172</v>
      </c>
      <c r="AB274" s="11">
        <f>'OddsRatio_working_3-way'!X274^(1/3)*COS(('OddsRatio_working_3-way'!Y274+4*PI())/3)</f>
        <v>-0.12707247300436175</v>
      </c>
      <c r="AC274" s="11">
        <f>'OddsRatio_working_3-way'!X274^(1/3)*SIN('OddsRatio_working_3-way'!Y274/3)</f>
        <v>0.15806689065012494</v>
      </c>
      <c r="AD274" s="11">
        <f>'OddsRatio_working_3-way'!X274^(1/3)*SIN(('OddsRatio_working_3-way'!Y274+2*PI())/3)</f>
        <v>0.37816287013710376</v>
      </c>
      <c r="AE274" s="11">
        <f>'OddsRatio_working_3-way'!X274^(1/3)*SIN(('OddsRatio_working_3-way'!Y274+4*PI())/3)</f>
        <v>-0.5362297607872285</v>
      </c>
      <c r="AF274" s="11">
        <f>-'OddsRatio_working_3-way'!U274/(3*'OddsRatio_working_3-way'!X274^(1/3))*COS(('OddsRatio_working_3-way'!Y274)/3)</f>
        <v>0.52792483160917336</v>
      </c>
      <c r="AG274" s="11">
        <f>-'OddsRatio_working_3-way'!U274/(3*'OddsRatio_working_3-way'!X274^(1/3))*COS(('OddsRatio_working_3-way'!Y274+2*PI())/3)</f>
        <v>-0.40085235860481172</v>
      </c>
      <c r="AH274" s="11">
        <f>-'OddsRatio_working_3-way'!U274/(3*'OddsRatio_working_3-way'!X274^(1/3))*COS(('OddsRatio_working_3-way'!Y274+4*PI())/3)</f>
        <v>-0.12707247300436175</v>
      </c>
      <c r="AI274" s="11">
        <f>'OddsRatio_working_3-way'!U274/(3*'OddsRatio_working_3-way'!X274^(1/3))*SIN(('OddsRatio_working_3-way'!Y274)/3)</f>
        <v>-0.15806689065012494</v>
      </c>
      <c r="AJ274" s="11">
        <f>'OddsRatio_working_3-way'!U274/(3*'OddsRatio_working_3-way'!X274^(1/3))*SIN(('OddsRatio_working_3-way'!Y274+2*PI())/3)</f>
        <v>-0.37816287013710376</v>
      </c>
      <c r="AK274" s="11">
        <f>'OddsRatio_working_3-way'!U274/(3*'OddsRatio_working_3-way'!X274^(1/3))*SIN(('OddsRatio_working_3-way'!Y274+4*PI())/3)</f>
        <v>0.5362297607872285</v>
      </c>
      <c r="AL274" s="11">
        <f>'OddsRatio_working_3-way'!Z274+'OddsRatio_working_3-way'!AF274</f>
        <v>1.0558496632183467</v>
      </c>
      <c r="AM274" s="11">
        <f>'OddsRatio_working_3-way'!AA274+'OddsRatio_working_3-way'!AG274</f>
        <v>-0.80170471720962344</v>
      </c>
      <c r="AN274" s="11">
        <f>'OddsRatio_working_3-way'!AB274+'OddsRatio_working_3-way'!AH274</f>
        <v>-0.2541449460087235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1.0558496632183467</v>
      </c>
      <c r="AS274" s="11">
        <f>IF(('OddsRatio_working_3-way'!X274=0),IF(Q274&gt;0,-Q274^(1/3),(-Q274)^(1/3)),'OddsRatio_working_3-way'!AM274-'OddsRatio_working_3-way'!R274/3)</f>
        <v>-0.80170471720962344</v>
      </c>
      <c r="AT274" s="11">
        <f>IF(('OddsRatio_working_3-way'!X274=0),IF(Q274&gt;0,-Q274^(1/3),(-Q274)^(1/3)),'OddsRatio_working_3-way'!AN274-'OddsRatio_working_3-way'!R274/3)</f>
        <v>-0.2541449460087235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IF('True_Odds_Calculator_3-way'!A274="","",'True_Odds_Calculator_3-way'!A274)</f>
        <v>2.11</v>
      </c>
      <c r="B275" s="4">
        <f>IF('True_Odds_Calculator_3-way'!B274="","",'True_Odds_Calculator_3-way'!B274)</f>
        <v>3.82</v>
      </c>
      <c r="C275" s="4">
        <f>IF('True_Odds_Calculator_3-way'!C274="","",'True_Odds_Calculator_3-way'!C274)</f>
        <v>3.42</v>
      </c>
      <c r="D275" s="9">
        <f t="shared" si="65"/>
        <v>0.46308559798214494</v>
      </c>
      <c r="E275" s="9">
        <f t="shared" si="66"/>
        <v>0.25344856043432612</v>
      </c>
      <c r="F275" s="9">
        <f t="shared" si="67"/>
        <v>0.28346584158352878</v>
      </c>
      <c r="G275" s="9">
        <f t="shared" si="68"/>
        <v>1.044529716735445</v>
      </c>
      <c r="H275" s="9">
        <f t="shared" si="69"/>
        <v>2.1594279855763441</v>
      </c>
      <c r="I275" s="9">
        <f t="shared" si="70"/>
        <v>3.9455738011939552</v>
      </c>
      <c r="J275" s="9">
        <f t="shared" si="71"/>
        <v>3.5277619144997772</v>
      </c>
      <c r="K275" s="11">
        <f t="shared" si="72"/>
        <v>0.47393364928909953</v>
      </c>
      <c r="L275" s="11">
        <f t="shared" si="73"/>
        <v>0.26178010471204188</v>
      </c>
      <c r="M275" s="11">
        <f t="shared" si="74"/>
        <v>0.29239766081871343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-0.27479924097482233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0.2303572053049342</v>
      </c>
      <c r="Q275" s="11">
        <f>2*'OddsRatio_working_3-way'!K275*'OddsRatio_working_3-way'!L275*'OddsRatio_working_3-way'!M275</f>
        <v>7.2553450489743043E-2</v>
      </c>
      <c r="R275" s="11">
        <f t="shared" si="75"/>
        <v>0</v>
      </c>
      <c r="S275" s="11">
        <f t="shared" si="76"/>
        <v>-0.83827453266524854</v>
      </c>
      <c r="T275" s="11">
        <f t="shared" si="77"/>
        <v>-0.26402347485519634</v>
      </c>
      <c r="U275" s="11">
        <f>'OddsRatio_working_3-way'!S275-'OddsRatio_working_3-way'!R275^2/3</f>
        <v>-0.83827453266524854</v>
      </c>
      <c r="V275" s="11">
        <f>'OddsRatio_working_3-way'!S275*'OddsRatio_working_3-way'!R275/3-2*'OddsRatio_working_3-way'!R275^3/27-'OddsRatio_working_3-way'!T275</f>
        <v>0.26402347485519634</v>
      </c>
      <c r="W275" s="11">
        <f>'OddsRatio_working_3-way'!V275^2+4*'OddsRatio_working_3-way'!U275^3/27</f>
        <v>-1.7559608910162422E-2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0.14770579218904628</v>
      </c>
      <c r="Y275" s="11">
        <f>IF('OddsRatio_working_3-way'!W275&gt;=0,IF('OddsRatio_working_3-way'!V275+SQRT('OddsRatio_working_3-way'!W275)&gt;0,0,PI()),ACOS('OddsRatio_working_3-way'!V275/(2*'OddsRatio_working_3-way'!X275)))</f>
        <v>0.46516431300871264</v>
      </c>
      <c r="Z275" s="11">
        <f>'OddsRatio_working_3-way'!X275^(1/3)*COS('OddsRatio_working_3-way'!Y275/3)</f>
        <v>0.52226485836772252</v>
      </c>
      <c r="AA275" s="11">
        <f>'OddsRatio_working_3-way'!X275^(1/3)*COS(('OddsRatio_working_3-way'!Y275+2*PI())/3)</f>
        <v>-0.33183035314149389</v>
      </c>
      <c r="AB275" s="11">
        <f>'OddsRatio_working_3-way'!X275^(1/3)*COS(('OddsRatio_working_3-way'!Y275+4*PI())/3)</f>
        <v>-0.19043450522622896</v>
      </c>
      <c r="AC275" s="11">
        <f>'OddsRatio_working_3-way'!X275^(1/3)*SIN('OddsRatio_working_3-way'!Y275/3)</f>
        <v>8.1634930856173807E-2</v>
      </c>
      <c r="AD275" s="11">
        <f>'OddsRatio_working_3-way'!X275^(1/3)*SIN(('OddsRatio_working_3-way'!Y275+2*PI())/3)</f>
        <v>0.41147716942224266</v>
      </c>
      <c r="AE275" s="11">
        <f>'OddsRatio_working_3-way'!X275^(1/3)*SIN(('OddsRatio_working_3-way'!Y275+4*PI())/3)</f>
        <v>-0.49311210027841629</v>
      </c>
      <c r="AF275" s="11">
        <f>-'OddsRatio_working_3-way'!U275/(3*'OddsRatio_working_3-way'!X275^(1/3))*COS(('OddsRatio_working_3-way'!Y275)/3)</f>
        <v>0.52226485836772252</v>
      </c>
      <c r="AG275" s="11">
        <f>-'OddsRatio_working_3-way'!U275/(3*'OddsRatio_working_3-way'!X275^(1/3))*COS(('OddsRatio_working_3-way'!Y275+2*PI())/3)</f>
        <v>-0.33183035314149389</v>
      </c>
      <c r="AH275" s="11">
        <f>-'OddsRatio_working_3-way'!U275/(3*'OddsRatio_working_3-way'!X275^(1/3))*COS(('OddsRatio_working_3-way'!Y275+4*PI())/3)</f>
        <v>-0.19043450522622896</v>
      </c>
      <c r="AI275" s="11">
        <f>'OddsRatio_working_3-way'!U275/(3*'OddsRatio_working_3-way'!X275^(1/3))*SIN(('OddsRatio_working_3-way'!Y275)/3)</f>
        <v>-8.1634930856173807E-2</v>
      </c>
      <c r="AJ275" s="11">
        <f>'OddsRatio_working_3-way'!U275/(3*'OddsRatio_working_3-way'!X275^(1/3))*SIN(('OddsRatio_working_3-way'!Y275+2*PI())/3)</f>
        <v>-0.41147716942224266</v>
      </c>
      <c r="AK275" s="11">
        <f>'OddsRatio_working_3-way'!U275/(3*'OddsRatio_working_3-way'!X275^(1/3))*SIN(('OddsRatio_working_3-way'!Y275+4*PI())/3)</f>
        <v>0.49311210027841629</v>
      </c>
      <c r="AL275" s="11">
        <f>'OddsRatio_working_3-way'!Z275+'OddsRatio_working_3-way'!AF275</f>
        <v>1.044529716735445</v>
      </c>
      <c r="AM275" s="11">
        <f>'OddsRatio_working_3-way'!AA275+'OddsRatio_working_3-way'!AG275</f>
        <v>-0.66366070628298779</v>
      </c>
      <c r="AN275" s="11">
        <f>'OddsRatio_working_3-way'!AB275+'OddsRatio_working_3-way'!AH275</f>
        <v>-0.38086901045245791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1.044529716735445</v>
      </c>
      <c r="AS275" s="11">
        <f>IF(('OddsRatio_working_3-way'!X275=0),IF(Q275&gt;0,-Q275^(1/3),(-Q275)^(1/3)),'OddsRatio_working_3-way'!AM275-'OddsRatio_working_3-way'!R275/3)</f>
        <v>-0.66366070628298779</v>
      </c>
      <c r="AT275" s="11">
        <f>IF(('OddsRatio_working_3-way'!X275=0),IF(Q275&gt;0,-Q275^(1/3),(-Q275)^(1/3)),'OddsRatio_working_3-way'!AN275-'OddsRatio_working_3-way'!R275/3)</f>
        <v>-0.38086901045245791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IF('True_Odds_Calculator_3-way'!A275="","",'True_Odds_Calculator_3-way'!A275)</f>
        <v>1.88</v>
      </c>
      <c r="B276" s="4">
        <f>IF('True_Odds_Calculator_3-way'!B275="","",'True_Odds_Calculator_3-way'!B275)</f>
        <v>3.79</v>
      </c>
      <c r="C276" s="4">
        <f>IF('True_Odds_Calculator_3-way'!C275="","",'True_Odds_Calculator_3-way'!C275)</f>
        <v>4.28</v>
      </c>
      <c r="D276" s="9">
        <f t="shared" si="65"/>
        <v>0.52005211052281275</v>
      </c>
      <c r="E276" s="9">
        <f t="shared" si="66"/>
        <v>0.25471460890745901</v>
      </c>
      <c r="F276" s="9">
        <f t="shared" si="67"/>
        <v>0.22523328056972841</v>
      </c>
      <c r="G276" s="9">
        <f t="shared" si="68"/>
        <v>1.048732074951217</v>
      </c>
      <c r="H276" s="9">
        <f t="shared" si="69"/>
        <v>1.9228842259570711</v>
      </c>
      <c r="I276" s="9">
        <f t="shared" si="70"/>
        <v>3.9259624891138949</v>
      </c>
      <c r="J276" s="9">
        <f t="shared" si="71"/>
        <v>4.4398412058399908</v>
      </c>
      <c r="K276" s="11">
        <f t="shared" si="72"/>
        <v>0.53191489361702127</v>
      </c>
      <c r="L276" s="11">
        <f t="shared" si="73"/>
        <v>0.26385224274406333</v>
      </c>
      <c r="M276" s="11">
        <f t="shared" si="74"/>
        <v>0.23364485981308411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-0.26407050190688219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0.22789981694562045</v>
      </c>
      <c r="Q276" s="11">
        <f>2*'OddsRatio_working_3-way'!K276*'OddsRatio_working_3-way'!L276*'OddsRatio_working_3-way'!M276</f>
        <v>6.5582681135430337E-2</v>
      </c>
      <c r="R276" s="11">
        <f t="shared" si="75"/>
        <v>0</v>
      </c>
      <c r="S276" s="11">
        <f t="shared" si="76"/>
        <v>-0.86302640885646353</v>
      </c>
      <c r="T276" s="11">
        <f t="shared" si="77"/>
        <v>-0.24835292341193194</v>
      </c>
      <c r="U276" s="11">
        <f>'OddsRatio_working_3-way'!S276-'OddsRatio_working_3-way'!R276^2/3</f>
        <v>-0.86302640885646353</v>
      </c>
      <c r="V276" s="11">
        <f>'OddsRatio_working_3-way'!S276*'OddsRatio_working_3-way'!R276/3-2*'OddsRatio_working_3-way'!R276^3/27-'OddsRatio_working_3-way'!T276</f>
        <v>0.24835292341193194</v>
      </c>
      <c r="W276" s="11">
        <f>'OddsRatio_working_3-way'!V276^2+4*'OddsRatio_working_3-way'!U276^3/27</f>
        <v>-3.3549663106601471E-2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0.15429585029566933</v>
      </c>
      <c r="Y276" s="11">
        <f>IF('OddsRatio_working_3-way'!W276&gt;=0,IF('OddsRatio_working_3-way'!V276+SQRT('OddsRatio_working_3-way'!W276)&gt;0,0,PI()),ACOS('OddsRatio_working_3-way'!V276/(2*'OddsRatio_working_3-way'!X276)))</f>
        <v>0.63546705035216011</v>
      </c>
      <c r="Z276" s="11">
        <f>'OddsRatio_working_3-way'!X276^(1/3)*COS('OddsRatio_working_3-way'!Y276/3)</f>
        <v>0.5243660374756085</v>
      </c>
      <c r="AA276" s="11">
        <f>'OddsRatio_working_3-way'!X276^(1/3)*COS(('OddsRatio_working_3-way'!Y276+2*PI())/3)</f>
        <v>-0.3598395406434734</v>
      </c>
      <c r="AB276" s="11">
        <f>'OddsRatio_working_3-way'!X276^(1/3)*COS(('OddsRatio_working_3-way'!Y276+4*PI())/3)</f>
        <v>-0.16452649683213508</v>
      </c>
      <c r="AC276" s="11">
        <f>'OddsRatio_working_3-way'!X276^(1/3)*SIN('OddsRatio_working_3-way'!Y276/3)</f>
        <v>0.11276403842072134</v>
      </c>
      <c r="AD276" s="11">
        <f>'OddsRatio_working_3-way'!X276^(1/3)*SIN(('OddsRatio_working_3-way'!Y276+2*PI())/3)</f>
        <v>0.39773229012529937</v>
      </c>
      <c r="AE276" s="11">
        <f>'OddsRatio_working_3-way'!X276^(1/3)*SIN(('OddsRatio_working_3-way'!Y276+4*PI())/3)</f>
        <v>-0.51049632854602067</v>
      </c>
      <c r="AF276" s="11">
        <f>-'OddsRatio_working_3-way'!U276/(3*'OddsRatio_working_3-way'!X276^(1/3))*COS(('OddsRatio_working_3-way'!Y276)/3)</f>
        <v>0.5243660374756085</v>
      </c>
      <c r="AG276" s="11">
        <f>-'OddsRatio_working_3-way'!U276/(3*'OddsRatio_working_3-way'!X276^(1/3))*COS(('OddsRatio_working_3-way'!Y276+2*PI())/3)</f>
        <v>-0.3598395406434734</v>
      </c>
      <c r="AH276" s="11">
        <f>-'OddsRatio_working_3-way'!U276/(3*'OddsRatio_working_3-way'!X276^(1/3))*COS(('OddsRatio_working_3-way'!Y276+4*PI())/3)</f>
        <v>-0.16452649683213508</v>
      </c>
      <c r="AI276" s="11">
        <f>'OddsRatio_working_3-way'!U276/(3*'OddsRatio_working_3-way'!X276^(1/3))*SIN(('OddsRatio_working_3-way'!Y276)/3)</f>
        <v>-0.11276403842072134</v>
      </c>
      <c r="AJ276" s="11">
        <f>'OddsRatio_working_3-way'!U276/(3*'OddsRatio_working_3-way'!X276^(1/3))*SIN(('OddsRatio_working_3-way'!Y276+2*PI())/3)</f>
        <v>-0.39773229012529937</v>
      </c>
      <c r="AK276" s="11">
        <f>'OddsRatio_working_3-way'!U276/(3*'OddsRatio_working_3-way'!X276^(1/3))*SIN(('OddsRatio_working_3-way'!Y276+4*PI())/3)</f>
        <v>0.51049632854602067</v>
      </c>
      <c r="AL276" s="11">
        <f>'OddsRatio_working_3-way'!Z276+'OddsRatio_working_3-way'!AF276</f>
        <v>1.048732074951217</v>
      </c>
      <c r="AM276" s="11">
        <f>'OddsRatio_working_3-way'!AA276+'OddsRatio_working_3-way'!AG276</f>
        <v>-0.7196790812869468</v>
      </c>
      <c r="AN276" s="11">
        <f>'OddsRatio_working_3-way'!AB276+'OddsRatio_working_3-way'!AH276</f>
        <v>-0.32905299366427015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1.048732074951217</v>
      </c>
      <c r="AS276" s="11">
        <f>IF(('OddsRatio_working_3-way'!X276=0),IF(Q276&gt;0,-Q276^(1/3),(-Q276)^(1/3)),'OddsRatio_working_3-way'!AM276-'OddsRatio_working_3-way'!R276/3)</f>
        <v>-0.7196790812869468</v>
      </c>
      <c r="AT276" s="11">
        <f>IF(('OddsRatio_working_3-way'!X276=0),IF(Q276&gt;0,-Q276^(1/3),(-Q276)^(1/3)),'OddsRatio_working_3-way'!AN276-'OddsRatio_working_3-way'!R276/3)</f>
        <v>-0.32905299366427015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IF('True_Odds_Calculator_3-way'!A276="","",'True_Odds_Calculator_3-way'!A276)</f>
        <v>2.59</v>
      </c>
      <c r="B277" s="4">
        <f>IF('True_Odds_Calculator_3-way'!B276="","",'True_Odds_Calculator_3-way'!B276)</f>
        <v>3.65</v>
      </c>
      <c r="C277" s="4">
        <f>IF('True_Odds_Calculator_3-way'!C276="","",'True_Odds_Calculator_3-way'!C276)</f>
        <v>2.72</v>
      </c>
      <c r="D277" s="9">
        <f t="shared" si="65"/>
        <v>0.37625445453511769</v>
      </c>
      <c r="E277" s="9">
        <f t="shared" si="66"/>
        <v>0.26574825925256262</v>
      </c>
      <c r="F277" s="9">
        <f t="shared" si="67"/>
        <v>0.3579972862123198</v>
      </c>
      <c r="G277" s="9">
        <f t="shared" si="68"/>
        <v>1.0426263162108249</v>
      </c>
      <c r="H277" s="9">
        <f t="shared" si="69"/>
        <v>2.6577758427752118</v>
      </c>
      <c r="I277" s="9">
        <f t="shared" si="70"/>
        <v>3.7629597379586861</v>
      </c>
      <c r="J277" s="9">
        <f t="shared" si="71"/>
        <v>2.7933172638826189</v>
      </c>
      <c r="K277" s="11">
        <f t="shared" si="72"/>
        <v>0.38610038610038611</v>
      </c>
      <c r="L277" s="11">
        <f t="shared" si="73"/>
        <v>0.27397260273972601</v>
      </c>
      <c r="M277" s="11">
        <f t="shared" si="74"/>
        <v>0.36764705882352938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-0.28184472604295341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0.23178467981046547</v>
      </c>
      <c r="Q277" s="11">
        <f>2*'OddsRatio_working_3-way'!K277*'OddsRatio_working_3-way'!L277*'OddsRatio_working_3-way'!M277</f>
        <v>7.7780093896129346E-2</v>
      </c>
      <c r="R277" s="11">
        <f t="shared" si="75"/>
        <v>0</v>
      </c>
      <c r="S277" s="11">
        <f t="shared" si="76"/>
        <v>-0.82238430736199497</v>
      </c>
      <c r="T277" s="11">
        <f t="shared" si="77"/>
        <v>-0.27596788837650837</v>
      </c>
      <c r="U277" s="11">
        <f>'OddsRatio_working_3-way'!S277-'OddsRatio_working_3-way'!R277^2/3</f>
        <v>-0.82238430736199497</v>
      </c>
      <c r="V277" s="11">
        <f>'OddsRatio_working_3-way'!S277*'OddsRatio_working_3-way'!R277/3-2*'OddsRatio_working_3-way'!R277^3/27-'OddsRatio_working_3-way'!T277</f>
        <v>0.27596788837650837</v>
      </c>
      <c r="W277" s="11">
        <f>'OddsRatio_working_3-way'!V277^2+4*'OddsRatio_working_3-way'!U277^3/27</f>
        <v>-6.2404835883212301E-3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0.14352592013579832</v>
      </c>
      <c r="Y277" s="11">
        <f>IF('OddsRatio_working_3-way'!W277&gt;=0,IF('OddsRatio_working_3-way'!V277+SQRT('OddsRatio_working_3-way'!W277)&gt;0,0,PI()),ACOS('OddsRatio_working_3-way'!V277/(2*'OddsRatio_working_3-way'!X277)))</f>
        <v>0.2787979647258414</v>
      </c>
      <c r="Z277" s="11">
        <f>'OddsRatio_working_3-way'!X277^(1/3)*COS('OddsRatio_working_3-way'!Y277/3)</f>
        <v>0.52131315810541234</v>
      </c>
      <c r="AA277" s="11">
        <f>'OddsRatio_working_3-way'!X277^(1/3)*COS(('OddsRatio_working_3-way'!Y277+2*PI())/3)</f>
        <v>-0.30273412924422349</v>
      </c>
      <c r="AB277" s="11">
        <f>'OddsRatio_working_3-way'!X277^(1/3)*COS(('OddsRatio_working_3-way'!Y277+4*PI())/3)</f>
        <v>-0.21857902886118905</v>
      </c>
      <c r="AC277" s="11">
        <f>'OddsRatio_working_3-way'!X277^(1/3)*SIN('OddsRatio_working_3-way'!Y277/3)</f>
        <v>4.8586969859825108E-2</v>
      </c>
      <c r="AD277" s="11">
        <f>'OddsRatio_working_3-way'!X277^(1/3)*SIN(('OddsRatio_working_3-way'!Y277+2*PI())/3)</f>
        <v>0.42717695331646821</v>
      </c>
      <c r="AE277" s="11">
        <f>'OddsRatio_working_3-way'!X277^(1/3)*SIN(('OddsRatio_working_3-way'!Y277+4*PI())/3)</f>
        <v>-0.47576392317629312</v>
      </c>
      <c r="AF277" s="11">
        <f>-'OddsRatio_working_3-way'!U277/(3*'OddsRatio_working_3-way'!X277^(1/3))*COS(('OddsRatio_working_3-way'!Y277)/3)</f>
        <v>0.52131315810541246</v>
      </c>
      <c r="AG277" s="11">
        <f>-'OddsRatio_working_3-way'!U277/(3*'OddsRatio_working_3-way'!X277^(1/3))*COS(('OddsRatio_working_3-way'!Y277+2*PI())/3)</f>
        <v>-0.30273412924422355</v>
      </c>
      <c r="AH277" s="11">
        <f>-'OddsRatio_working_3-way'!U277/(3*'OddsRatio_working_3-way'!X277^(1/3))*COS(('OddsRatio_working_3-way'!Y277+4*PI())/3)</f>
        <v>-0.2185790288611891</v>
      </c>
      <c r="AI277" s="11">
        <f>'OddsRatio_working_3-way'!U277/(3*'OddsRatio_working_3-way'!X277^(1/3))*SIN(('OddsRatio_working_3-way'!Y277)/3)</f>
        <v>-4.8586969859825122E-2</v>
      </c>
      <c r="AJ277" s="11">
        <f>'OddsRatio_working_3-way'!U277/(3*'OddsRatio_working_3-way'!X277^(1/3))*SIN(('OddsRatio_working_3-way'!Y277+2*PI())/3)</f>
        <v>-0.42717695331646832</v>
      </c>
      <c r="AK277" s="11">
        <f>'OddsRatio_working_3-way'!U277/(3*'OddsRatio_working_3-way'!X277^(1/3))*SIN(('OddsRatio_working_3-way'!Y277+4*PI())/3)</f>
        <v>0.47576392317629324</v>
      </c>
      <c r="AL277" s="11">
        <f>'OddsRatio_working_3-way'!Z277+'OddsRatio_working_3-way'!AF277</f>
        <v>1.0426263162108249</v>
      </c>
      <c r="AM277" s="11">
        <f>'OddsRatio_working_3-way'!AA277+'OddsRatio_working_3-way'!AG277</f>
        <v>-0.60546825848844699</v>
      </c>
      <c r="AN277" s="11">
        <f>'OddsRatio_working_3-way'!AB277+'OddsRatio_working_3-way'!AH277</f>
        <v>-0.43715805772237815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1.0426263162108249</v>
      </c>
      <c r="AS277" s="11">
        <f>IF(('OddsRatio_working_3-way'!X277=0),IF(Q277&gt;0,-Q277^(1/3),(-Q277)^(1/3)),'OddsRatio_working_3-way'!AM277-'OddsRatio_working_3-way'!R277/3)</f>
        <v>-0.60546825848844699</v>
      </c>
      <c r="AT277" s="11">
        <f>IF(('OddsRatio_working_3-way'!X277=0),IF(Q277&gt;0,-Q277^(1/3),(-Q277)^(1/3)),'OddsRatio_working_3-way'!AN277-'OddsRatio_working_3-way'!R277/3)</f>
        <v>-0.43715805772237815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IF('True_Odds_Calculator_3-way'!A277="","",'True_Odds_Calculator_3-way'!A277)</f>
        <v>2.2200000000000002</v>
      </c>
      <c r="B278" s="4">
        <f>IF('True_Odds_Calculator_3-way'!B277="","",'True_Odds_Calculator_3-way'!B277)</f>
        <v>3.53</v>
      </c>
      <c r="C278" s="4">
        <f>IF('True_Odds_Calculator_3-way'!C277="","",'True_Odds_Calculator_3-way'!C277)</f>
        <v>3.39</v>
      </c>
      <c r="D278" s="9">
        <f t="shared" si="65"/>
        <v>0.43960661166754877</v>
      </c>
      <c r="E278" s="9">
        <f t="shared" si="66"/>
        <v>0.27445670969808061</v>
      </c>
      <c r="F278" s="9">
        <f t="shared" si="67"/>
        <v>0.28593667863437067</v>
      </c>
      <c r="G278" s="9">
        <f t="shared" si="68"/>
        <v>1.044886111137076</v>
      </c>
      <c r="H278" s="9">
        <f t="shared" si="69"/>
        <v>2.2747610555872328</v>
      </c>
      <c r="I278" s="9">
        <f t="shared" si="70"/>
        <v>3.6435618611768024</v>
      </c>
      <c r="J278" s="9">
        <f t="shared" si="71"/>
        <v>3.4972778056176113</v>
      </c>
      <c r="K278" s="11">
        <f t="shared" si="72"/>
        <v>0.4504504504504504</v>
      </c>
      <c r="L278" s="11">
        <f t="shared" si="73"/>
        <v>0.28328611898016998</v>
      </c>
      <c r="M278" s="11">
        <f t="shared" si="74"/>
        <v>0.29498525073746312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-0.27768401157054678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0.23112184359646065</v>
      </c>
      <c r="Q278" s="11">
        <f>2*'OddsRatio_working_3-way'!K278*'OddsRatio_working_3-way'!L278*'OddsRatio_working_3-way'!M278</f>
        <v>7.5283988142169592E-2</v>
      </c>
      <c r="R278" s="11">
        <f t="shared" si="75"/>
        <v>0</v>
      </c>
      <c r="S278" s="11">
        <f t="shared" si="76"/>
        <v>-0.83231959337256689</v>
      </c>
      <c r="T278" s="11">
        <f t="shared" si="77"/>
        <v>-0.27111387406272536</v>
      </c>
      <c r="U278" s="11">
        <f>'OddsRatio_working_3-way'!S278-'OddsRatio_working_3-way'!R278^2/3</f>
        <v>-0.83231959337256689</v>
      </c>
      <c r="V278" s="11">
        <f>'OddsRatio_working_3-way'!S278*'OddsRatio_working_3-way'!R278/3-2*'OddsRatio_working_3-way'!R278^3/27-'OddsRatio_working_3-way'!T278</f>
        <v>0.27111387406272536</v>
      </c>
      <c r="W278" s="11">
        <f>'OddsRatio_working_3-way'!V278^2+4*'OddsRatio_working_3-way'!U278^3/27</f>
        <v>-1.1918647080639694E-2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0.14613468085120912</v>
      </c>
      <c r="Y278" s="11">
        <f>IF('OddsRatio_working_3-way'!W278&gt;=0,IF('OddsRatio_working_3-way'!V278+SQRT('OddsRatio_working_3-way'!W278)&gt;0,0,PI()),ACOS('OddsRatio_working_3-way'!V278/(2*'OddsRatio_working_3-way'!X278)))</f>
        <v>0.3828159229441277</v>
      </c>
      <c r="Z278" s="11">
        <f>'OddsRatio_working_3-way'!X278^(1/3)*COS('OddsRatio_working_3-way'!Y278/3)</f>
        <v>0.52244305556853798</v>
      </c>
      <c r="AA278" s="11">
        <f>'OddsRatio_working_3-way'!X278^(1/3)*COS(('OddsRatio_working_3-way'!Y278+2*PI())/3)</f>
        <v>-0.31927183880237503</v>
      </c>
      <c r="AB278" s="11">
        <f>'OddsRatio_working_3-way'!X278^(1/3)*COS(('OddsRatio_working_3-way'!Y278+4*PI())/3)</f>
        <v>-0.20317121676616282</v>
      </c>
      <c r="AC278" s="11">
        <f>'OddsRatio_working_3-way'!X278^(1/3)*SIN('OddsRatio_working_3-way'!Y278/3)</f>
        <v>6.7030725385690174E-2</v>
      </c>
      <c r="AD278" s="11">
        <f>'OddsRatio_working_3-way'!X278^(1/3)*SIN(('OddsRatio_working_3-way'!Y278+2*PI())/3)</f>
        <v>0.41893359546027398</v>
      </c>
      <c r="AE278" s="11">
        <f>'OddsRatio_working_3-way'!X278^(1/3)*SIN(('OddsRatio_working_3-way'!Y278+4*PI())/3)</f>
        <v>-0.48596432084596414</v>
      </c>
      <c r="AF278" s="11">
        <f>-'OddsRatio_working_3-way'!U278/(3*'OddsRatio_working_3-way'!X278^(1/3))*COS(('OddsRatio_working_3-way'!Y278)/3)</f>
        <v>0.5224430555685381</v>
      </c>
      <c r="AG278" s="11">
        <f>-'OddsRatio_working_3-way'!U278/(3*'OddsRatio_working_3-way'!X278^(1/3))*COS(('OddsRatio_working_3-way'!Y278+2*PI())/3)</f>
        <v>-0.31927183880237509</v>
      </c>
      <c r="AH278" s="11">
        <f>-'OddsRatio_working_3-way'!U278/(3*'OddsRatio_working_3-way'!X278^(1/3))*COS(('OddsRatio_working_3-way'!Y278+4*PI())/3)</f>
        <v>-0.20317121676616287</v>
      </c>
      <c r="AI278" s="11">
        <f>'OddsRatio_working_3-way'!U278/(3*'OddsRatio_working_3-way'!X278^(1/3))*SIN(('OddsRatio_working_3-way'!Y278)/3)</f>
        <v>-6.7030725385690187E-2</v>
      </c>
      <c r="AJ278" s="11">
        <f>'OddsRatio_working_3-way'!U278/(3*'OddsRatio_working_3-way'!X278^(1/3))*SIN(('OddsRatio_working_3-way'!Y278+2*PI())/3)</f>
        <v>-0.41893359546027409</v>
      </c>
      <c r="AK278" s="11">
        <f>'OddsRatio_working_3-way'!U278/(3*'OddsRatio_working_3-way'!X278^(1/3))*SIN(('OddsRatio_working_3-way'!Y278+4*PI())/3)</f>
        <v>0.48596432084596425</v>
      </c>
      <c r="AL278" s="11">
        <f>'OddsRatio_working_3-way'!Z278+'OddsRatio_working_3-way'!AF278</f>
        <v>1.044886111137076</v>
      </c>
      <c r="AM278" s="11">
        <f>'OddsRatio_working_3-way'!AA278+'OddsRatio_working_3-way'!AG278</f>
        <v>-0.63854367760475017</v>
      </c>
      <c r="AN278" s="11">
        <f>'OddsRatio_working_3-way'!AB278+'OddsRatio_working_3-way'!AH278</f>
        <v>-0.40634243353232569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1.044886111137076</v>
      </c>
      <c r="AS278" s="11">
        <f>IF(('OddsRatio_working_3-way'!X278=0),IF(Q278&gt;0,-Q278^(1/3),(-Q278)^(1/3)),'OddsRatio_working_3-way'!AM278-'OddsRatio_working_3-way'!R278/3)</f>
        <v>-0.63854367760475017</v>
      </c>
      <c r="AT278" s="11">
        <f>IF(('OddsRatio_working_3-way'!X278=0),IF(Q278&gt;0,-Q278^(1/3),(-Q278)^(1/3)),'OddsRatio_working_3-way'!AN278-'OddsRatio_working_3-way'!R278/3)</f>
        <v>-0.40634243353232569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IF('True_Odds_Calculator_3-way'!A278="","",'True_Odds_Calculator_3-way'!A278)</f>
        <v>2.58</v>
      </c>
      <c r="B279" s="4">
        <f>IF('True_Odds_Calculator_3-way'!B278="","",'True_Odds_Calculator_3-way'!B278)</f>
        <v>3.7</v>
      </c>
      <c r="C279" s="4">
        <f>IF('True_Odds_Calculator_3-way'!C278="","",'True_Odds_Calculator_3-way'!C278)</f>
        <v>2.71</v>
      </c>
      <c r="D279" s="9">
        <f t="shared" si="65"/>
        <v>0.37802469150387447</v>
      </c>
      <c r="E279" s="9">
        <f t="shared" si="66"/>
        <v>0.26235428870998062</v>
      </c>
      <c r="F279" s="9">
        <f t="shared" si="67"/>
        <v>0.35962101978614469</v>
      </c>
      <c r="G279" s="9">
        <f t="shared" si="68"/>
        <v>1.0413480055384605</v>
      </c>
      <c r="H279" s="9">
        <f t="shared" si="69"/>
        <v>2.6453298487507682</v>
      </c>
      <c r="I279" s="9">
        <f t="shared" si="70"/>
        <v>3.8116396149538434</v>
      </c>
      <c r="J279" s="9">
        <f t="shared" si="71"/>
        <v>2.780705089470767</v>
      </c>
      <c r="K279" s="11">
        <f t="shared" si="72"/>
        <v>0.38759689922480617</v>
      </c>
      <c r="L279" s="11">
        <f t="shared" si="73"/>
        <v>0.27027027027027023</v>
      </c>
      <c r="M279" s="11">
        <f t="shared" si="74"/>
        <v>0.36900369003690037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-0.28198515171826755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0.2315453701362909</v>
      </c>
      <c r="Q279" s="11">
        <f>2*'OddsRatio_working_3-way'!K279*'OddsRatio_working_3-way'!L279*'OddsRatio_working_3-way'!M279</f>
        <v>7.731064111395354E-2</v>
      </c>
      <c r="R279" s="11">
        <f t="shared" si="75"/>
        <v>0</v>
      </c>
      <c r="S279" s="11">
        <f t="shared" si="76"/>
        <v>-0.82112610797191465</v>
      </c>
      <c r="T279" s="11">
        <f t="shared" si="77"/>
        <v>-0.27416564539963756</v>
      </c>
      <c r="U279" s="11">
        <f>'OddsRatio_working_3-way'!S279-'OddsRatio_working_3-way'!R279^2/3</f>
        <v>-0.82112610797191465</v>
      </c>
      <c r="V279" s="11">
        <f>'OddsRatio_working_3-way'!S279*'OddsRatio_working_3-way'!R279/3-2*'OddsRatio_working_3-way'!R279^3/27-'OddsRatio_working_3-way'!T279</f>
        <v>0.27416564539963756</v>
      </c>
      <c r="W279" s="11">
        <f>'OddsRatio_working_3-way'!V279^2+4*'OddsRatio_working_3-way'!U279^3/27</f>
        <v>-6.8543405125453399E-3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0.14319666688678995</v>
      </c>
      <c r="Y279" s="11">
        <f>IF('OddsRatio_working_3-way'!W279&gt;=0,IF('OddsRatio_working_3-way'!V279+SQRT('OddsRatio_working_3-way'!W279)&gt;0,0,PI()),ACOS('OddsRatio_working_3-way'!V279/(2*'OddsRatio_working_3-way'!X279)))</f>
        <v>0.2932669788129032</v>
      </c>
      <c r="Z279" s="11">
        <f>'OddsRatio_working_3-way'!X279^(1/3)*COS('OddsRatio_working_3-way'!Y279/3)</f>
        <v>0.52067400276923015</v>
      </c>
      <c r="AA279" s="11">
        <f>'OddsRatio_working_3-way'!X279^(1/3)*COS(('OddsRatio_working_3-way'!Y279+2*PI())/3)</f>
        <v>-0.30455763144773657</v>
      </c>
      <c r="AB279" s="11">
        <f>'OddsRatio_working_3-way'!X279^(1/3)*COS(('OddsRatio_working_3-way'!Y279+4*PI())/3)</f>
        <v>-0.21611637132149364</v>
      </c>
      <c r="AC279" s="11">
        <f>'OddsRatio_working_3-way'!X279^(1/3)*SIN('OddsRatio_working_3-way'!Y279/3)</f>
        <v>5.1061585341356165E-2</v>
      </c>
      <c r="AD279" s="11">
        <f>'OddsRatio_working_3-way'!X279^(1/3)*SIN(('OddsRatio_working_3-way'!Y279+2*PI())/3)</f>
        <v>0.42538612081760441</v>
      </c>
      <c r="AE279" s="11">
        <f>'OddsRatio_working_3-way'!X279^(1/3)*SIN(('OddsRatio_working_3-way'!Y279+4*PI())/3)</f>
        <v>-0.47644770615896043</v>
      </c>
      <c r="AF279" s="11">
        <f>-'OddsRatio_working_3-way'!U279/(3*'OddsRatio_working_3-way'!X279^(1/3))*COS(('OddsRatio_working_3-way'!Y279)/3)</f>
        <v>0.52067400276923026</v>
      </c>
      <c r="AG279" s="11">
        <f>-'OddsRatio_working_3-way'!U279/(3*'OddsRatio_working_3-way'!X279^(1/3))*COS(('OddsRatio_working_3-way'!Y279+2*PI())/3)</f>
        <v>-0.30455763144773662</v>
      </c>
      <c r="AH279" s="11">
        <f>-'OddsRatio_working_3-way'!U279/(3*'OddsRatio_working_3-way'!X279^(1/3))*COS(('OddsRatio_working_3-way'!Y279+4*PI())/3)</f>
        <v>-0.21611637132149369</v>
      </c>
      <c r="AI279" s="11">
        <f>'OddsRatio_working_3-way'!U279/(3*'OddsRatio_working_3-way'!X279^(1/3))*SIN(('OddsRatio_working_3-way'!Y279)/3)</f>
        <v>-5.1061585341356179E-2</v>
      </c>
      <c r="AJ279" s="11">
        <f>'OddsRatio_working_3-way'!U279/(3*'OddsRatio_working_3-way'!X279^(1/3))*SIN(('OddsRatio_working_3-way'!Y279+2*PI())/3)</f>
        <v>-0.42538612081760446</v>
      </c>
      <c r="AK279" s="11">
        <f>'OddsRatio_working_3-way'!U279/(3*'OddsRatio_working_3-way'!X279^(1/3))*SIN(('OddsRatio_working_3-way'!Y279+4*PI())/3)</f>
        <v>0.47644770615896054</v>
      </c>
      <c r="AL279" s="11">
        <f>'OddsRatio_working_3-way'!Z279+'OddsRatio_working_3-way'!AF279</f>
        <v>1.0413480055384605</v>
      </c>
      <c r="AM279" s="11">
        <f>'OddsRatio_working_3-way'!AA279+'OddsRatio_working_3-way'!AG279</f>
        <v>-0.60911526289547324</v>
      </c>
      <c r="AN279" s="11">
        <f>'OddsRatio_working_3-way'!AB279+'OddsRatio_working_3-way'!AH279</f>
        <v>-0.43223274264298733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1.0413480055384605</v>
      </c>
      <c r="AS279" s="11">
        <f>IF(('OddsRatio_working_3-way'!X279=0),IF(Q279&gt;0,-Q279^(1/3),(-Q279)^(1/3)),'OddsRatio_working_3-way'!AM279-'OddsRatio_working_3-way'!R279/3)</f>
        <v>-0.60911526289547324</v>
      </c>
      <c r="AT279" s="11">
        <f>IF(('OddsRatio_working_3-way'!X279=0),IF(Q279&gt;0,-Q279^(1/3),(-Q279)^(1/3)),'OddsRatio_working_3-way'!AN279-'OddsRatio_working_3-way'!R279/3)</f>
        <v>-0.43223274264298733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IF('True_Odds_Calculator_3-way'!A279="","",'True_Odds_Calculator_3-way'!A279)</f>
        <v>1.54</v>
      </c>
      <c r="B280" s="4">
        <f>IF('True_Odds_Calculator_3-way'!B279="","",'True_Odds_Calculator_3-way'!B279)</f>
        <v>4.45</v>
      </c>
      <c r="C280" s="4">
        <f>IF('True_Odds_Calculator_3-way'!C279="","",'True_Odds_Calculator_3-way'!C279)</f>
        <v>6.35</v>
      </c>
      <c r="D280" s="9">
        <f t="shared" si="65"/>
        <v>0.63570555035075882</v>
      </c>
      <c r="E280" s="9">
        <f t="shared" si="66"/>
        <v>0.21453763721593411</v>
      </c>
      <c r="F280" s="9">
        <f t="shared" si="67"/>
        <v>0.14975681243330705</v>
      </c>
      <c r="G280" s="9">
        <f t="shared" si="68"/>
        <v>1.061213561577476</v>
      </c>
      <c r="H280" s="9">
        <f t="shared" si="69"/>
        <v>1.5730553232518372</v>
      </c>
      <c r="I280" s="9">
        <f t="shared" si="70"/>
        <v>4.6611867874422925</v>
      </c>
      <c r="J280" s="9">
        <f t="shared" si="71"/>
        <v>6.6774925544394961</v>
      </c>
      <c r="K280" s="11">
        <f t="shared" si="72"/>
        <v>0.64935064935064934</v>
      </c>
      <c r="L280" s="11">
        <f t="shared" si="73"/>
        <v>0.2247191011235955</v>
      </c>
      <c r="M280" s="11">
        <f t="shared" si="74"/>
        <v>0.15748031496062992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-0.2290404455316426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0.2146309852228635</v>
      </c>
      <c r="Q280" s="11">
        <f>2*'OddsRatio_working_3-way'!K280*'OddsRatio_working_3-way'!L280*'OddsRatio_working_3-way'!M280</f>
        <v>4.5959525743653855E-2</v>
      </c>
      <c r="R280" s="11">
        <f t="shared" si="75"/>
        <v>0</v>
      </c>
      <c r="S280" s="11">
        <f t="shared" si="76"/>
        <v>-0.93708770398462926</v>
      </c>
      <c r="T280" s="11">
        <f t="shared" si="77"/>
        <v>-0.20066117858343238</v>
      </c>
      <c r="U280" s="11">
        <f>'OddsRatio_working_3-way'!S280-'OddsRatio_working_3-way'!R280^2/3</f>
        <v>-0.93708770398462926</v>
      </c>
      <c r="V280" s="11">
        <f>'OddsRatio_working_3-way'!S280*'OddsRatio_working_3-way'!R280/3-2*'OddsRatio_working_3-way'!R280^3/27-'OddsRatio_working_3-way'!T280</f>
        <v>0.20066117858343238</v>
      </c>
      <c r="W280" s="11">
        <f>'OddsRatio_working_3-way'!V280^2+4*'OddsRatio_working_3-way'!U280^3/27</f>
        <v>-8.1644421596455755E-2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0.174577583173605</v>
      </c>
      <c r="Y280" s="11">
        <f>IF('OddsRatio_working_3-way'!W280&gt;=0,IF('OddsRatio_working_3-way'!V280+SQRT('OddsRatio_working_3-way'!W280)&gt;0,0,PI()),ACOS('OddsRatio_working_3-way'!V280/(2*'OddsRatio_working_3-way'!X280)))</f>
        <v>0.95855284566781507</v>
      </c>
      <c r="Z280" s="11">
        <f>'OddsRatio_working_3-way'!X280^(1/3)*COS('OddsRatio_working_3-way'!Y280/3)</f>
        <v>0.53060678078873802</v>
      </c>
      <c r="AA280" s="11">
        <f>'OddsRatio_working_3-way'!X280^(1/3)*COS(('OddsRatio_working_3-way'!Y280+2*PI())/3)</f>
        <v>-0.41733713379338017</v>
      </c>
      <c r="AB280" s="11">
        <f>'OddsRatio_working_3-way'!X280^(1/3)*COS(('OddsRatio_working_3-way'!Y280+4*PI())/3)</f>
        <v>-0.11326964699535781</v>
      </c>
      <c r="AC280" s="11">
        <f>'OddsRatio_working_3-way'!X280^(1/3)*SIN('OddsRatio_working_3-way'!Y280/3)</f>
        <v>0.17555344535465117</v>
      </c>
      <c r="AD280" s="11">
        <f>'OddsRatio_working_3-way'!X280^(1/3)*SIN(('OddsRatio_working_3-way'!Y280+2*PI())/3)</f>
        <v>0.37174222890600245</v>
      </c>
      <c r="AE280" s="11">
        <f>'OddsRatio_working_3-way'!X280^(1/3)*SIN(('OddsRatio_working_3-way'!Y280+4*PI())/3)</f>
        <v>-0.54729567426065362</v>
      </c>
      <c r="AF280" s="11">
        <f>-'OddsRatio_working_3-way'!U280/(3*'OddsRatio_working_3-way'!X280^(1/3))*COS(('OddsRatio_working_3-way'!Y280)/3)</f>
        <v>0.53060678078873802</v>
      </c>
      <c r="AG280" s="11">
        <f>-'OddsRatio_working_3-way'!U280/(3*'OddsRatio_working_3-way'!X280^(1/3))*COS(('OddsRatio_working_3-way'!Y280+2*PI())/3)</f>
        <v>-0.41733713379338017</v>
      </c>
      <c r="AH280" s="11">
        <f>-'OddsRatio_working_3-way'!U280/(3*'OddsRatio_working_3-way'!X280^(1/3))*COS(('OddsRatio_working_3-way'!Y280+4*PI())/3)</f>
        <v>-0.11326964699535781</v>
      </c>
      <c r="AI280" s="11">
        <f>'OddsRatio_working_3-way'!U280/(3*'OddsRatio_working_3-way'!X280^(1/3))*SIN(('OddsRatio_working_3-way'!Y280)/3)</f>
        <v>-0.17555344535465117</v>
      </c>
      <c r="AJ280" s="11">
        <f>'OddsRatio_working_3-way'!U280/(3*'OddsRatio_working_3-way'!X280^(1/3))*SIN(('OddsRatio_working_3-way'!Y280+2*PI())/3)</f>
        <v>-0.37174222890600245</v>
      </c>
      <c r="AK280" s="11">
        <f>'OddsRatio_working_3-way'!U280/(3*'OddsRatio_working_3-way'!X280^(1/3))*SIN(('OddsRatio_working_3-way'!Y280+4*PI())/3)</f>
        <v>0.54729567426065362</v>
      </c>
      <c r="AL280" s="11">
        <f>'OddsRatio_working_3-way'!Z280+'OddsRatio_working_3-way'!AF280</f>
        <v>1.061213561577476</v>
      </c>
      <c r="AM280" s="11">
        <f>'OddsRatio_working_3-way'!AA280+'OddsRatio_working_3-way'!AG280</f>
        <v>-0.83467426758676033</v>
      </c>
      <c r="AN280" s="11">
        <f>'OddsRatio_working_3-way'!AB280+'OddsRatio_working_3-way'!AH280</f>
        <v>-0.22653929399071562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1.061213561577476</v>
      </c>
      <c r="AS280" s="11">
        <f>IF(('OddsRatio_working_3-way'!X280=0),IF(Q280&gt;0,-Q280^(1/3),(-Q280)^(1/3)),'OddsRatio_working_3-way'!AM280-'OddsRatio_working_3-way'!R280/3)</f>
        <v>-0.83467426758676033</v>
      </c>
      <c r="AT280" s="11">
        <f>IF(('OddsRatio_working_3-way'!X280=0),IF(Q280&gt;0,-Q280^(1/3),(-Q280)^(1/3)),'OddsRatio_working_3-way'!AN280-'OddsRatio_working_3-way'!R280/3)</f>
        <v>-0.22653929399071562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IF('True_Odds_Calculator_3-way'!A280="","",'True_Odds_Calculator_3-way'!A280)</f>
        <v>3.09</v>
      </c>
      <c r="B281" s="4">
        <f>IF('True_Odds_Calculator_3-way'!B280="","",'True_Odds_Calculator_3-way'!B280)</f>
        <v>3.27</v>
      </c>
      <c r="C281" s="4">
        <f>IF('True_Odds_Calculator_3-way'!C280="","",'True_Odds_Calculator_3-way'!C280)</f>
        <v>2.44</v>
      </c>
      <c r="D281" s="9">
        <f t="shared" si="65"/>
        <v>0.31087173562743975</v>
      </c>
      <c r="E281" s="9">
        <f t="shared" si="66"/>
        <v>0.29345496079276306</v>
      </c>
      <c r="F281" s="9">
        <f t="shared" si="67"/>
        <v>0.39567330357979708</v>
      </c>
      <c r="G281" s="9">
        <f t="shared" si="68"/>
        <v>1.0606510804786642</v>
      </c>
      <c r="H281" s="9">
        <f t="shared" si="69"/>
        <v>3.2167607582004085</v>
      </c>
      <c r="I281" s="9">
        <f t="shared" si="70"/>
        <v>3.4076779526865684</v>
      </c>
      <c r="J281" s="9">
        <f t="shared" si="71"/>
        <v>2.5273375558892766</v>
      </c>
      <c r="K281" s="11">
        <f t="shared" si="72"/>
        <v>0.3236245954692557</v>
      </c>
      <c r="L281" s="11">
        <f t="shared" si="73"/>
        <v>0.3058103975535168</v>
      </c>
      <c r="M281" s="11">
        <f t="shared" si="74"/>
        <v>0.4098360655737705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-0.2771013087594747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0.23525124752114135</v>
      </c>
      <c r="Q281" s="11">
        <f>2*'OddsRatio_working_3-way'!K281*'OddsRatio_working_3-way'!L281*'OddsRatio_working_3-way'!M281</f>
        <v>8.112111983487634E-2</v>
      </c>
      <c r="R281" s="11">
        <f t="shared" si="75"/>
        <v>0</v>
      </c>
      <c r="S281" s="11">
        <f t="shared" si="76"/>
        <v>-0.84897198275357333</v>
      </c>
      <c r="T281" s="11">
        <f t="shared" si="77"/>
        <v>-0.29274895957019775</v>
      </c>
      <c r="U281" s="11">
        <f>'OddsRatio_working_3-way'!S281-'OddsRatio_working_3-way'!R281^2/3</f>
        <v>-0.84897198275357333</v>
      </c>
      <c r="V281" s="11">
        <f>'OddsRatio_working_3-way'!S281*'OddsRatio_working_3-way'!R281/3-2*'OddsRatio_working_3-way'!R281^3/27-'OddsRatio_working_3-way'!T281</f>
        <v>0.29274895957019775</v>
      </c>
      <c r="W281" s="11">
        <f>'OddsRatio_working_3-way'!V281^2+4*'OddsRatio_working_3-way'!U281^3/27</f>
        <v>-4.9498194737610662E-3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0.15054216419594407</v>
      </c>
      <c r="Y281" s="11">
        <f>IF('OddsRatio_working_3-way'!W281&gt;=0,IF('OddsRatio_working_3-way'!V281+SQRT('OddsRatio_working_3-way'!W281)&gt;0,0,PI()),ACOS('OddsRatio_working_3-way'!V281/(2*'OddsRatio_working_3-way'!X281)))</f>
        <v>0.23585245049506032</v>
      </c>
      <c r="Z281" s="11">
        <f>'OddsRatio_working_3-way'!X281^(1/3)*COS('OddsRatio_working_3-way'!Y281/3)</f>
        <v>0.53032554023933209</v>
      </c>
      <c r="AA281" s="11">
        <f>'OddsRatio_working_3-way'!X281^(1/3)*COS(('OddsRatio_working_3-way'!Y281+2*PI())/3)</f>
        <v>-0.30134441900122982</v>
      </c>
      <c r="AB281" s="11">
        <f>'OddsRatio_working_3-way'!X281^(1/3)*COS(('OddsRatio_working_3-way'!Y281+4*PI())/3)</f>
        <v>-0.22898112123810238</v>
      </c>
      <c r="AC281" s="11">
        <f>'OddsRatio_working_3-way'!X281^(1/3)*SIN('OddsRatio_working_3-way'!Y281/3)</f>
        <v>4.1778969442990699E-2</v>
      </c>
      <c r="AD281" s="11">
        <f>'OddsRatio_working_3-way'!X281^(1/3)*SIN(('OddsRatio_working_3-way'!Y281+2*PI())/3)</f>
        <v>0.43838590540147276</v>
      </c>
      <c r="AE281" s="11">
        <f>'OddsRatio_working_3-way'!X281^(1/3)*SIN(('OddsRatio_working_3-way'!Y281+4*PI())/3)</f>
        <v>-0.48016487484446341</v>
      </c>
      <c r="AF281" s="11">
        <f>-'OddsRatio_working_3-way'!U281/(3*'OddsRatio_working_3-way'!X281^(1/3))*COS(('OddsRatio_working_3-way'!Y281)/3)</f>
        <v>0.53032554023933209</v>
      </c>
      <c r="AG281" s="11">
        <f>-'OddsRatio_working_3-way'!U281/(3*'OddsRatio_working_3-way'!X281^(1/3))*COS(('OddsRatio_working_3-way'!Y281+2*PI())/3)</f>
        <v>-0.30134441900122982</v>
      </c>
      <c r="AH281" s="11">
        <f>-'OddsRatio_working_3-way'!U281/(3*'OddsRatio_working_3-way'!X281^(1/3))*COS(('OddsRatio_working_3-way'!Y281+4*PI())/3)</f>
        <v>-0.22898112123810238</v>
      </c>
      <c r="AI281" s="11">
        <f>'OddsRatio_working_3-way'!U281/(3*'OddsRatio_working_3-way'!X281^(1/3))*SIN(('OddsRatio_working_3-way'!Y281)/3)</f>
        <v>-4.1778969442990699E-2</v>
      </c>
      <c r="AJ281" s="11">
        <f>'OddsRatio_working_3-way'!U281/(3*'OddsRatio_working_3-way'!X281^(1/3))*SIN(('OddsRatio_working_3-way'!Y281+2*PI())/3)</f>
        <v>-0.43838590540147276</v>
      </c>
      <c r="AK281" s="11">
        <f>'OddsRatio_working_3-way'!U281/(3*'OddsRatio_working_3-way'!X281^(1/3))*SIN(('OddsRatio_working_3-way'!Y281+4*PI())/3)</f>
        <v>0.48016487484446341</v>
      </c>
      <c r="AL281" s="11">
        <f>'OddsRatio_working_3-way'!Z281+'OddsRatio_working_3-way'!AF281</f>
        <v>1.0606510804786642</v>
      </c>
      <c r="AM281" s="11">
        <f>'OddsRatio_working_3-way'!AA281+'OddsRatio_working_3-way'!AG281</f>
        <v>-0.60268883800245965</v>
      </c>
      <c r="AN281" s="11">
        <f>'OddsRatio_working_3-way'!AB281+'OddsRatio_working_3-way'!AH281</f>
        <v>-0.45796224247620476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1.0606510804786642</v>
      </c>
      <c r="AS281" s="11">
        <f>IF(('OddsRatio_working_3-way'!X281=0),IF(Q281&gt;0,-Q281^(1/3),(-Q281)^(1/3)),'OddsRatio_working_3-way'!AM281-'OddsRatio_working_3-way'!R281/3)</f>
        <v>-0.60268883800245965</v>
      </c>
      <c r="AT281" s="11">
        <f>IF(('OddsRatio_working_3-way'!X281=0),IF(Q281&gt;0,-Q281^(1/3),(-Q281)^(1/3)),'OddsRatio_working_3-way'!AN281-'OddsRatio_working_3-way'!R281/3)</f>
        <v>-0.45796224247620476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IF('True_Odds_Calculator_3-way'!A281="","",'True_Odds_Calculator_3-way'!A281)</f>
        <v>2.4900000000000002</v>
      </c>
      <c r="B282" s="4">
        <f>IF('True_Odds_Calculator_3-way'!B281="","",'True_Odds_Calculator_3-way'!B281)</f>
        <v>3.45</v>
      </c>
      <c r="C282" s="4">
        <f>IF('True_Odds_Calculator_3-way'!C281="","",'True_Odds_Calculator_3-way'!C281)</f>
        <v>2.88</v>
      </c>
      <c r="D282" s="9">
        <f t="shared" si="65"/>
        <v>0.38774751218698378</v>
      </c>
      <c r="E282" s="9">
        <f t="shared" si="66"/>
        <v>0.27806056958763758</v>
      </c>
      <c r="F282" s="9">
        <f t="shared" si="67"/>
        <v>0.33419191822537847</v>
      </c>
      <c r="G282" s="9">
        <f t="shared" si="68"/>
        <v>1.0597301001984745</v>
      </c>
      <c r="H282" s="9">
        <f t="shared" si="69"/>
        <v>2.5789978492957273</v>
      </c>
      <c r="I282" s="9">
        <f t="shared" si="70"/>
        <v>3.5963387454862619</v>
      </c>
      <c r="J282" s="9">
        <f t="shared" si="71"/>
        <v>2.9922925883731324</v>
      </c>
      <c r="K282" s="11">
        <f t="shared" si="72"/>
        <v>0.40160642570281119</v>
      </c>
      <c r="L282" s="11">
        <f t="shared" si="73"/>
        <v>0.28985507246376813</v>
      </c>
      <c r="M282" s="11">
        <f t="shared" si="74"/>
        <v>0.34722222222222221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-0.27739541095137399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0.23524047882350657</v>
      </c>
      <c r="Q282" s="11">
        <f>2*'OddsRatio_working_3-way'!K282*'OddsRatio_working_3-way'!L282*'OddsRatio_working_3-way'!M282</f>
        <v>8.0838652516668913E-2</v>
      </c>
      <c r="R282" s="11">
        <f t="shared" si="75"/>
        <v>0</v>
      </c>
      <c r="S282" s="11">
        <f t="shared" si="76"/>
        <v>-0.84803305871827506</v>
      </c>
      <c r="T282" s="11">
        <f t="shared" si="77"/>
        <v>-0.2914202950921907</v>
      </c>
      <c r="U282" s="11">
        <f>'OddsRatio_working_3-way'!S282-'OddsRatio_working_3-way'!R282^2/3</f>
        <v>-0.84803305871827506</v>
      </c>
      <c r="V282" s="11">
        <f>'OddsRatio_working_3-way'!S282*'OddsRatio_working_3-way'!R282/3-2*'OddsRatio_working_3-way'!R282^3/27-'OddsRatio_working_3-way'!T282</f>
        <v>0.2914202950921907</v>
      </c>
      <c r="W282" s="11">
        <f>'OddsRatio_working_3-way'!V282^2+4*'OddsRatio_working_3-way'!U282^3/27</f>
        <v>-5.425546830596692E-3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0.15029249417570409</v>
      </c>
      <c r="Y282" s="11">
        <f>IF('OddsRatio_working_3-way'!W282&gt;=0,IF('OddsRatio_working_3-way'!V282+SQRT('OddsRatio_working_3-way'!W282)&gt;0,0,PI()),ACOS('OddsRatio_working_3-way'!V282/(2*'OddsRatio_working_3-way'!X282)))</f>
        <v>0.24757112719517971</v>
      </c>
      <c r="Z282" s="11">
        <f>'OddsRatio_working_3-way'!X282^(1/3)*COS('OddsRatio_working_3-way'!Y282/3)</f>
        <v>0.52986505009923723</v>
      </c>
      <c r="AA282" s="11">
        <f>'OddsRatio_working_3-way'!X282^(1/3)*COS(('OddsRatio_working_3-way'!Y282+2*PI())/3)</f>
        <v>-0.30288692126492511</v>
      </c>
      <c r="AB282" s="11">
        <f>'OddsRatio_working_3-way'!X282^(1/3)*COS(('OddsRatio_working_3-way'!Y282+4*PI())/3)</f>
        <v>-0.22697812883431212</v>
      </c>
      <c r="AC282" s="11">
        <f>'OddsRatio_working_3-way'!X282^(1/3)*SIN('OddsRatio_working_3-way'!Y282/3)</f>
        <v>4.3825961743673918E-2</v>
      </c>
      <c r="AD282" s="11">
        <f>'OddsRatio_working_3-way'!X282^(1/3)*SIN(('OddsRatio_working_3-way'!Y282+2*PI())/3)</f>
        <v>0.43696361309161674</v>
      </c>
      <c r="AE282" s="11">
        <f>'OddsRatio_working_3-way'!X282^(1/3)*SIN(('OddsRatio_working_3-way'!Y282+4*PI())/3)</f>
        <v>-0.48078957483529061</v>
      </c>
      <c r="AF282" s="11">
        <f>-'OddsRatio_working_3-way'!U282/(3*'OddsRatio_working_3-way'!X282^(1/3))*COS(('OddsRatio_working_3-way'!Y282)/3)</f>
        <v>0.52986505009923712</v>
      </c>
      <c r="AG282" s="11">
        <f>-'OddsRatio_working_3-way'!U282/(3*'OddsRatio_working_3-way'!X282^(1/3))*COS(('OddsRatio_working_3-way'!Y282+2*PI())/3)</f>
        <v>-0.30288692126492506</v>
      </c>
      <c r="AH282" s="11">
        <f>-'OddsRatio_working_3-way'!U282/(3*'OddsRatio_working_3-way'!X282^(1/3))*COS(('OddsRatio_working_3-way'!Y282+4*PI())/3)</f>
        <v>-0.22697812883431209</v>
      </c>
      <c r="AI282" s="11">
        <f>'OddsRatio_working_3-way'!U282/(3*'OddsRatio_working_3-way'!X282^(1/3))*SIN(('OddsRatio_working_3-way'!Y282)/3)</f>
        <v>-4.3825961743673911E-2</v>
      </c>
      <c r="AJ282" s="11">
        <f>'OddsRatio_working_3-way'!U282/(3*'OddsRatio_working_3-way'!X282^(1/3))*SIN(('OddsRatio_working_3-way'!Y282+2*PI())/3)</f>
        <v>-0.43696361309161663</v>
      </c>
      <c r="AK282" s="11">
        <f>'OddsRatio_working_3-way'!U282/(3*'OddsRatio_working_3-way'!X282^(1/3))*SIN(('OddsRatio_working_3-way'!Y282+4*PI())/3)</f>
        <v>0.4807895748352905</v>
      </c>
      <c r="AL282" s="11">
        <f>'OddsRatio_working_3-way'!Z282+'OddsRatio_working_3-way'!AF282</f>
        <v>1.0597301001984745</v>
      </c>
      <c r="AM282" s="11">
        <f>'OddsRatio_working_3-way'!AA282+'OddsRatio_working_3-way'!AG282</f>
        <v>-0.60577384252985023</v>
      </c>
      <c r="AN282" s="11">
        <f>'OddsRatio_working_3-way'!AB282+'OddsRatio_working_3-way'!AH282</f>
        <v>-0.45395625766862424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1.0597301001984745</v>
      </c>
      <c r="AS282" s="11">
        <f>IF(('OddsRatio_working_3-way'!X282=0),IF(Q282&gt;0,-Q282^(1/3),(-Q282)^(1/3)),'OddsRatio_working_3-way'!AM282-'OddsRatio_working_3-way'!R282/3)</f>
        <v>-0.60577384252985023</v>
      </c>
      <c r="AT282" s="11">
        <f>IF(('OddsRatio_working_3-way'!X282=0),IF(Q282&gt;0,-Q282^(1/3),(-Q282)^(1/3)),'OddsRatio_working_3-way'!AN282-'OddsRatio_working_3-way'!R282/3)</f>
        <v>-0.45395625766862424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IF('True_Odds_Calculator_3-way'!A282="","",'True_Odds_Calculator_3-way'!A282)</f>
        <v>2.72</v>
      </c>
      <c r="B283" s="4">
        <f>IF('True_Odds_Calculator_3-way'!B282="","",'True_Odds_Calculator_3-way'!B282)</f>
        <v>3.13</v>
      </c>
      <c r="C283" s="4">
        <f>IF('True_Odds_Calculator_3-way'!C282="","",'True_Odds_Calculator_3-way'!C282)</f>
        <v>2.85</v>
      </c>
      <c r="D283" s="9">
        <f t="shared" si="65"/>
        <v>0.35459062126525137</v>
      </c>
      <c r="E283" s="9">
        <f t="shared" si="66"/>
        <v>0.30731149073679825</v>
      </c>
      <c r="F283" s="9">
        <f t="shared" si="67"/>
        <v>0.33809788799795054</v>
      </c>
      <c r="G283" s="9">
        <f t="shared" si="68"/>
        <v>1.0582288091923306</v>
      </c>
      <c r="H283" s="9">
        <f t="shared" si="69"/>
        <v>2.820153551810809</v>
      </c>
      <c r="I283" s="9">
        <f t="shared" si="70"/>
        <v>3.2540273635796639</v>
      </c>
      <c r="J283" s="9">
        <f t="shared" si="71"/>
        <v>2.957723297005812</v>
      </c>
      <c r="K283" s="11">
        <f t="shared" si="72"/>
        <v>0.36764705882352938</v>
      </c>
      <c r="L283" s="11">
        <f t="shared" si="73"/>
        <v>0.31948881789137379</v>
      </c>
      <c r="M283" s="11">
        <f t="shared" si="74"/>
        <v>0.35087719298245612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-0.27933263434850997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0.23491824844953951</v>
      </c>
      <c r="Q283" s="11">
        <f>2*'OddsRatio_working_3-way'!K283*'OddsRatio_working_3-way'!L283*'OddsRatio_working_3-way'!M283</f>
        <v>8.2427455596329663E-2</v>
      </c>
      <c r="R283" s="11">
        <f t="shared" si="75"/>
        <v>0</v>
      </c>
      <c r="S283" s="11">
        <f t="shared" si="76"/>
        <v>-0.84099822062481699</v>
      </c>
      <c r="T283" s="11">
        <f t="shared" si="77"/>
        <v>-0.29508709495607616</v>
      </c>
      <c r="U283" s="11">
        <f>'OddsRatio_working_3-way'!S283-'OddsRatio_working_3-way'!R283^2/3</f>
        <v>-0.84099822062481699</v>
      </c>
      <c r="V283" s="11">
        <f>'OddsRatio_working_3-way'!S283*'OddsRatio_working_3-way'!R283/3-2*'OddsRatio_working_3-way'!R283^3/27-'OddsRatio_working_3-way'!T283</f>
        <v>0.29508709495607616</v>
      </c>
      <c r="W283" s="11">
        <f>'OddsRatio_working_3-way'!V283^2+4*'OddsRatio_working_3-way'!U283^3/27</f>
        <v>-1.0450205316002575E-3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0.14842625621939046</v>
      </c>
      <c r="Y283" s="11">
        <f>IF('OddsRatio_working_3-way'!W283&gt;=0,IF('OddsRatio_working_3-way'!V283+SQRT('OddsRatio_working_3-way'!W283)&gt;0,0,PI()),ACOS('OddsRatio_working_3-way'!V283/(2*'OddsRatio_working_3-way'!X283)))</f>
        <v>0.10911483828966873</v>
      </c>
      <c r="Z283" s="11">
        <f>'OddsRatio_working_3-way'!X283^(1/3)*COS('OddsRatio_working_3-way'!Y283/3)</f>
        <v>0.52911440459616532</v>
      </c>
      <c r="AA283" s="11">
        <f>'OddsRatio_working_3-way'!X283^(1/3)*COS(('OddsRatio_working_3-way'!Y283+2*PI())/3)</f>
        <v>-0.2812309928940544</v>
      </c>
      <c r="AB283" s="11">
        <f>'OddsRatio_working_3-way'!X283^(1/3)*COS(('OddsRatio_working_3-way'!Y283+4*PI())/3)</f>
        <v>-0.24788341170211109</v>
      </c>
      <c r="AC283" s="11">
        <f>'OddsRatio_working_3-way'!X283^(1/3)*SIN('OddsRatio_working_3-way'!Y283/3)</f>
        <v>1.9253234977991373E-2</v>
      </c>
      <c r="AD283" s="11">
        <f>'OddsRatio_working_3-way'!X283^(1/3)*SIN(('OddsRatio_working_3-way'!Y283+2*PI())/3)</f>
        <v>0.44859989839956121</v>
      </c>
      <c r="AE283" s="11">
        <f>'OddsRatio_working_3-way'!X283^(1/3)*SIN(('OddsRatio_working_3-way'!Y283+4*PI())/3)</f>
        <v>-0.46785313337755252</v>
      </c>
      <c r="AF283" s="11">
        <f>-'OddsRatio_working_3-way'!U283/(3*'OddsRatio_working_3-way'!X283^(1/3))*COS(('OddsRatio_working_3-way'!Y283)/3)</f>
        <v>0.52911440459616543</v>
      </c>
      <c r="AG283" s="11">
        <f>-'OddsRatio_working_3-way'!U283/(3*'OddsRatio_working_3-way'!X283^(1/3))*COS(('OddsRatio_working_3-way'!Y283+2*PI())/3)</f>
        <v>-0.28123099289405445</v>
      </c>
      <c r="AH283" s="11">
        <f>-'OddsRatio_working_3-way'!U283/(3*'OddsRatio_working_3-way'!X283^(1/3))*COS(('OddsRatio_working_3-way'!Y283+4*PI())/3)</f>
        <v>-0.24788341170211112</v>
      </c>
      <c r="AI283" s="11">
        <f>'OddsRatio_working_3-way'!U283/(3*'OddsRatio_working_3-way'!X283^(1/3))*SIN(('OddsRatio_working_3-way'!Y283)/3)</f>
        <v>-1.925323497799138E-2</v>
      </c>
      <c r="AJ283" s="11">
        <f>'OddsRatio_working_3-way'!U283/(3*'OddsRatio_working_3-way'!X283^(1/3))*SIN(('OddsRatio_working_3-way'!Y283+2*PI())/3)</f>
        <v>-0.44859989839956133</v>
      </c>
      <c r="AK283" s="11">
        <f>'OddsRatio_working_3-way'!U283/(3*'OddsRatio_working_3-way'!X283^(1/3))*SIN(('OddsRatio_working_3-way'!Y283+4*PI())/3)</f>
        <v>0.46785313337755263</v>
      </c>
      <c r="AL283" s="11">
        <f>'OddsRatio_working_3-way'!Z283+'OddsRatio_working_3-way'!AF283</f>
        <v>1.0582288091923306</v>
      </c>
      <c r="AM283" s="11">
        <f>'OddsRatio_working_3-way'!AA283+'OddsRatio_working_3-way'!AG283</f>
        <v>-0.5624619857881088</v>
      </c>
      <c r="AN283" s="11">
        <f>'OddsRatio_working_3-way'!AB283+'OddsRatio_working_3-way'!AH283</f>
        <v>-0.49576682340422218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1.0582288091923306</v>
      </c>
      <c r="AS283" s="11">
        <f>IF(('OddsRatio_working_3-way'!X283=0),IF(Q283&gt;0,-Q283^(1/3),(-Q283)^(1/3)),'OddsRatio_working_3-way'!AM283-'OddsRatio_working_3-way'!R283/3)</f>
        <v>-0.5624619857881088</v>
      </c>
      <c r="AT283" s="11">
        <f>IF(('OddsRatio_working_3-way'!X283=0),IF(Q283&gt;0,-Q283^(1/3),(-Q283)^(1/3)),'OddsRatio_working_3-way'!AN283-'OddsRatio_working_3-way'!R283/3)</f>
        <v>-0.49576682340422218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IF('True_Odds_Calculator_3-way'!A283="","",'True_Odds_Calculator_3-way'!A283)</f>
        <v>2.2000000000000002</v>
      </c>
      <c r="B284" s="4">
        <f>IF('True_Odds_Calculator_3-way'!B283="","",'True_Odds_Calculator_3-way'!B283)</f>
        <v>3.24</v>
      </c>
      <c r="C284" s="4">
        <f>IF('True_Odds_Calculator_3-way'!C283="","",'True_Odds_Calculator_3-way'!C283)</f>
        <v>3.43</v>
      </c>
      <c r="D284" s="9">
        <f t="shared" si="65"/>
        <v>0.43406471786337486</v>
      </c>
      <c r="E284" s="9">
        <f t="shared" si="66"/>
        <v>0.29122532360675285</v>
      </c>
      <c r="F284" s="9">
        <f t="shared" si="67"/>
        <v>0.27470995852987229</v>
      </c>
      <c r="G284" s="9">
        <f t="shared" si="68"/>
        <v>1.0865032694555423</v>
      </c>
      <c r="H284" s="9">
        <f t="shared" si="69"/>
        <v>2.3038039233466505</v>
      </c>
      <c r="I284" s="9">
        <f t="shared" si="70"/>
        <v>3.4337673235804149</v>
      </c>
      <c r="J284" s="9">
        <f t="shared" si="71"/>
        <v>3.6402029447769686</v>
      </c>
      <c r="K284" s="11">
        <f t="shared" si="72"/>
        <v>0.45454545454545453</v>
      </c>
      <c r="L284" s="11">
        <f t="shared" si="73"/>
        <v>0.30864197530864196</v>
      </c>
      <c r="M284" s="11">
        <f t="shared" si="74"/>
        <v>0.29154518950437314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-0.26716141001855298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0.24009122648578429</v>
      </c>
      <c r="Q284" s="11">
        <f>2*'OddsRatio_working_3-way'!K284*'OddsRatio_working_3-way'!L284*'OddsRatio_working_3-way'!M284</f>
        <v>8.1802802891238258E-2</v>
      </c>
      <c r="R284" s="11">
        <f t="shared" si="75"/>
        <v>0</v>
      </c>
      <c r="S284" s="11">
        <f t="shared" si="76"/>
        <v>-0.89867479913776172</v>
      </c>
      <c r="T284" s="11">
        <f t="shared" si="77"/>
        <v>-0.30619243582206529</v>
      </c>
      <c r="U284" s="11">
        <f>'OddsRatio_working_3-way'!S284-'OddsRatio_working_3-way'!R284^2/3</f>
        <v>-0.89867479913776172</v>
      </c>
      <c r="V284" s="11">
        <f>'OddsRatio_working_3-way'!S284*'OddsRatio_working_3-way'!R284/3-2*'OddsRatio_working_3-way'!R284^3/27-'OddsRatio_working_3-way'!T284</f>
        <v>0.30619243582206529</v>
      </c>
      <c r="W284" s="11">
        <f>'OddsRatio_working_3-way'!V284^2+4*'OddsRatio_working_3-way'!U284^3/27</f>
        <v>-1.3769822053095321E-2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0.16395397967703079</v>
      </c>
      <c r="Y284" s="11">
        <f>IF('OddsRatio_working_3-way'!W284&gt;=0,IF('OddsRatio_working_3-way'!V284+SQRT('OddsRatio_working_3-way'!W284)&gt;0,0,PI()),ACOS('OddsRatio_working_3-way'!V284/(2*'OddsRatio_working_3-way'!X284)))</f>
        <v>0.36597427189427467</v>
      </c>
      <c r="Z284" s="11">
        <f>'OddsRatio_working_3-way'!X284^(1/3)*COS('OddsRatio_working_3-way'!Y284/3)</f>
        <v>0.54325163472777116</v>
      </c>
      <c r="AA284" s="11">
        <f>'OddsRatio_working_3-way'!X284^(1/3)*COS(('OddsRatio_working_3-way'!Y284+2*PI())/3)</f>
        <v>-0.32930550017025773</v>
      </c>
      <c r="AB284" s="11">
        <f>'OddsRatio_working_3-way'!X284^(1/3)*COS(('OddsRatio_working_3-way'!Y284+4*PI())/3)</f>
        <v>-0.21394613455751371</v>
      </c>
      <c r="AC284" s="11">
        <f>'OddsRatio_working_3-way'!X284^(1/3)*SIN('OddsRatio_working_3-way'!Y284/3)</f>
        <v>6.6602760790062457E-2</v>
      </c>
      <c r="AD284" s="11">
        <f>'OddsRatio_working_3-way'!X284^(1/3)*SIN(('OddsRatio_working_3-way'!Y284+2*PI())/3)</f>
        <v>0.43716833592664311</v>
      </c>
      <c r="AE284" s="11">
        <f>'OddsRatio_working_3-way'!X284^(1/3)*SIN(('OddsRatio_working_3-way'!Y284+4*PI())/3)</f>
        <v>-0.50377109671670539</v>
      </c>
      <c r="AF284" s="11">
        <f>-'OddsRatio_working_3-way'!U284/(3*'OddsRatio_working_3-way'!X284^(1/3))*COS(('OddsRatio_working_3-way'!Y284)/3)</f>
        <v>0.54325163472777116</v>
      </c>
      <c r="AG284" s="11">
        <f>-'OddsRatio_working_3-way'!U284/(3*'OddsRatio_working_3-way'!X284^(1/3))*COS(('OddsRatio_working_3-way'!Y284+2*PI())/3)</f>
        <v>-0.32930550017025773</v>
      </c>
      <c r="AH284" s="11">
        <f>-'OddsRatio_working_3-way'!U284/(3*'OddsRatio_working_3-way'!X284^(1/3))*COS(('OddsRatio_working_3-way'!Y284+4*PI())/3)</f>
        <v>-0.21394613455751371</v>
      </c>
      <c r="AI284" s="11">
        <f>'OddsRatio_working_3-way'!U284/(3*'OddsRatio_working_3-way'!X284^(1/3))*SIN(('OddsRatio_working_3-way'!Y284)/3)</f>
        <v>-6.6602760790062457E-2</v>
      </c>
      <c r="AJ284" s="11">
        <f>'OddsRatio_working_3-way'!U284/(3*'OddsRatio_working_3-way'!X284^(1/3))*SIN(('OddsRatio_working_3-way'!Y284+2*PI())/3)</f>
        <v>-0.43716833592664311</v>
      </c>
      <c r="AK284" s="11">
        <f>'OddsRatio_working_3-way'!U284/(3*'OddsRatio_working_3-way'!X284^(1/3))*SIN(('OddsRatio_working_3-way'!Y284+4*PI())/3)</f>
        <v>0.50377109671670539</v>
      </c>
      <c r="AL284" s="11">
        <f>'OddsRatio_working_3-way'!Z284+'OddsRatio_working_3-way'!AF284</f>
        <v>1.0865032694555423</v>
      </c>
      <c r="AM284" s="11">
        <f>'OddsRatio_working_3-way'!AA284+'OddsRatio_working_3-way'!AG284</f>
        <v>-0.65861100034051545</v>
      </c>
      <c r="AN284" s="11">
        <f>'OddsRatio_working_3-way'!AB284+'OddsRatio_working_3-way'!AH284</f>
        <v>-0.42789226911502742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1.0865032694555423</v>
      </c>
      <c r="AS284" s="11">
        <f>IF(('OddsRatio_working_3-way'!X284=0),IF(Q284&gt;0,-Q284^(1/3),(-Q284)^(1/3)),'OddsRatio_working_3-way'!AM284-'OddsRatio_working_3-way'!R284/3)</f>
        <v>-0.65861100034051545</v>
      </c>
      <c r="AT284" s="11">
        <f>IF(('OddsRatio_working_3-way'!X284=0),IF(Q284&gt;0,-Q284^(1/3),(-Q284)^(1/3)),'OddsRatio_working_3-way'!AN284-'OddsRatio_working_3-way'!R284/3)</f>
        <v>-0.42789226911502742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IF('True_Odds_Calculator_3-way'!A284="","",'True_Odds_Calculator_3-way'!A284)</f>
        <v>3.52</v>
      </c>
      <c r="B285" s="4">
        <f>IF('True_Odds_Calculator_3-way'!B284="","",'True_Odds_Calculator_3-way'!B284)</f>
        <v>3.62</v>
      </c>
      <c r="C285" s="4">
        <f>IF('True_Odds_Calculator_3-way'!C284="","",'True_Odds_Calculator_3-way'!C284)</f>
        <v>2.06</v>
      </c>
      <c r="D285" s="9">
        <f t="shared" si="65"/>
        <v>0.26991221315534625</v>
      </c>
      <c r="E285" s="9">
        <f t="shared" si="66"/>
        <v>0.26231256243434464</v>
      </c>
      <c r="F285" s="9">
        <f t="shared" si="67"/>
        <v>0.46777522441030911</v>
      </c>
      <c r="G285" s="9">
        <f t="shared" si="68"/>
        <v>1.0733763113018546</v>
      </c>
      <c r="H285" s="9">
        <f t="shared" si="69"/>
        <v>3.7049083044806737</v>
      </c>
      <c r="I285" s="9">
        <f t="shared" si="70"/>
        <v>3.8122459356108589</v>
      </c>
      <c r="J285" s="9">
        <f t="shared" si="71"/>
        <v>2.1377788899799657</v>
      </c>
      <c r="K285" s="11">
        <f t="shared" si="72"/>
        <v>0.28409090909090912</v>
      </c>
      <c r="L285" s="11">
        <f t="shared" si="73"/>
        <v>0.27624309392265195</v>
      </c>
      <c r="M285" s="11">
        <f t="shared" si="74"/>
        <v>0.4854368932038835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-0.2666178629073549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0.23619637885045813</v>
      </c>
      <c r="Q285" s="11">
        <f>2*'OddsRatio_working_3-way'!K285*'OddsRatio_working_3-way'!L285*'OddsRatio_working_3-way'!M285</f>
        <v>7.6192380274341345E-2</v>
      </c>
      <c r="R285" s="11">
        <f t="shared" si="75"/>
        <v>0</v>
      </c>
      <c r="S285" s="11">
        <f t="shared" si="76"/>
        <v>-0.88589855261322947</v>
      </c>
      <c r="T285" s="11">
        <f t="shared" si="77"/>
        <v>-0.28577372664942891</v>
      </c>
      <c r="U285" s="11">
        <f>'OddsRatio_working_3-way'!S285-'OddsRatio_working_3-way'!R285^2/3</f>
        <v>-0.88589855261322947</v>
      </c>
      <c r="V285" s="11">
        <f>'OddsRatio_working_3-way'!S285*'OddsRatio_working_3-way'!R285/3-2*'OddsRatio_working_3-way'!R285^3/27-'OddsRatio_working_3-way'!T285</f>
        <v>0.28577372664942891</v>
      </c>
      <c r="W285" s="11">
        <f>'OddsRatio_working_3-way'!V285^2+4*'OddsRatio_working_3-way'!U285^3/27</f>
        <v>-2.1335981005116619E-2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0.16047009366874185</v>
      </c>
      <c r="Y285" s="11">
        <f>IF('OddsRatio_working_3-way'!W285&gt;=0,IF('OddsRatio_working_3-way'!V285+SQRT('OddsRatio_working_3-way'!W285)&gt;0,0,PI()),ACOS('OddsRatio_working_3-way'!V285/(2*'OddsRatio_working_3-way'!X285)))</f>
        <v>0.47251437330382751</v>
      </c>
      <c r="Z285" s="11">
        <f>'OddsRatio_working_3-way'!X285^(1/3)*COS('OddsRatio_working_3-way'!Y285/3)</f>
        <v>0.53668815565092742</v>
      </c>
      <c r="AA285" s="11">
        <f>'OddsRatio_working_3-way'!X285^(1/3)*COS(('OddsRatio_working_3-way'!Y285+2*PI())/3)</f>
        <v>-0.3421614595272815</v>
      </c>
      <c r="AB285" s="11">
        <f>'OddsRatio_working_3-way'!X285^(1/3)*COS(('OddsRatio_working_3-way'!Y285+4*PI())/3)</f>
        <v>-0.19452669612364581</v>
      </c>
      <c r="AC285" s="11">
        <f>'OddsRatio_working_3-way'!X285^(1/3)*SIN('OddsRatio_working_3-way'!Y285/3)</f>
        <v>8.5236970392835773E-2</v>
      </c>
      <c r="AD285" s="11">
        <f>'OddsRatio_working_3-way'!X285^(1/3)*SIN(('OddsRatio_working_3-way'!Y285+2*PI())/3)</f>
        <v>0.42216709150750215</v>
      </c>
      <c r="AE285" s="11">
        <f>'OddsRatio_working_3-way'!X285^(1/3)*SIN(('OddsRatio_working_3-way'!Y285+4*PI())/3)</f>
        <v>-0.50740406190033793</v>
      </c>
      <c r="AF285" s="11">
        <f>-'OddsRatio_working_3-way'!U285/(3*'OddsRatio_working_3-way'!X285^(1/3))*COS(('OddsRatio_working_3-way'!Y285)/3)</f>
        <v>0.53668815565092731</v>
      </c>
      <c r="AG285" s="11">
        <f>-'OddsRatio_working_3-way'!U285/(3*'OddsRatio_working_3-way'!X285^(1/3))*COS(('OddsRatio_working_3-way'!Y285+2*PI())/3)</f>
        <v>-0.34216145952728144</v>
      </c>
      <c r="AH285" s="11">
        <f>-'OddsRatio_working_3-way'!U285/(3*'OddsRatio_working_3-way'!X285^(1/3))*COS(('OddsRatio_working_3-way'!Y285+4*PI())/3)</f>
        <v>-0.19452669612364579</v>
      </c>
      <c r="AI285" s="11">
        <f>'OddsRatio_working_3-way'!U285/(3*'OddsRatio_working_3-way'!X285^(1/3))*SIN(('OddsRatio_working_3-way'!Y285)/3)</f>
        <v>-8.5236970392835759E-2</v>
      </c>
      <c r="AJ285" s="11">
        <f>'OddsRatio_working_3-way'!U285/(3*'OddsRatio_working_3-way'!X285^(1/3))*SIN(('OddsRatio_working_3-way'!Y285+2*PI())/3)</f>
        <v>-0.42216709150750209</v>
      </c>
      <c r="AK285" s="11">
        <f>'OddsRatio_working_3-way'!U285/(3*'OddsRatio_working_3-way'!X285^(1/3))*SIN(('OddsRatio_working_3-way'!Y285+4*PI())/3)</f>
        <v>0.50740406190033782</v>
      </c>
      <c r="AL285" s="11">
        <f>'OddsRatio_working_3-way'!Z285+'OddsRatio_working_3-way'!AF285</f>
        <v>1.0733763113018546</v>
      </c>
      <c r="AM285" s="11">
        <f>'OddsRatio_working_3-way'!AA285+'OddsRatio_working_3-way'!AG285</f>
        <v>-0.68432291905456299</v>
      </c>
      <c r="AN285" s="11">
        <f>'OddsRatio_working_3-way'!AB285+'OddsRatio_working_3-way'!AH285</f>
        <v>-0.38905339224729163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1.0733763113018546</v>
      </c>
      <c r="AS285" s="11">
        <f>IF(('OddsRatio_working_3-way'!X285=0),IF(Q285&gt;0,-Q285^(1/3),(-Q285)^(1/3)),'OddsRatio_working_3-way'!AM285-'OddsRatio_working_3-way'!R285/3)</f>
        <v>-0.68432291905456299</v>
      </c>
      <c r="AT285" s="11">
        <f>IF(('OddsRatio_working_3-way'!X285=0),IF(Q285&gt;0,-Q285^(1/3),(-Q285)^(1/3)),'OddsRatio_working_3-way'!AN285-'OddsRatio_working_3-way'!R285/3)</f>
        <v>-0.38905339224729163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IF('True_Odds_Calculator_3-way'!A285="","",'True_Odds_Calculator_3-way'!A285)</f>
        <v>1.43</v>
      </c>
      <c r="B286" s="4">
        <f>IF('True_Odds_Calculator_3-way'!B285="","",'True_Odds_Calculator_3-way'!B285)</f>
        <v>4.51</v>
      </c>
      <c r="C286" s="4">
        <f>IF('True_Odds_Calculator_3-way'!C285="","",'True_Odds_Calculator_3-way'!C285)</f>
        <v>7.66</v>
      </c>
      <c r="D286" s="9">
        <f t="shared" si="65"/>
        <v>0.67677229455719168</v>
      </c>
      <c r="E286" s="9">
        <f t="shared" si="66"/>
        <v>0.20414145838576001</v>
      </c>
      <c r="F286" s="9">
        <f t="shared" si="67"/>
        <v>0.11908624705704847</v>
      </c>
      <c r="G286" s="9">
        <f t="shared" si="68"/>
        <v>1.1107019957590283</v>
      </c>
      <c r="H286" s="9">
        <f t="shared" si="69"/>
        <v>1.4776018581763817</v>
      </c>
      <c r="I286" s="9">
        <f t="shared" si="70"/>
        <v>4.8985640051141885</v>
      </c>
      <c r="J286" s="9">
        <f t="shared" si="71"/>
        <v>8.397275291755129</v>
      </c>
      <c r="K286" s="11">
        <f t="shared" si="72"/>
        <v>0.69930069930069938</v>
      </c>
      <c r="L286" s="11">
        <f t="shared" si="73"/>
        <v>0.22172949002217296</v>
      </c>
      <c r="M286" s="11">
        <f t="shared" si="74"/>
        <v>0.13054830287206265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-0.20347377955362522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0.21456778416942374</v>
      </c>
      <c r="Q286" s="11">
        <f>2*'OddsRatio_working_3-way'!K286*'OddsRatio_working_3-way'!L286*'OddsRatio_working_3-way'!M286</f>
        <v>4.0484487579136551E-2</v>
      </c>
      <c r="R286" s="11">
        <f t="shared" si="75"/>
        <v>0</v>
      </c>
      <c r="S286" s="11">
        <f t="shared" si="76"/>
        <v>-1.0545230183473084</v>
      </c>
      <c r="T286" s="11">
        <f t="shared" si="77"/>
        <v>-0.19896660723534121</v>
      </c>
      <c r="U286" s="11">
        <f>'OddsRatio_working_3-way'!S286-'OddsRatio_working_3-way'!R286^2/3</f>
        <v>-1.0545230183473084</v>
      </c>
      <c r="V286" s="11">
        <f>'OddsRatio_working_3-way'!S286*'OddsRatio_working_3-way'!R286/3-2*'OddsRatio_working_3-way'!R286^3/27-'OddsRatio_working_3-way'!T286</f>
        <v>0.19896660723534121</v>
      </c>
      <c r="W286" s="11">
        <f>'OddsRatio_working_3-way'!V286^2+4*'OddsRatio_working_3-way'!U286^3/27</f>
        <v>-0.13413812882798459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0.20840215907154558</v>
      </c>
      <c r="Y286" s="11">
        <f>IF('OddsRatio_working_3-way'!W286&gt;=0,IF('OddsRatio_working_3-way'!V286+SQRT('OddsRatio_working_3-way'!W286)&gt;0,0,PI()),ACOS('OddsRatio_working_3-way'!V286/(2*'OddsRatio_working_3-way'!X286)))</f>
        <v>1.0731460347256232</v>
      </c>
      <c r="Z286" s="11">
        <f>'OddsRatio_working_3-way'!X286^(1/3)*COS('OddsRatio_working_3-way'!Y286/3)</f>
        <v>0.55535099787951425</v>
      </c>
      <c r="AA286" s="11">
        <f>'OddsRatio_working_3-way'!X286^(1/3)*COS(('OddsRatio_working_3-way'!Y286+2*PI())/3)</f>
        <v>-0.45745232295358246</v>
      </c>
      <c r="AB286" s="11">
        <f>'OddsRatio_working_3-way'!X286^(1/3)*COS(('OddsRatio_working_3-way'!Y286+4*PI())/3)</f>
        <v>-9.7898674925931767E-2</v>
      </c>
      <c r="AC286" s="11">
        <f>'OddsRatio_working_3-way'!X286^(1/3)*SIN('OddsRatio_working_3-way'!Y286/3)</f>
        <v>0.20758839547687613</v>
      </c>
      <c r="AD286" s="11">
        <f>'OddsRatio_working_3-way'!X286^(1/3)*SIN(('OddsRatio_working_3-way'!Y286+2*PI())/3)</f>
        <v>0.37715387444225934</v>
      </c>
      <c r="AE286" s="11">
        <f>'OddsRatio_working_3-way'!X286^(1/3)*SIN(('OddsRatio_working_3-way'!Y286+4*PI())/3)</f>
        <v>-0.58474226991913536</v>
      </c>
      <c r="AF286" s="11">
        <f>-'OddsRatio_working_3-way'!U286/(3*'OddsRatio_working_3-way'!X286^(1/3))*COS(('OddsRatio_working_3-way'!Y286)/3)</f>
        <v>0.55535099787951403</v>
      </c>
      <c r="AG286" s="11">
        <f>-'OddsRatio_working_3-way'!U286/(3*'OddsRatio_working_3-way'!X286^(1/3))*COS(('OddsRatio_working_3-way'!Y286+2*PI())/3)</f>
        <v>-0.45745232295358229</v>
      </c>
      <c r="AH286" s="11">
        <f>-'OddsRatio_working_3-way'!U286/(3*'OddsRatio_working_3-way'!X286^(1/3))*COS(('OddsRatio_working_3-way'!Y286+4*PI())/3)</f>
        <v>-9.7898674925931725E-2</v>
      </c>
      <c r="AI286" s="11">
        <f>'OddsRatio_working_3-way'!U286/(3*'OddsRatio_working_3-way'!X286^(1/3))*SIN(('OddsRatio_working_3-way'!Y286)/3)</f>
        <v>-0.20758839547687605</v>
      </c>
      <c r="AJ286" s="11">
        <f>'OddsRatio_working_3-way'!U286/(3*'OddsRatio_working_3-way'!X286^(1/3))*SIN(('OddsRatio_working_3-way'!Y286+2*PI())/3)</f>
        <v>-0.37715387444225917</v>
      </c>
      <c r="AK286" s="11">
        <f>'OddsRatio_working_3-way'!U286/(3*'OddsRatio_working_3-way'!X286^(1/3))*SIN(('OddsRatio_working_3-way'!Y286+4*PI())/3)</f>
        <v>0.58474226991913514</v>
      </c>
      <c r="AL286" s="11">
        <f>'OddsRatio_working_3-way'!Z286+'OddsRatio_working_3-way'!AF286</f>
        <v>1.1107019957590283</v>
      </c>
      <c r="AM286" s="11">
        <f>'OddsRatio_working_3-way'!AA286+'OddsRatio_working_3-way'!AG286</f>
        <v>-0.9149046459071648</v>
      </c>
      <c r="AN286" s="11">
        <f>'OddsRatio_working_3-way'!AB286+'OddsRatio_working_3-way'!AH286</f>
        <v>-0.19579734985186348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1.1107019957590283</v>
      </c>
      <c r="AS286" s="11">
        <f>IF(('OddsRatio_working_3-way'!X286=0),IF(Q286&gt;0,-Q286^(1/3),(-Q286)^(1/3)),'OddsRatio_working_3-way'!AM286-'OddsRatio_working_3-way'!R286/3)</f>
        <v>-0.9149046459071648</v>
      </c>
      <c r="AT286" s="11">
        <f>IF(('OddsRatio_working_3-way'!X286=0),IF(Q286&gt;0,-Q286^(1/3),(-Q286)^(1/3)),'OddsRatio_working_3-way'!AN286-'OddsRatio_working_3-way'!R286/3)</f>
        <v>-0.19579734985186348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IF('True_Odds_Calculator_3-way'!A286="","",'True_Odds_Calculator_3-way'!A286)</f>
        <v>4.2699999999999996</v>
      </c>
      <c r="B287" s="4">
        <f>IF('True_Odds_Calculator_3-way'!B286="","",'True_Odds_Calculator_3-way'!B286)</f>
        <v>3.77</v>
      </c>
      <c r="C287" s="4">
        <f>IF('True_Odds_Calculator_3-way'!C286="","",'True_Odds_Calculator_3-way'!C286)</f>
        <v>1.83</v>
      </c>
      <c r="D287" s="9">
        <f t="shared" si="65"/>
        <v>0.22109249148718599</v>
      </c>
      <c r="E287" s="9">
        <f t="shared" si="66"/>
        <v>0.25098449581616356</v>
      </c>
      <c r="F287" s="9">
        <f t="shared" si="67"/>
        <v>0.52792301269665065</v>
      </c>
      <c r="G287" s="9">
        <f t="shared" si="68"/>
        <v>1.0773681785097091</v>
      </c>
      <c r="H287" s="9">
        <f t="shared" si="69"/>
        <v>4.5229939437267488</v>
      </c>
      <c r="I287" s="9">
        <f t="shared" si="70"/>
        <v>3.9843098544718929</v>
      </c>
      <c r="J287" s="9">
        <f t="shared" si="71"/>
        <v>1.8942155881630587</v>
      </c>
      <c r="K287" s="11">
        <f t="shared" si="72"/>
        <v>0.23419203747072601</v>
      </c>
      <c r="L287" s="11">
        <f t="shared" si="73"/>
        <v>0.26525198938992045</v>
      </c>
      <c r="M287" s="11">
        <f t="shared" si="74"/>
        <v>0.54644808743169393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-0.25520272015930401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0.23320422916378766</v>
      </c>
      <c r="Q287" s="11">
        <f>2*'OddsRatio_working_3-way'!K287*'OddsRatio_working_3-way'!L287*'OddsRatio_working_3-way'!M287</f>
        <v>6.7890605287856676E-2</v>
      </c>
      <c r="R287" s="11">
        <f t="shared" si="75"/>
        <v>0</v>
      </c>
      <c r="S287" s="11">
        <f t="shared" si="76"/>
        <v>-0.91379993527582959</v>
      </c>
      <c r="T287" s="11">
        <f t="shared" si="77"/>
        <v>-0.26602618203080924</v>
      </c>
      <c r="U287" s="11">
        <f>'OddsRatio_working_3-way'!S287-'OddsRatio_working_3-way'!R287^2/3</f>
        <v>-0.91379993527582959</v>
      </c>
      <c r="V287" s="11">
        <f>'OddsRatio_working_3-way'!S287*'OddsRatio_working_3-way'!R287/3-2*'OddsRatio_working_3-way'!R287^3/27-'OddsRatio_working_3-way'!T287</f>
        <v>0.26602618203080924</v>
      </c>
      <c r="W287" s="11">
        <f>'OddsRatio_working_3-way'!V287^2+4*'OddsRatio_working_3-way'!U287^3/27</f>
        <v>-4.2274611797378014E-2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0.16811048548742227</v>
      </c>
      <c r="Y287" s="11">
        <f>IF('OddsRatio_working_3-way'!W287&gt;=0,IF('OddsRatio_working_3-way'!V287+SQRT('OddsRatio_working_3-way'!W287)&gt;0,0,PI()),ACOS('OddsRatio_working_3-way'!V287/(2*'OddsRatio_working_3-way'!X287)))</f>
        <v>0.657987972802348</v>
      </c>
      <c r="Z287" s="11">
        <f>'OddsRatio_working_3-way'!X287^(1/3)*COS('OddsRatio_working_3-way'!Y287/3)</f>
        <v>0.53868408925485467</v>
      </c>
      <c r="AA287" s="11">
        <f>'OddsRatio_working_3-way'!X287^(1/3)*COS(('OddsRatio_working_3-way'!Y287+2*PI())/3)</f>
        <v>-0.37333518289485468</v>
      </c>
      <c r="AB287" s="11">
        <f>'OddsRatio_working_3-way'!X287^(1/3)*COS(('OddsRatio_working_3-way'!Y287+4*PI())/3)</f>
        <v>-0.16534890636000008</v>
      </c>
      <c r="AC287" s="11">
        <f>'OddsRatio_working_3-way'!X287^(1/3)*SIN('OddsRatio_working_3-way'!Y287/3)</f>
        <v>0.12008093274514638</v>
      </c>
      <c r="AD287" s="11">
        <f>'OddsRatio_working_3-way'!X287^(1/3)*SIN(('OddsRatio_working_3-way'!Y287+2*PI())/3)</f>
        <v>0.40647363953661492</v>
      </c>
      <c r="AE287" s="11">
        <f>'OddsRatio_working_3-way'!X287^(1/3)*SIN(('OddsRatio_working_3-way'!Y287+4*PI())/3)</f>
        <v>-0.52655457228176117</v>
      </c>
      <c r="AF287" s="11">
        <f>-'OddsRatio_working_3-way'!U287/(3*'OddsRatio_working_3-way'!X287^(1/3))*COS(('OddsRatio_working_3-way'!Y287)/3)</f>
        <v>0.53868408925485456</v>
      </c>
      <c r="AG287" s="11">
        <f>-'OddsRatio_working_3-way'!U287/(3*'OddsRatio_working_3-way'!X287^(1/3))*COS(('OddsRatio_working_3-way'!Y287+2*PI())/3)</f>
        <v>-0.37333518289485457</v>
      </c>
      <c r="AH287" s="11">
        <f>-'OddsRatio_working_3-way'!U287/(3*'OddsRatio_working_3-way'!X287^(1/3))*COS(('OddsRatio_working_3-way'!Y287+4*PI())/3)</f>
        <v>-0.16534890636000005</v>
      </c>
      <c r="AI287" s="11">
        <f>'OddsRatio_working_3-way'!U287/(3*'OddsRatio_working_3-way'!X287^(1/3))*SIN(('OddsRatio_working_3-way'!Y287)/3)</f>
        <v>-0.12008093274514635</v>
      </c>
      <c r="AJ287" s="11">
        <f>'OddsRatio_working_3-way'!U287/(3*'OddsRatio_working_3-way'!X287^(1/3))*SIN(('OddsRatio_working_3-way'!Y287+2*PI())/3)</f>
        <v>-0.40647363953661481</v>
      </c>
      <c r="AK287" s="11">
        <f>'OddsRatio_working_3-way'!U287/(3*'OddsRatio_working_3-way'!X287^(1/3))*SIN(('OddsRatio_working_3-way'!Y287+4*PI())/3)</f>
        <v>0.52655457228176106</v>
      </c>
      <c r="AL287" s="11">
        <f>'OddsRatio_working_3-way'!Z287+'OddsRatio_working_3-way'!AF287</f>
        <v>1.0773681785097091</v>
      </c>
      <c r="AM287" s="11">
        <f>'OddsRatio_working_3-way'!AA287+'OddsRatio_working_3-way'!AG287</f>
        <v>-0.74667036578970924</v>
      </c>
      <c r="AN287" s="11">
        <f>'OddsRatio_working_3-way'!AB287+'OddsRatio_working_3-way'!AH287</f>
        <v>-0.33069781272000009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1.0773681785097091</v>
      </c>
      <c r="AS287" s="11">
        <f>IF(('OddsRatio_working_3-way'!X287=0),IF(Q287&gt;0,-Q287^(1/3),(-Q287)^(1/3)),'OddsRatio_working_3-way'!AM287-'OddsRatio_working_3-way'!R287/3)</f>
        <v>-0.74667036578970924</v>
      </c>
      <c r="AT287" s="11">
        <f>IF(('OddsRatio_working_3-way'!X287=0),IF(Q287&gt;0,-Q287^(1/3),(-Q287)^(1/3)),'OddsRatio_working_3-way'!AN287-'OddsRatio_working_3-way'!R287/3)</f>
        <v>-0.33069781272000009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IF('True_Odds_Calculator_3-way'!A287="","",'True_Odds_Calculator_3-way'!A287)</f>
        <v>1.75</v>
      </c>
      <c r="B288" s="4">
        <f>IF('True_Odds_Calculator_3-way'!B287="","",'True_Odds_Calculator_3-way'!B287)</f>
        <v>3.69</v>
      </c>
      <c r="C288" s="4">
        <f>IF('True_Odds_Calculator_3-way'!C287="","",'True_Odds_Calculator_3-way'!C287)</f>
        <v>5.3</v>
      </c>
      <c r="D288" s="9">
        <f t="shared" si="65"/>
        <v>0.55850252220257113</v>
      </c>
      <c r="E288" s="9">
        <f t="shared" si="66"/>
        <v>0.26073797701967671</v>
      </c>
      <c r="F288" s="9">
        <f t="shared" si="67"/>
        <v>0.18075950077775194</v>
      </c>
      <c r="G288" s="9">
        <f t="shared" si="68"/>
        <v>1.0540029459641265</v>
      </c>
      <c r="H288" s="9">
        <f t="shared" si="69"/>
        <v>1.7905022094730951</v>
      </c>
      <c r="I288" s="9">
        <f t="shared" si="70"/>
        <v>3.8352679246434995</v>
      </c>
      <c r="J288" s="9">
        <f t="shared" si="71"/>
        <v>5.5322126676457444</v>
      </c>
      <c r="K288" s="11">
        <f t="shared" si="72"/>
        <v>0.5714285714285714</v>
      </c>
      <c r="L288" s="11">
        <f t="shared" si="73"/>
        <v>0.2710027100271003</v>
      </c>
      <c r="M288" s="11">
        <f t="shared" si="74"/>
        <v>0.18867924528301888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-0.25347884206604854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0.22615212675037805</v>
      </c>
      <c r="Q288" s="11">
        <f>2*'OddsRatio_working_3-way'!K288*'OddsRatio_working_3-way'!L288*'OddsRatio_working_3-way'!M288</f>
        <v>5.8437242054361252E-2</v>
      </c>
      <c r="R288" s="11">
        <f t="shared" si="75"/>
        <v>0</v>
      </c>
      <c r="S288" s="11">
        <f t="shared" si="76"/>
        <v>-0.89219330855018653</v>
      </c>
      <c r="T288" s="11">
        <f t="shared" si="77"/>
        <v>-0.23054090660211538</v>
      </c>
      <c r="U288" s="11">
        <f>'OddsRatio_working_3-way'!S288-'OddsRatio_working_3-way'!R288^2/3</f>
        <v>-0.89219330855018653</v>
      </c>
      <c r="V288" s="11">
        <f>'OddsRatio_working_3-way'!S288*'OddsRatio_working_3-way'!R288/3-2*'OddsRatio_working_3-way'!R288^3/27-'OddsRatio_working_3-way'!T288</f>
        <v>0.23054090660211538</v>
      </c>
      <c r="W288" s="11">
        <f>'OddsRatio_working_3-way'!V288^2+4*'OddsRatio_working_3-way'!U288^3/27</f>
        <v>-5.2064788748606823E-2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0.16218345967262823</v>
      </c>
      <c r="Y288" s="11">
        <f>IF('OddsRatio_working_3-way'!W288&gt;=0,IF('OddsRatio_working_3-way'!V288+SQRT('OddsRatio_working_3-way'!W288)&gt;0,0,PI()),ACOS('OddsRatio_working_3-way'!V288/(2*'OddsRatio_working_3-way'!X288)))</f>
        <v>0.78024513665600004</v>
      </c>
      <c r="Z288" s="11">
        <f>'OddsRatio_working_3-way'!X288^(1/3)*COS('OddsRatio_working_3-way'!Y288/3)</f>
        <v>0.52700147298206323</v>
      </c>
      <c r="AA288" s="11">
        <f>'OddsRatio_working_3-way'!X288^(1/3)*COS(('OddsRatio_working_3-way'!Y288+2*PI())/3)</f>
        <v>-0.38495201373255894</v>
      </c>
      <c r="AB288" s="11">
        <f>'OddsRatio_working_3-way'!X288^(1/3)*COS(('OddsRatio_working_3-way'!Y288+4*PI())/3)</f>
        <v>-0.14204945924950443</v>
      </c>
      <c r="AC288" s="11">
        <f>'OddsRatio_working_3-way'!X288^(1/3)*SIN('OddsRatio_working_3-way'!Y288/3)</f>
        <v>0.14023985521763943</v>
      </c>
      <c r="AD288" s="11">
        <f>'OddsRatio_working_3-way'!X288^(1/3)*SIN(('OddsRatio_working_3-way'!Y288+2*PI())/3)</f>
        <v>0.38627673582546568</v>
      </c>
      <c r="AE288" s="11">
        <f>'OddsRatio_working_3-way'!X288^(1/3)*SIN(('OddsRatio_working_3-way'!Y288+4*PI())/3)</f>
        <v>-0.52651659104310489</v>
      </c>
      <c r="AF288" s="11">
        <f>-'OddsRatio_working_3-way'!U288/(3*'OddsRatio_working_3-way'!X288^(1/3))*COS(('OddsRatio_working_3-way'!Y288)/3)</f>
        <v>0.52700147298206323</v>
      </c>
      <c r="AG288" s="11">
        <f>-'OddsRatio_working_3-way'!U288/(3*'OddsRatio_working_3-way'!X288^(1/3))*COS(('OddsRatio_working_3-way'!Y288+2*PI())/3)</f>
        <v>-0.38495201373255894</v>
      </c>
      <c r="AH288" s="11">
        <f>-'OddsRatio_working_3-way'!U288/(3*'OddsRatio_working_3-way'!X288^(1/3))*COS(('OddsRatio_working_3-way'!Y288+4*PI())/3)</f>
        <v>-0.14204945924950443</v>
      </c>
      <c r="AI288" s="11">
        <f>'OddsRatio_working_3-way'!U288/(3*'OddsRatio_working_3-way'!X288^(1/3))*SIN(('OddsRatio_working_3-way'!Y288)/3)</f>
        <v>-0.14023985521763943</v>
      </c>
      <c r="AJ288" s="11">
        <f>'OddsRatio_working_3-way'!U288/(3*'OddsRatio_working_3-way'!X288^(1/3))*SIN(('OddsRatio_working_3-way'!Y288+2*PI())/3)</f>
        <v>-0.38627673582546568</v>
      </c>
      <c r="AK288" s="11">
        <f>'OddsRatio_working_3-way'!U288/(3*'OddsRatio_working_3-way'!X288^(1/3))*SIN(('OddsRatio_working_3-way'!Y288+4*PI())/3)</f>
        <v>0.52651659104310489</v>
      </c>
      <c r="AL288" s="11">
        <f>'OddsRatio_working_3-way'!Z288+'OddsRatio_working_3-way'!AF288</f>
        <v>1.0540029459641265</v>
      </c>
      <c r="AM288" s="11">
        <f>'OddsRatio_working_3-way'!AA288+'OddsRatio_working_3-way'!AG288</f>
        <v>-0.76990402746511788</v>
      </c>
      <c r="AN288" s="11">
        <f>'OddsRatio_working_3-way'!AB288+'OddsRatio_working_3-way'!AH288</f>
        <v>-0.28409891849900887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1.0540029459641265</v>
      </c>
      <c r="AS288" s="11">
        <f>IF(('OddsRatio_working_3-way'!X288=0),IF(Q288&gt;0,-Q288^(1/3),(-Q288)^(1/3)),'OddsRatio_working_3-way'!AM288-'OddsRatio_working_3-way'!R288/3)</f>
        <v>-0.76990402746511788</v>
      </c>
      <c r="AT288" s="11">
        <f>IF(('OddsRatio_working_3-way'!X288=0),IF(Q288&gt;0,-Q288^(1/3),(-Q288)^(1/3)),'OddsRatio_working_3-way'!AN288-'OddsRatio_working_3-way'!R288/3)</f>
        <v>-0.28409891849900887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IF('True_Odds_Calculator_3-way'!A288="","",'True_Odds_Calculator_3-way'!A288)</f>
        <v>1.78</v>
      </c>
      <c r="B289" s="4">
        <f>IF('True_Odds_Calculator_3-way'!B288="","",'True_Odds_Calculator_3-way'!B288)</f>
        <v>3.91</v>
      </c>
      <c r="C289" s="4">
        <f>IF('True_Odds_Calculator_3-way'!C288="","",'True_Odds_Calculator_3-way'!C288)</f>
        <v>4.68</v>
      </c>
      <c r="D289" s="9">
        <f t="shared" si="65"/>
        <v>0.54895414230810113</v>
      </c>
      <c r="E289" s="9">
        <f t="shared" si="66"/>
        <v>0.24598002127871921</v>
      </c>
      <c r="F289" s="9">
        <f t="shared" si="67"/>
        <v>0.2050658364131796</v>
      </c>
      <c r="G289" s="9">
        <f t="shared" si="68"/>
        <v>1.0533920332333842</v>
      </c>
      <c r="H289" s="9">
        <f t="shared" si="69"/>
        <v>1.8216457859220394</v>
      </c>
      <c r="I289" s="9">
        <f t="shared" si="70"/>
        <v>4.0653708167091471</v>
      </c>
      <c r="J289" s="9">
        <f t="shared" si="71"/>
        <v>4.8764826822988541</v>
      </c>
      <c r="K289" s="11">
        <f t="shared" si="72"/>
        <v>0.5617977528089888</v>
      </c>
      <c r="L289" s="11">
        <f t="shared" si="73"/>
        <v>0.25575447570332482</v>
      </c>
      <c r="M289" s="11">
        <f t="shared" si="74"/>
        <v>0.21367521367521369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-0.25644415069398541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0.22626890496656873</v>
      </c>
      <c r="Q289" s="11">
        <f>2*'OddsRatio_working_3-way'!K289*'OddsRatio_working_3-way'!L289*'OddsRatio_working_3-way'!M289</f>
        <v>6.1402687914944035E-2</v>
      </c>
      <c r="R289" s="11">
        <f t="shared" si="75"/>
        <v>0</v>
      </c>
      <c r="S289" s="11">
        <f t="shared" si="76"/>
        <v>-0.88233209591344997</v>
      </c>
      <c r="T289" s="11">
        <f t="shared" si="77"/>
        <v>-0.23943883199822252</v>
      </c>
      <c r="U289" s="11">
        <f>'OddsRatio_working_3-way'!S289-'OddsRatio_working_3-way'!R289^2/3</f>
        <v>-0.88233209591344997</v>
      </c>
      <c r="V289" s="11">
        <f>'OddsRatio_working_3-way'!S289*'OddsRatio_working_3-way'!R289/3-2*'OddsRatio_working_3-way'!R289^3/27-'OddsRatio_working_3-way'!T289</f>
        <v>0.23943883199822252</v>
      </c>
      <c r="W289" s="11">
        <f>'OddsRatio_working_3-way'!V289^2+4*'OddsRatio_working_3-way'!U289^3/27</f>
        <v>-4.4432645139029628E-2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0.15950203714036276</v>
      </c>
      <c r="Y289" s="11">
        <f>IF('OddsRatio_working_3-way'!W289&gt;=0,IF('OddsRatio_working_3-way'!V289+SQRT('OddsRatio_working_3-way'!W289)&gt;0,0,PI()),ACOS('OddsRatio_working_3-way'!V289/(2*'OddsRatio_working_3-way'!X289)))</f>
        <v>0.72185335711010457</v>
      </c>
      <c r="Z289" s="11">
        <f>'OddsRatio_working_3-way'!X289^(1/3)*COS('OddsRatio_working_3-way'!Y289/3)</f>
        <v>0.52669601661669208</v>
      </c>
      <c r="AA289" s="11">
        <f>'OddsRatio_working_3-way'!X289^(1/3)*COS(('OddsRatio_working_3-way'!Y289+2*PI())/3)</f>
        <v>-0.37526987184914151</v>
      </c>
      <c r="AB289" s="11">
        <f>'OddsRatio_working_3-way'!X289^(1/3)*COS(('OddsRatio_working_3-way'!Y289+4*PI())/3)</f>
        <v>-0.15142614476755065</v>
      </c>
      <c r="AC289" s="11">
        <f>'OddsRatio_working_3-way'!X289^(1/3)*SIN('OddsRatio_working_3-way'!Y289/3)</f>
        <v>0.12923623608696566</v>
      </c>
      <c r="AD289" s="11">
        <f>'OddsRatio_working_3-way'!X289^(1/3)*SIN(('OddsRatio_working_3-way'!Y289+2*PI())/3)</f>
        <v>0.39151401241864331</v>
      </c>
      <c r="AE289" s="11">
        <f>'OddsRatio_working_3-way'!X289^(1/3)*SIN(('OddsRatio_working_3-way'!Y289+4*PI())/3)</f>
        <v>-0.52075024850560891</v>
      </c>
      <c r="AF289" s="11">
        <f>-'OddsRatio_working_3-way'!U289/(3*'OddsRatio_working_3-way'!X289^(1/3))*COS(('OddsRatio_working_3-way'!Y289)/3)</f>
        <v>0.52669601661669208</v>
      </c>
      <c r="AG289" s="11">
        <f>-'OddsRatio_working_3-way'!U289/(3*'OddsRatio_working_3-way'!X289^(1/3))*COS(('OddsRatio_working_3-way'!Y289+2*PI())/3)</f>
        <v>-0.37526987184914151</v>
      </c>
      <c r="AH289" s="11">
        <f>-'OddsRatio_working_3-way'!U289/(3*'OddsRatio_working_3-way'!X289^(1/3))*COS(('OddsRatio_working_3-way'!Y289+4*PI())/3)</f>
        <v>-0.15142614476755065</v>
      </c>
      <c r="AI289" s="11">
        <f>'OddsRatio_working_3-way'!U289/(3*'OddsRatio_working_3-way'!X289^(1/3))*SIN(('OddsRatio_working_3-way'!Y289)/3)</f>
        <v>-0.12923623608696566</v>
      </c>
      <c r="AJ289" s="11">
        <f>'OddsRatio_working_3-way'!U289/(3*'OddsRatio_working_3-way'!X289^(1/3))*SIN(('OddsRatio_working_3-way'!Y289+2*PI())/3)</f>
        <v>-0.39151401241864331</v>
      </c>
      <c r="AK289" s="11">
        <f>'OddsRatio_working_3-way'!U289/(3*'OddsRatio_working_3-way'!X289^(1/3))*SIN(('OddsRatio_working_3-way'!Y289+4*PI())/3)</f>
        <v>0.52075024850560891</v>
      </c>
      <c r="AL289" s="11">
        <f>'OddsRatio_working_3-way'!Z289+'OddsRatio_working_3-way'!AF289</f>
        <v>1.0533920332333842</v>
      </c>
      <c r="AM289" s="11">
        <f>'OddsRatio_working_3-way'!AA289+'OddsRatio_working_3-way'!AG289</f>
        <v>-0.75053974369828302</v>
      </c>
      <c r="AN289" s="11">
        <f>'OddsRatio_working_3-way'!AB289+'OddsRatio_working_3-way'!AH289</f>
        <v>-0.30285228953510129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1.0533920332333842</v>
      </c>
      <c r="AS289" s="11">
        <f>IF(('OddsRatio_working_3-way'!X289=0),IF(Q289&gt;0,-Q289^(1/3),(-Q289)^(1/3)),'OddsRatio_working_3-way'!AM289-'OddsRatio_working_3-way'!R289/3)</f>
        <v>-0.75053974369828302</v>
      </c>
      <c r="AT289" s="11">
        <f>IF(('OddsRatio_working_3-way'!X289=0),IF(Q289&gt;0,-Q289^(1/3),(-Q289)^(1/3)),'OddsRatio_working_3-way'!AN289-'OddsRatio_working_3-way'!R289/3)</f>
        <v>-0.30285228953510129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IF('True_Odds_Calculator_3-way'!A289="","",'True_Odds_Calculator_3-way'!A289)</f>
        <v>5</v>
      </c>
      <c r="B290" s="4">
        <f>IF('True_Odds_Calculator_3-way'!B289="","",'True_Odds_Calculator_3-way'!B289)</f>
        <v>3.6</v>
      </c>
      <c r="C290" s="4">
        <f>IF('True_Odds_Calculator_3-way'!C289="","",'True_Odds_Calculator_3-way'!C289)</f>
        <v>1.81</v>
      </c>
      <c r="D290" s="9">
        <f t="shared" si="65"/>
        <v>0.19210094657247856</v>
      </c>
      <c r="E290" s="9">
        <f t="shared" si="66"/>
        <v>0.2678353089831676</v>
      </c>
      <c r="F290" s="9">
        <f t="shared" si="67"/>
        <v>0.54006374444435379</v>
      </c>
      <c r="G290" s="9">
        <f t="shared" si="68"/>
        <v>1.0513991053171436</v>
      </c>
      <c r="H290" s="9">
        <f t="shared" si="69"/>
        <v>5.2055964212685746</v>
      </c>
      <c r="I290" s="9">
        <f t="shared" si="70"/>
        <v>3.7336376738245742</v>
      </c>
      <c r="J290" s="9">
        <f t="shared" si="71"/>
        <v>1.8516332753068863</v>
      </c>
      <c r="K290" s="11">
        <f t="shared" si="72"/>
        <v>0.2</v>
      </c>
      <c r="L290" s="11">
        <f t="shared" si="73"/>
        <v>0.27777777777777779</v>
      </c>
      <c r="M290" s="11">
        <f t="shared" si="74"/>
        <v>0.5524861878453039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-0.2585635359116023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0.22744014732965009</v>
      </c>
      <c r="Q290" s="11">
        <f>2*'OddsRatio_working_3-way'!K290*'OddsRatio_working_3-way'!L290*'OddsRatio_working_3-way'!M290</f>
        <v>6.1387354205033773E-2</v>
      </c>
      <c r="R290" s="11">
        <f t="shared" si="75"/>
        <v>0</v>
      </c>
      <c r="S290" s="11">
        <f t="shared" si="76"/>
        <v>-0.87962962962962932</v>
      </c>
      <c r="T290" s="11">
        <f t="shared" si="77"/>
        <v>-0.23741690408357069</v>
      </c>
      <c r="U290" s="11">
        <f>'OddsRatio_working_3-way'!S290-'OddsRatio_working_3-way'!R290^2/3</f>
        <v>-0.87962962962962932</v>
      </c>
      <c r="V290" s="11">
        <f>'OddsRatio_working_3-way'!S290*'OddsRatio_working_3-way'!R290/3-2*'OddsRatio_working_3-way'!R290^3/27-'OddsRatio_working_3-way'!T290</f>
        <v>0.23741690408357069</v>
      </c>
      <c r="W290" s="11">
        <f>'OddsRatio_working_3-way'!V290^2+4*'OddsRatio_working_3-way'!U290^3/27</f>
        <v>-4.4464608861989961E-2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0.15876979814074949</v>
      </c>
      <c r="Y290" s="11">
        <f>IF('OddsRatio_working_3-way'!W290&gt;=0,IF('OddsRatio_working_3-way'!V290+SQRT('OddsRatio_working_3-way'!W290)&gt;0,0,PI()),ACOS('OddsRatio_working_3-way'!V290/(2*'OddsRatio_working_3-way'!X290)))</f>
        <v>0.72624004050486746</v>
      </c>
      <c r="Z290" s="11">
        <f>'OddsRatio_working_3-way'!X290^(1/3)*COS('OddsRatio_working_3-way'!Y290/3)</f>
        <v>0.52569955265857182</v>
      </c>
      <c r="AA290" s="11">
        <f>'OddsRatio_working_3-way'!X290^(1/3)*COS(('OddsRatio_working_3-way'!Y290+2*PI())/3)</f>
        <v>-0.37526593468003405</v>
      </c>
      <c r="AB290" s="11">
        <f>'OddsRatio_working_3-way'!X290^(1/3)*COS(('OddsRatio_working_3-way'!Y290+4*PI())/3)</f>
        <v>-0.15043361797853783</v>
      </c>
      <c r="AC290" s="11">
        <f>'OddsRatio_working_3-way'!X290^(1/3)*SIN('OddsRatio_working_3-way'!Y290/3)</f>
        <v>0.1298069985701362</v>
      </c>
      <c r="AD290" s="11">
        <f>'OddsRatio_working_3-way'!X290^(1/3)*SIN(('OddsRatio_working_3-way'!Y290+2*PI())/3)</f>
        <v>0.39036566807537038</v>
      </c>
      <c r="AE290" s="11">
        <f>'OddsRatio_working_3-way'!X290^(1/3)*SIN(('OddsRatio_working_3-way'!Y290+4*PI())/3)</f>
        <v>-0.52017266664550643</v>
      </c>
      <c r="AF290" s="11">
        <f>-'OddsRatio_working_3-way'!U290/(3*'OddsRatio_working_3-way'!X290^(1/3))*COS(('OddsRatio_working_3-way'!Y290)/3)</f>
        <v>0.52569955265857182</v>
      </c>
      <c r="AG290" s="11">
        <f>-'OddsRatio_working_3-way'!U290/(3*'OddsRatio_working_3-way'!X290^(1/3))*COS(('OddsRatio_working_3-way'!Y290+2*PI())/3)</f>
        <v>-0.37526593468003405</v>
      </c>
      <c r="AH290" s="11">
        <f>-'OddsRatio_working_3-way'!U290/(3*'OddsRatio_working_3-way'!X290^(1/3))*COS(('OddsRatio_working_3-way'!Y290+4*PI())/3)</f>
        <v>-0.15043361797853783</v>
      </c>
      <c r="AI290" s="11">
        <f>'OddsRatio_working_3-way'!U290/(3*'OddsRatio_working_3-way'!X290^(1/3))*SIN(('OddsRatio_working_3-way'!Y290)/3)</f>
        <v>-0.1298069985701362</v>
      </c>
      <c r="AJ290" s="11">
        <f>'OddsRatio_working_3-way'!U290/(3*'OddsRatio_working_3-way'!X290^(1/3))*SIN(('OddsRatio_working_3-way'!Y290+2*PI())/3)</f>
        <v>-0.39036566807537038</v>
      </c>
      <c r="AK290" s="11">
        <f>'OddsRatio_working_3-way'!U290/(3*'OddsRatio_working_3-way'!X290^(1/3))*SIN(('OddsRatio_working_3-way'!Y290+4*PI())/3)</f>
        <v>0.52017266664550643</v>
      </c>
      <c r="AL290" s="11">
        <f>'OddsRatio_working_3-way'!Z290+'OddsRatio_working_3-way'!AF290</f>
        <v>1.0513991053171436</v>
      </c>
      <c r="AM290" s="11">
        <f>'OddsRatio_working_3-way'!AA290+'OddsRatio_working_3-way'!AG290</f>
        <v>-0.7505318693600681</v>
      </c>
      <c r="AN290" s="11">
        <f>'OddsRatio_working_3-way'!AB290+'OddsRatio_working_3-way'!AH290</f>
        <v>-0.30086723595707565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1.0513991053171436</v>
      </c>
      <c r="AS290" s="11">
        <f>IF(('OddsRatio_working_3-way'!X290=0),IF(Q290&gt;0,-Q290^(1/3),(-Q290)^(1/3)),'OddsRatio_working_3-way'!AM290-'OddsRatio_working_3-way'!R290/3)</f>
        <v>-0.7505318693600681</v>
      </c>
      <c r="AT290" s="11">
        <f>IF(('OddsRatio_working_3-way'!X290=0),IF(Q290&gt;0,-Q290^(1/3),(-Q290)^(1/3)),'OddsRatio_working_3-way'!AN290-'OddsRatio_working_3-way'!R290/3)</f>
        <v>-0.30086723595707565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IF('True_Odds_Calculator_3-way'!A290="","",'True_Odds_Calculator_3-way'!A290)</f>
        <v>1.63</v>
      </c>
      <c r="B291" s="4">
        <f>IF('True_Odds_Calculator_3-way'!B290="","",'True_Odds_Calculator_3-way'!B290)</f>
        <v>4.03</v>
      </c>
      <c r="C291" s="4">
        <f>IF('True_Odds_Calculator_3-way'!C290="","",'True_Odds_Calculator_3-way'!C290)</f>
        <v>5.66</v>
      </c>
      <c r="D291" s="9">
        <f t="shared" si="65"/>
        <v>0.5972847233485522</v>
      </c>
      <c r="E291" s="9">
        <f t="shared" si="66"/>
        <v>0.23569398566465366</v>
      </c>
      <c r="F291" s="9">
        <f t="shared" si="67"/>
        <v>0.167021290986794</v>
      </c>
      <c r="G291" s="9">
        <f t="shared" si="68"/>
        <v>1.0702276031366214</v>
      </c>
      <c r="H291" s="9">
        <f t="shared" si="69"/>
        <v>1.6742433899760714</v>
      </c>
      <c r="I291" s="9">
        <f t="shared" si="70"/>
        <v>4.2427896375039627</v>
      </c>
      <c r="J291" s="9">
        <f t="shared" si="71"/>
        <v>5.9872606306166549</v>
      </c>
      <c r="K291" s="11">
        <f t="shared" si="72"/>
        <v>0.61349693251533743</v>
      </c>
      <c r="L291" s="11">
        <f t="shared" si="73"/>
        <v>0.24813895781637715</v>
      </c>
      <c r="M291" s="11">
        <f t="shared" si="74"/>
        <v>0.17667844522968199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-0.23925444380353778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0.22377638026320298</v>
      </c>
      <c r="Q291" s="11">
        <f>2*'OddsRatio_working_3-way'!K291*'OddsRatio_working_3-way'!L291*'OddsRatio_working_3-way'!M291</f>
        <v>5.3792399101731489E-2</v>
      </c>
      <c r="R291" s="11">
        <f t="shared" si="75"/>
        <v>0</v>
      </c>
      <c r="S291" s="11">
        <f t="shared" si="76"/>
        <v>-0.93530710111681559</v>
      </c>
      <c r="T291" s="11">
        <f t="shared" si="77"/>
        <v>-0.22483343776846529</v>
      </c>
      <c r="U291" s="11">
        <f>'OddsRatio_working_3-way'!S291-'OddsRatio_working_3-way'!R291^2/3</f>
        <v>-0.93530710111681559</v>
      </c>
      <c r="V291" s="11">
        <f>'OddsRatio_working_3-way'!S291*'OddsRatio_working_3-way'!R291/3-2*'OddsRatio_working_3-way'!R291^3/27-'OddsRatio_working_3-way'!T291</f>
        <v>0.22483343776846529</v>
      </c>
      <c r="W291" s="11">
        <f>'OddsRatio_working_3-way'!V291^2+4*'OddsRatio_working_3-way'!U291^3/27</f>
        <v>-7.0665638741677569E-2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0.17408023543790369</v>
      </c>
      <c r="Y291" s="11">
        <f>IF('OddsRatio_working_3-way'!W291&gt;=0,IF('OddsRatio_working_3-way'!V291+SQRT('OddsRatio_working_3-way'!W291)&gt;0,0,PI()),ACOS('OddsRatio_working_3-way'!V291/(2*'OddsRatio_working_3-way'!X291)))</f>
        <v>0.86875804078532604</v>
      </c>
      <c r="Z291" s="11">
        <f>'OddsRatio_working_3-way'!X291^(1/3)*COS('OddsRatio_working_3-way'!Y291/3)</f>
        <v>0.53511380156831068</v>
      </c>
      <c r="AA291" s="11">
        <f>'OddsRatio_working_3-way'!X291^(1/3)*COS(('OddsRatio_working_3-way'!Y291+2*PI())/3)</f>
        <v>-0.40563908575939722</v>
      </c>
      <c r="AB291" s="11">
        <f>'OddsRatio_working_3-way'!X291^(1/3)*COS(('OddsRatio_working_3-way'!Y291+4*PI())/3)</f>
        <v>-0.12947471580891351</v>
      </c>
      <c r="AC291" s="11">
        <f>'OddsRatio_working_3-way'!X291^(1/3)*SIN('OddsRatio_working_3-way'!Y291/3)</f>
        <v>0.15944357333149523</v>
      </c>
      <c r="AD291" s="11">
        <f>'OddsRatio_working_3-way'!X291^(1/3)*SIN(('OddsRatio_working_3-way'!Y291+2*PI())/3)</f>
        <v>0.38370035940807451</v>
      </c>
      <c r="AE291" s="11">
        <f>'OddsRatio_working_3-way'!X291^(1/3)*SIN(('OddsRatio_working_3-way'!Y291+4*PI())/3)</f>
        <v>-0.54314393273956973</v>
      </c>
      <c r="AF291" s="11">
        <f>-'OddsRatio_working_3-way'!U291/(3*'OddsRatio_working_3-way'!X291^(1/3))*COS(('OddsRatio_working_3-way'!Y291)/3)</f>
        <v>0.53511380156831068</v>
      </c>
      <c r="AG291" s="11">
        <f>-'OddsRatio_working_3-way'!U291/(3*'OddsRatio_working_3-way'!X291^(1/3))*COS(('OddsRatio_working_3-way'!Y291+2*PI())/3)</f>
        <v>-0.40563908575939722</v>
      </c>
      <c r="AH291" s="11">
        <f>-'OddsRatio_working_3-way'!U291/(3*'OddsRatio_working_3-way'!X291^(1/3))*COS(('OddsRatio_working_3-way'!Y291+4*PI())/3)</f>
        <v>-0.12947471580891351</v>
      </c>
      <c r="AI291" s="11">
        <f>'OddsRatio_working_3-way'!U291/(3*'OddsRatio_working_3-way'!X291^(1/3))*SIN(('OddsRatio_working_3-way'!Y291)/3)</f>
        <v>-0.15944357333149523</v>
      </c>
      <c r="AJ291" s="11">
        <f>'OddsRatio_working_3-way'!U291/(3*'OddsRatio_working_3-way'!X291^(1/3))*SIN(('OddsRatio_working_3-way'!Y291+2*PI())/3)</f>
        <v>-0.38370035940807451</v>
      </c>
      <c r="AK291" s="11">
        <f>'OddsRatio_working_3-way'!U291/(3*'OddsRatio_working_3-way'!X291^(1/3))*SIN(('OddsRatio_working_3-way'!Y291+4*PI())/3)</f>
        <v>0.54314393273956973</v>
      </c>
      <c r="AL291" s="11">
        <f>'OddsRatio_working_3-way'!Z291+'OddsRatio_working_3-way'!AF291</f>
        <v>1.0702276031366214</v>
      </c>
      <c r="AM291" s="11">
        <f>'OddsRatio_working_3-way'!AA291+'OddsRatio_working_3-way'!AG291</f>
        <v>-0.81127817151879444</v>
      </c>
      <c r="AN291" s="11">
        <f>'OddsRatio_working_3-way'!AB291+'OddsRatio_working_3-way'!AH291</f>
        <v>-0.25894943161782702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1.0702276031366214</v>
      </c>
      <c r="AS291" s="11">
        <f>IF(('OddsRatio_working_3-way'!X291=0),IF(Q291&gt;0,-Q291^(1/3),(-Q291)^(1/3)),'OddsRatio_working_3-way'!AM291-'OddsRatio_working_3-way'!R291/3)</f>
        <v>-0.81127817151879444</v>
      </c>
      <c r="AT291" s="11">
        <f>IF(('OddsRatio_working_3-way'!X291=0),IF(Q291&gt;0,-Q291^(1/3),(-Q291)^(1/3)),'OddsRatio_working_3-way'!AN291-'OddsRatio_working_3-way'!R291/3)</f>
        <v>-0.25894943161782702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IF('True_Odds_Calculator_3-way'!A291="","",'True_Odds_Calculator_3-way'!A291)</f>
        <v>2.39</v>
      </c>
      <c r="B292" s="4">
        <f>IF('True_Odds_Calculator_3-way'!B291="","",'True_Odds_Calculator_3-way'!B291)</f>
        <v>3.26</v>
      </c>
      <c r="C292" s="4">
        <f>IF('True_Odds_Calculator_3-way'!C291="","",'True_Odds_Calculator_3-way'!C291)</f>
        <v>3.13</v>
      </c>
      <c r="D292" s="9">
        <f t="shared" si="65"/>
        <v>0.40220435464871729</v>
      </c>
      <c r="E292" s="9">
        <f t="shared" si="66"/>
        <v>0.29269109445067876</v>
      </c>
      <c r="F292" s="9">
        <f t="shared" si="67"/>
        <v>0.30510455090060401</v>
      </c>
      <c r="G292" s="9">
        <f t="shared" si="68"/>
        <v>1.0692793467660455</v>
      </c>
      <c r="H292" s="9">
        <f t="shared" si="69"/>
        <v>2.4862982920048036</v>
      </c>
      <c r="I292" s="9">
        <f t="shared" si="70"/>
        <v>3.4165713236912629</v>
      </c>
      <c r="J292" s="9">
        <f t="shared" si="71"/>
        <v>3.2775650086116768</v>
      </c>
      <c r="K292" s="11">
        <f t="shared" si="72"/>
        <v>0.41841004184100417</v>
      </c>
      <c r="L292" s="11">
        <f t="shared" si="73"/>
        <v>0.30674846625766872</v>
      </c>
      <c r="M292" s="11">
        <f t="shared" si="74"/>
        <v>0.31948881789137379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-0.27437403130066995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0.23701072559644493</v>
      </c>
      <c r="Q292" s="11">
        <f>2*'OddsRatio_working_3-way'!K292*'OddsRatio_working_3-way'!L292*'OddsRatio_working_3-way'!M292</f>
        <v>8.2010631694271585E-2</v>
      </c>
      <c r="R292" s="11">
        <f t="shared" si="75"/>
        <v>0</v>
      </c>
      <c r="S292" s="11">
        <f t="shared" si="76"/>
        <v>-0.86382346198324855</v>
      </c>
      <c r="T292" s="11">
        <f t="shared" si="77"/>
        <v>-0.2989008518973178</v>
      </c>
      <c r="U292" s="11">
        <f>'OddsRatio_working_3-way'!S292-'OddsRatio_working_3-way'!R292^2/3</f>
        <v>-0.86382346198324855</v>
      </c>
      <c r="V292" s="11">
        <f>'OddsRatio_working_3-way'!S292*'OddsRatio_working_3-way'!R292/3-2*'OddsRatio_working_3-way'!R292^3/27-'OddsRatio_working_3-way'!T292</f>
        <v>0.2989008518973178</v>
      </c>
      <c r="W292" s="11">
        <f>'OddsRatio_working_3-way'!V292^2+4*'OddsRatio_working_3-way'!U292^3/27</f>
        <v>-6.1512096248146769E-3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0.15450965090388122</v>
      </c>
      <c r="Y292" s="11">
        <f>IF('OddsRatio_working_3-way'!W292&gt;=0,IF('OddsRatio_working_3-way'!V292+SQRT('OddsRatio_working_3-way'!W292)&gt;0,0,PI()),ACOS('OddsRatio_working_3-way'!V292/(2*'OddsRatio_working_3-way'!X292)))</f>
        <v>0.25660871496735882</v>
      </c>
      <c r="Z292" s="11">
        <f>'OddsRatio_working_3-way'!X292^(1/3)*COS('OddsRatio_working_3-way'!Y292/3)</f>
        <v>0.53463967338302276</v>
      </c>
      <c r="AA292" s="11">
        <f>'OddsRatio_working_3-way'!X292^(1/3)*COS(('OddsRatio_working_3-way'!Y292+2*PI())/3)</f>
        <v>-0.30702097306672416</v>
      </c>
      <c r="AB292" s="11">
        <f>'OddsRatio_working_3-way'!X292^(1/3)*COS(('OddsRatio_working_3-way'!Y292+4*PI())/3)</f>
        <v>-0.22761870031629888</v>
      </c>
      <c r="AC292" s="11">
        <f>'OddsRatio_working_3-way'!X292^(1/3)*SIN('OddsRatio_working_3-way'!Y292/3)</f>
        <v>4.5842923546726311E-2</v>
      </c>
      <c r="AD292" s="11">
        <f>'OddsRatio_working_3-way'!X292^(1/3)*SIN(('OddsRatio_working_3-way'!Y292+2*PI())/3)</f>
        <v>0.4400900772473495</v>
      </c>
      <c r="AE292" s="11">
        <f>'OddsRatio_working_3-way'!X292^(1/3)*SIN(('OddsRatio_working_3-way'!Y292+4*PI())/3)</f>
        <v>-0.48593300079407564</v>
      </c>
      <c r="AF292" s="11">
        <f>-'OddsRatio_working_3-way'!U292/(3*'OddsRatio_working_3-way'!X292^(1/3))*COS(('OddsRatio_working_3-way'!Y292)/3)</f>
        <v>0.53463967338302276</v>
      </c>
      <c r="AG292" s="11">
        <f>-'OddsRatio_working_3-way'!U292/(3*'OddsRatio_working_3-way'!X292^(1/3))*COS(('OddsRatio_working_3-way'!Y292+2*PI())/3)</f>
        <v>-0.30702097306672416</v>
      </c>
      <c r="AH292" s="11">
        <f>-'OddsRatio_working_3-way'!U292/(3*'OddsRatio_working_3-way'!X292^(1/3))*COS(('OddsRatio_working_3-way'!Y292+4*PI())/3)</f>
        <v>-0.22761870031629888</v>
      </c>
      <c r="AI292" s="11">
        <f>'OddsRatio_working_3-way'!U292/(3*'OddsRatio_working_3-way'!X292^(1/3))*SIN(('OddsRatio_working_3-way'!Y292)/3)</f>
        <v>-4.5842923546726311E-2</v>
      </c>
      <c r="AJ292" s="11">
        <f>'OddsRatio_working_3-way'!U292/(3*'OddsRatio_working_3-way'!X292^(1/3))*SIN(('OddsRatio_working_3-way'!Y292+2*PI())/3)</f>
        <v>-0.4400900772473495</v>
      </c>
      <c r="AK292" s="11">
        <f>'OddsRatio_working_3-way'!U292/(3*'OddsRatio_working_3-way'!X292^(1/3))*SIN(('OddsRatio_working_3-way'!Y292+4*PI())/3)</f>
        <v>0.48593300079407564</v>
      </c>
      <c r="AL292" s="11">
        <f>'OddsRatio_working_3-way'!Z292+'OddsRatio_working_3-way'!AF292</f>
        <v>1.0692793467660455</v>
      </c>
      <c r="AM292" s="11">
        <f>'OddsRatio_working_3-way'!AA292+'OddsRatio_working_3-way'!AG292</f>
        <v>-0.61404194613344831</v>
      </c>
      <c r="AN292" s="11">
        <f>'OddsRatio_working_3-way'!AB292+'OddsRatio_working_3-way'!AH292</f>
        <v>-0.45523740063259777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1.0692793467660455</v>
      </c>
      <c r="AS292" s="11">
        <f>IF(('OddsRatio_working_3-way'!X292=0),IF(Q292&gt;0,-Q292^(1/3),(-Q292)^(1/3)),'OddsRatio_working_3-way'!AM292-'OddsRatio_working_3-way'!R292/3)</f>
        <v>-0.61404194613344831</v>
      </c>
      <c r="AT292" s="11">
        <f>IF(('OddsRatio_working_3-way'!X292=0),IF(Q292&gt;0,-Q292^(1/3),(-Q292)^(1/3)),'OddsRatio_working_3-way'!AN292-'OddsRatio_working_3-way'!R292/3)</f>
        <v>-0.45523740063259777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IF('True_Odds_Calculator_3-way'!A292="","",'True_Odds_Calculator_3-way'!A292)</f>
        <v>2.95</v>
      </c>
      <c r="B293" s="4">
        <f>IF('True_Odds_Calculator_3-way'!B292="","",'True_Odds_Calculator_3-way'!B292)</f>
        <v>3.96</v>
      </c>
      <c r="C293" s="4">
        <f>IF('True_Odds_Calculator_3-way'!C292="","",'True_Odds_Calculator_3-way'!C292)</f>
        <v>2.21</v>
      </c>
      <c r="D293" s="9">
        <f t="shared" si="65"/>
        <v>0.3240769567729414</v>
      </c>
      <c r="E293" s="9">
        <f t="shared" si="66"/>
        <v>0.24004038467917704</v>
      </c>
      <c r="F293" s="9">
        <f t="shared" si="67"/>
        <v>0.43588265854788139</v>
      </c>
      <c r="G293" s="9">
        <f t="shared" si="68"/>
        <v>1.0695829938250123</v>
      </c>
      <c r="H293" s="9">
        <f t="shared" si="69"/>
        <v>3.0856868379587743</v>
      </c>
      <c r="I293" s="9">
        <f t="shared" si="70"/>
        <v>4.1659656617220362</v>
      </c>
      <c r="J293" s="9">
        <f t="shared" si="71"/>
        <v>2.2941954225282646</v>
      </c>
      <c r="K293" s="11">
        <f t="shared" si="72"/>
        <v>0.33898305084745761</v>
      </c>
      <c r="L293" s="11">
        <f t="shared" si="73"/>
        <v>0.25252525252525254</v>
      </c>
      <c r="M293" s="11">
        <f t="shared" si="74"/>
        <v>0.45248868778280543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-0.27052176802924544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0.2370510845087116</v>
      </c>
      <c r="Q293" s="11">
        <f>2*'OddsRatio_working_3-way'!K293*'OddsRatio_working_3-way'!L293*'OddsRatio_working_3-way'!M293</f>
        <v>7.746767467604955E-2</v>
      </c>
      <c r="R293" s="11">
        <f t="shared" si="75"/>
        <v>0</v>
      </c>
      <c r="S293" s="11">
        <f t="shared" si="76"/>
        <v>-0.87627360354633121</v>
      </c>
      <c r="T293" s="11">
        <f t="shared" si="77"/>
        <v>-0.28636392272755928</v>
      </c>
      <c r="U293" s="11">
        <f>'OddsRatio_working_3-way'!S293-'OddsRatio_working_3-way'!R293^2/3</f>
        <v>-0.87627360354633121</v>
      </c>
      <c r="V293" s="11">
        <f>'OddsRatio_working_3-way'!S293*'OddsRatio_working_3-way'!R293/3-2*'OddsRatio_working_3-way'!R293^3/27-'OddsRatio_working_3-way'!T293</f>
        <v>0.28636392272755928</v>
      </c>
      <c r="W293" s="11">
        <f>'OddsRatio_working_3-way'!V293^2+4*'OddsRatio_working_3-way'!U293^3/27</f>
        <v>-1.7677399039281602E-2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0.15786204046508232</v>
      </c>
      <c r="Y293" s="11">
        <f>IF('OddsRatio_working_3-way'!W293&gt;=0,IF('OddsRatio_working_3-way'!V293+SQRT('OddsRatio_working_3-way'!W293)&gt;0,0,PI()),ACOS('OddsRatio_working_3-way'!V293/(2*'OddsRatio_working_3-way'!X293)))</f>
        <v>0.43467510407336296</v>
      </c>
      <c r="Z293" s="11">
        <f>'OddsRatio_working_3-way'!X293^(1/3)*COS('OddsRatio_working_3-way'!Y293/3)</f>
        <v>0.53479149691250616</v>
      </c>
      <c r="AA293" s="11">
        <f>'OddsRatio_working_3-way'!X293^(1/3)*COS(('OddsRatio_working_3-way'!Y293+2*PI())/3)</f>
        <v>-0.33497490211434128</v>
      </c>
      <c r="AB293" s="11">
        <f>'OddsRatio_working_3-way'!X293^(1/3)*COS(('OddsRatio_working_3-way'!Y293+4*PI())/3)</f>
        <v>-0.19981659479816474</v>
      </c>
      <c r="AC293" s="11">
        <f>'OddsRatio_working_3-way'!X293^(1/3)*SIN('OddsRatio_working_3-way'!Y293/3)</f>
        <v>7.803368511220872E-2</v>
      </c>
      <c r="AD293" s="11">
        <f>'OddsRatio_working_3-way'!X293^(1/3)*SIN(('OddsRatio_working_3-way'!Y293+2*PI())/3)</f>
        <v>0.42412617949803322</v>
      </c>
      <c r="AE293" s="11">
        <f>'OddsRatio_working_3-way'!X293^(1/3)*SIN(('OddsRatio_working_3-way'!Y293+4*PI())/3)</f>
        <v>-0.50215986461024187</v>
      </c>
      <c r="AF293" s="11">
        <f>-'OddsRatio_working_3-way'!U293/(3*'OddsRatio_working_3-way'!X293^(1/3))*COS(('OddsRatio_working_3-way'!Y293)/3)</f>
        <v>0.53479149691250616</v>
      </c>
      <c r="AG293" s="11">
        <f>-'OddsRatio_working_3-way'!U293/(3*'OddsRatio_working_3-way'!X293^(1/3))*COS(('OddsRatio_working_3-way'!Y293+2*PI())/3)</f>
        <v>-0.33497490211434128</v>
      </c>
      <c r="AH293" s="11">
        <f>-'OddsRatio_working_3-way'!U293/(3*'OddsRatio_working_3-way'!X293^(1/3))*COS(('OddsRatio_working_3-way'!Y293+4*PI())/3)</f>
        <v>-0.19981659479816474</v>
      </c>
      <c r="AI293" s="11">
        <f>'OddsRatio_working_3-way'!U293/(3*'OddsRatio_working_3-way'!X293^(1/3))*SIN(('OddsRatio_working_3-way'!Y293)/3)</f>
        <v>-7.803368511220872E-2</v>
      </c>
      <c r="AJ293" s="11">
        <f>'OddsRatio_working_3-way'!U293/(3*'OddsRatio_working_3-way'!X293^(1/3))*SIN(('OddsRatio_working_3-way'!Y293+2*PI())/3)</f>
        <v>-0.42412617949803322</v>
      </c>
      <c r="AK293" s="11">
        <f>'OddsRatio_working_3-way'!U293/(3*'OddsRatio_working_3-way'!X293^(1/3))*SIN(('OddsRatio_working_3-way'!Y293+4*PI())/3)</f>
        <v>0.50215986461024187</v>
      </c>
      <c r="AL293" s="11">
        <f>'OddsRatio_working_3-way'!Z293+'OddsRatio_working_3-way'!AF293</f>
        <v>1.0695829938250123</v>
      </c>
      <c r="AM293" s="11">
        <f>'OddsRatio_working_3-way'!AA293+'OddsRatio_working_3-way'!AG293</f>
        <v>-0.66994980422868255</v>
      </c>
      <c r="AN293" s="11">
        <f>'OddsRatio_working_3-way'!AB293+'OddsRatio_working_3-way'!AH293</f>
        <v>-0.39963318959632949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1.0695829938250123</v>
      </c>
      <c r="AS293" s="11">
        <f>IF(('OddsRatio_working_3-way'!X293=0),IF(Q293&gt;0,-Q293^(1/3),(-Q293)^(1/3)),'OddsRatio_working_3-way'!AM293-'OddsRatio_working_3-way'!R293/3)</f>
        <v>-0.66994980422868255</v>
      </c>
      <c r="AT293" s="11">
        <f>IF(('OddsRatio_working_3-way'!X293=0),IF(Q293&gt;0,-Q293^(1/3),(-Q293)^(1/3)),'OddsRatio_working_3-way'!AN293-'OddsRatio_working_3-way'!R293/3)</f>
        <v>-0.39963318959632949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IF('True_Odds_Calculator_3-way'!A293="","",'True_Odds_Calculator_3-way'!A293)</f>
        <v>3.69</v>
      </c>
      <c r="B294" s="4">
        <f>IF('True_Odds_Calculator_3-way'!B293="","",'True_Odds_Calculator_3-way'!B293)</f>
        <v>3.62</v>
      </c>
      <c r="C294" s="4">
        <f>IF('True_Odds_Calculator_3-way'!C293="","",'True_Odds_Calculator_3-way'!C293)</f>
        <v>2.0099999999999998</v>
      </c>
      <c r="D294" s="9">
        <f t="shared" si="65"/>
        <v>0.25743048324898132</v>
      </c>
      <c r="E294" s="9">
        <f t="shared" si="66"/>
        <v>0.26250292446974183</v>
      </c>
      <c r="F294" s="9">
        <f t="shared" si="67"/>
        <v>0.48006659228127702</v>
      </c>
      <c r="G294" s="9">
        <f t="shared" si="68"/>
        <v>1.0723211330963363</v>
      </c>
      <c r="H294" s="9">
        <f t="shared" si="69"/>
        <v>3.8845438480291441</v>
      </c>
      <c r="I294" s="9">
        <f t="shared" si="70"/>
        <v>3.8094813687124005</v>
      </c>
      <c r="J294" s="9">
        <f t="shared" si="71"/>
        <v>2.0830443444272988</v>
      </c>
      <c r="K294" s="11">
        <f t="shared" si="72"/>
        <v>0.2710027100271003</v>
      </c>
      <c r="L294" s="11">
        <f t="shared" si="73"/>
        <v>0.27624309392265195</v>
      </c>
      <c r="M294" s="11">
        <f t="shared" si="74"/>
        <v>0.49751243781094534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-0.26512089122430482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0.23538895678668451</v>
      </c>
      <c r="Q294" s="11">
        <f>2*'OddsRatio_working_3-way'!K294*'OddsRatio_working_3-way'!L294*'OddsRatio_working_3-way'!M294</f>
        <v>7.4490176198317895E-2</v>
      </c>
      <c r="R294" s="11">
        <f t="shared" si="75"/>
        <v>0</v>
      </c>
      <c r="S294" s="11">
        <f t="shared" si="76"/>
        <v>-0.8878551807052214</v>
      </c>
      <c r="T294" s="11">
        <f t="shared" si="77"/>
        <v>-0.28096682933709544</v>
      </c>
      <c r="U294" s="11">
        <f>'OddsRatio_working_3-way'!S294-'OddsRatio_working_3-way'!R294^2/3</f>
        <v>-0.8878551807052214</v>
      </c>
      <c r="V294" s="11">
        <f>'OddsRatio_working_3-way'!S294*'OddsRatio_working_3-way'!R294/3-2*'OddsRatio_working_3-way'!R294^3/27-'OddsRatio_working_3-way'!T294</f>
        <v>0.28096682933709544</v>
      </c>
      <c r="W294" s="11">
        <f>'OddsRatio_working_3-way'!V294^2+4*'OddsRatio_working_3-way'!U294^3/27</f>
        <v>-2.474423913968149E-2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0.1610020173223165</v>
      </c>
      <c r="Y294" s="11">
        <f>IF('OddsRatio_working_3-way'!W294&gt;=0,IF('OddsRatio_working_3-way'!V294+SQRT('OddsRatio_working_3-way'!W294)&gt;0,0,PI()),ACOS('OddsRatio_working_3-way'!V294/(2*'OddsRatio_working_3-way'!X294)))</f>
        <v>0.51038425253259034</v>
      </c>
      <c r="Z294" s="11">
        <f>'OddsRatio_working_3-way'!X294^(1/3)*COS('OddsRatio_working_3-way'!Y294/3)</f>
        <v>0.53616056654816813</v>
      </c>
      <c r="AA294" s="11">
        <f>'OddsRatio_working_3-way'!X294^(1/3)*COS(('OddsRatio_working_3-way'!Y294+2*PI())/3)</f>
        <v>-0.34784669434645143</v>
      </c>
      <c r="AB294" s="11">
        <f>'OddsRatio_working_3-way'!X294^(1/3)*COS(('OddsRatio_working_3-way'!Y294+4*PI())/3)</f>
        <v>-0.18831387220171661</v>
      </c>
      <c r="AC294" s="11">
        <f>'OddsRatio_working_3-way'!X294^(1/3)*SIN('OddsRatio_working_3-way'!Y294/3)</f>
        <v>9.2106317809843269E-2</v>
      </c>
      <c r="AD294" s="11">
        <f>'OddsRatio_working_3-way'!X294^(1/3)*SIN(('OddsRatio_working_3-way'!Y294+2*PI())/3)</f>
        <v>0.41827551223324905</v>
      </c>
      <c r="AE294" s="11">
        <f>'OddsRatio_working_3-way'!X294^(1/3)*SIN(('OddsRatio_working_3-way'!Y294+4*PI())/3)</f>
        <v>-0.51038183004309234</v>
      </c>
      <c r="AF294" s="11">
        <f>-'OddsRatio_working_3-way'!U294/(3*'OddsRatio_working_3-way'!X294^(1/3))*COS(('OddsRatio_working_3-way'!Y294)/3)</f>
        <v>0.53616056654816802</v>
      </c>
      <c r="AG294" s="11">
        <f>-'OddsRatio_working_3-way'!U294/(3*'OddsRatio_working_3-way'!X294^(1/3))*COS(('OddsRatio_working_3-way'!Y294+2*PI())/3)</f>
        <v>-0.34784669434645138</v>
      </c>
      <c r="AH294" s="11">
        <f>-'OddsRatio_working_3-way'!U294/(3*'OddsRatio_working_3-way'!X294^(1/3))*COS(('OddsRatio_working_3-way'!Y294+4*PI())/3)</f>
        <v>-0.18831387220171658</v>
      </c>
      <c r="AI294" s="11">
        <f>'OddsRatio_working_3-way'!U294/(3*'OddsRatio_working_3-way'!X294^(1/3))*SIN(('OddsRatio_working_3-way'!Y294)/3)</f>
        <v>-9.2106317809843255E-2</v>
      </c>
      <c r="AJ294" s="11">
        <f>'OddsRatio_working_3-way'!U294/(3*'OddsRatio_working_3-way'!X294^(1/3))*SIN(('OddsRatio_working_3-way'!Y294+2*PI())/3)</f>
        <v>-0.41827551223324899</v>
      </c>
      <c r="AK294" s="11">
        <f>'OddsRatio_working_3-way'!U294/(3*'OddsRatio_working_3-way'!X294^(1/3))*SIN(('OddsRatio_working_3-way'!Y294+4*PI())/3)</f>
        <v>0.51038183004309223</v>
      </c>
      <c r="AL294" s="11">
        <f>'OddsRatio_working_3-way'!Z294+'OddsRatio_working_3-way'!AF294</f>
        <v>1.0723211330963363</v>
      </c>
      <c r="AM294" s="11">
        <f>'OddsRatio_working_3-way'!AA294+'OddsRatio_working_3-way'!AG294</f>
        <v>-0.69569338869290287</v>
      </c>
      <c r="AN294" s="11">
        <f>'OddsRatio_working_3-way'!AB294+'OddsRatio_working_3-way'!AH294</f>
        <v>-0.37662774440343316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1.0723211330963363</v>
      </c>
      <c r="AS294" s="11">
        <f>IF(('OddsRatio_working_3-way'!X294=0),IF(Q294&gt;0,-Q294^(1/3),(-Q294)^(1/3)),'OddsRatio_working_3-way'!AM294-'OddsRatio_working_3-way'!R294/3)</f>
        <v>-0.69569338869290287</v>
      </c>
      <c r="AT294" s="11">
        <f>IF(('OddsRatio_working_3-way'!X294=0),IF(Q294&gt;0,-Q294^(1/3),(-Q294)^(1/3)),'OddsRatio_working_3-way'!AN294-'OddsRatio_working_3-way'!R294/3)</f>
        <v>-0.37662774440343316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IF('True_Odds_Calculator_3-way'!A294="","",'True_Odds_Calculator_3-way'!A294)</f>
        <v>2.29</v>
      </c>
      <c r="B295" s="4">
        <f>IF('True_Odds_Calculator_3-way'!B294="","",'True_Odds_Calculator_3-way'!B294)</f>
        <v>3.63</v>
      </c>
      <c r="C295" s="4">
        <f>IF('True_Odds_Calculator_3-way'!C294="","",'True_Odds_Calculator_3-way'!C294)</f>
        <v>3.16</v>
      </c>
      <c r="D295" s="9">
        <f t="shared" si="65"/>
        <v>0.42600457836979561</v>
      </c>
      <c r="E295" s="9">
        <f t="shared" si="66"/>
        <v>0.26687947678022589</v>
      </c>
      <c r="F295" s="9">
        <f t="shared" si="67"/>
        <v>0.30711594484997845</v>
      </c>
      <c r="G295" s="9">
        <f t="shared" si="68"/>
        <v>1.0444903970021586</v>
      </c>
      <c r="H295" s="9">
        <f t="shared" si="69"/>
        <v>2.3473926121327846</v>
      </c>
      <c r="I295" s="9">
        <f t="shared" si="70"/>
        <v>3.7470097441156773</v>
      </c>
      <c r="J295" s="9">
        <f t="shared" si="71"/>
        <v>3.2560992575246623</v>
      </c>
      <c r="K295" s="11">
        <f t="shared" si="72"/>
        <v>0.4366812227074236</v>
      </c>
      <c r="L295" s="11">
        <f t="shared" si="73"/>
        <v>0.27548209366391185</v>
      </c>
      <c r="M295" s="11">
        <f t="shared" si="74"/>
        <v>0.31645569620253161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-0.27897804076818244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0.23145916885144324</v>
      </c>
      <c r="Q295" s="11">
        <f>2*'OddsRatio_working_3-way'!K295*'OddsRatio_working_3-way'!L295*'OddsRatio_working_3-way'!M295</f>
        <v>7.6137884490606336E-2</v>
      </c>
      <c r="R295" s="11">
        <f t="shared" si="75"/>
        <v>0</v>
      </c>
      <c r="S295" s="11">
        <f t="shared" si="76"/>
        <v>-0.82966805636066121</v>
      </c>
      <c r="T295" s="11">
        <f t="shared" si="77"/>
        <v>-0.2729171238028491</v>
      </c>
      <c r="U295" s="11">
        <f>'OddsRatio_working_3-way'!S295-'OddsRatio_working_3-way'!R295^2/3</f>
        <v>-0.82966805636066121</v>
      </c>
      <c r="V295" s="11">
        <f>'OddsRatio_working_3-way'!S295*'OddsRatio_working_3-way'!R295/3-2*'OddsRatio_working_3-way'!R295^3/27-'OddsRatio_working_3-way'!T295</f>
        <v>0.2729171238028491</v>
      </c>
      <c r="W295" s="11">
        <f>'OddsRatio_working_3-way'!V295^2+4*'OddsRatio_working_3-way'!U295^3/27</f>
        <v>-1.0123835595711617E-2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0.14543692108654124</v>
      </c>
      <c r="Y295" s="11">
        <f>IF('OddsRatio_working_3-way'!W295&gt;=0,IF('OddsRatio_working_3-way'!V295+SQRT('OddsRatio_working_3-way'!W295)&gt;0,0,PI()),ACOS('OddsRatio_working_3-way'!V295/(2*'OddsRatio_working_3-way'!X295)))</f>
        <v>0.35321252260906477</v>
      </c>
      <c r="Z295" s="11">
        <f>'OddsRatio_working_3-way'!X295^(1/3)*COS('OddsRatio_working_3-way'!Y295/3)</f>
        <v>0.52224519850107931</v>
      </c>
      <c r="AA295" s="11">
        <f>'OddsRatio_working_3-way'!X295^(1/3)*COS(('OddsRatio_working_3-way'!Y295+2*PI())/3)</f>
        <v>-0.31462006248097263</v>
      </c>
      <c r="AB295" s="11">
        <f>'OddsRatio_working_3-way'!X295^(1/3)*COS(('OddsRatio_working_3-way'!Y295+4*PI())/3)</f>
        <v>-0.20762513602010671</v>
      </c>
      <c r="AC295" s="11">
        <f>'OddsRatio_working_3-way'!X295^(1/3)*SIN('OddsRatio_working_3-way'!Y295/3)</f>
        <v>6.1773549594105248E-2</v>
      </c>
      <c r="AD295" s="11">
        <f>'OddsRatio_working_3-way'!X295^(1/3)*SIN(('OddsRatio_working_3-way'!Y295+2*PI())/3)</f>
        <v>0.42139083410932882</v>
      </c>
      <c r="AE295" s="11">
        <f>'OddsRatio_working_3-way'!X295^(1/3)*SIN(('OddsRatio_working_3-way'!Y295+4*PI())/3)</f>
        <v>-0.48316438370343401</v>
      </c>
      <c r="AF295" s="11">
        <f>-'OddsRatio_working_3-way'!U295/(3*'OddsRatio_working_3-way'!X295^(1/3))*COS(('OddsRatio_working_3-way'!Y295)/3)</f>
        <v>0.52224519850107931</v>
      </c>
      <c r="AG295" s="11">
        <f>-'OddsRatio_working_3-way'!U295/(3*'OddsRatio_working_3-way'!X295^(1/3))*COS(('OddsRatio_working_3-way'!Y295+2*PI())/3)</f>
        <v>-0.31462006248097263</v>
      </c>
      <c r="AH295" s="11">
        <f>-'OddsRatio_working_3-way'!U295/(3*'OddsRatio_working_3-way'!X295^(1/3))*COS(('OddsRatio_working_3-way'!Y295+4*PI())/3)</f>
        <v>-0.20762513602010671</v>
      </c>
      <c r="AI295" s="11">
        <f>'OddsRatio_working_3-way'!U295/(3*'OddsRatio_working_3-way'!X295^(1/3))*SIN(('OddsRatio_working_3-way'!Y295)/3)</f>
        <v>-6.1773549594105248E-2</v>
      </c>
      <c r="AJ295" s="11">
        <f>'OddsRatio_working_3-way'!U295/(3*'OddsRatio_working_3-way'!X295^(1/3))*SIN(('OddsRatio_working_3-way'!Y295+2*PI())/3)</f>
        <v>-0.42139083410932882</v>
      </c>
      <c r="AK295" s="11">
        <f>'OddsRatio_working_3-way'!U295/(3*'OddsRatio_working_3-way'!X295^(1/3))*SIN(('OddsRatio_working_3-way'!Y295+4*PI())/3)</f>
        <v>0.48316438370343401</v>
      </c>
      <c r="AL295" s="11">
        <f>'OddsRatio_working_3-way'!Z295+'OddsRatio_working_3-way'!AF295</f>
        <v>1.0444903970021586</v>
      </c>
      <c r="AM295" s="11">
        <f>'OddsRatio_working_3-way'!AA295+'OddsRatio_working_3-way'!AG295</f>
        <v>-0.62924012496194526</v>
      </c>
      <c r="AN295" s="11">
        <f>'OddsRatio_working_3-way'!AB295+'OddsRatio_working_3-way'!AH295</f>
        <v>-0.41525027204021342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1.0444903970021586</v>
      </c>
      <c r="AS295" s="11">
        <f>IF(('OddsRatio_working_3-way'!X295=0),IF(Q295&gt;0,-Q295^(1/3),(-Q295)^(1/3)),'OddsRatio_working_3-way'!AM295-'OddsRatio_working_3-way'!R295/3)</f>
        <v>-0.62924012496194526</v>
      </c>
      <c r="AT295" s="11">
        <f>IF(('OddsRatio_working_3-way'!X295=0),IF(Q295&gt;0,-Q295^(1/3),(-Q295)^(1/3)),'OddsRatio_working_3-way'!AN295-'OddsRatio_working_3-way'!R295/3)</f>
        <v>-0.41525027204021342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IF('True_Odds_Calculator_3-way'!A295="","",'True_Odds_Calculator_3-way'!A295)</f>
        <v>2.12</v>
      </c>
      <c r="B296" s="4">
        <f>IF('True_Odds_Calculator_3-way'!B295="","",'True_Odds_Calculator_3-way'!B295)</f>
        <v>3.71</v>
      </c>
      <c r="C296" s="4">
        <f>IF('True_Odds_Calculator_3-way'!C295="","",'True_Odds_Calculator_3-way'!C295)</f>
        <v>3.48</v>
      </c>
      <c r="D296" s="9">
        <f t="shared" si="65"/>
        <v>0.46069204639413941</v>
      </c>
      <c r="E296" s="9">
        <f t="shared" si="66"/>
        <v>0.26092297560924976</v>
      </c>
      <c r="F296" s="9">
        <f t="shared" si="67"/>
        <v>0.27838497799661083</v>
      </c>
      <c r="G296" s="9">
        <f t="shared" si="68"/>
        <v>1.0452209069932552</v>
      </c>
      <c r="H296" s="9">
        <f t="shared" si="69"/>
        <v>2.170647415832446</v>
      </c>
      <c r="I296" s="9">
        <f t="shared" si="70"/>
        <v>3.8325486579517216</v>
      </c>
      <c r="J296" s="9">
        <f t="shared" si="71"/>
        <v>3.5921478493432732</v>
      </c>
      <c r="K296" s="11">
        <f t="shared" si="72"/>
        <v>0.47169811320754712</v>
      </c>
      <c r="L296" s="11">
        <f t="shared" si="73"/>
        <v>0.26954177897574122</v>
      </c>
      <c r="M296" s="11">
        <f t="shared" si="74"/>
        <v>0.28735632183908044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-0.27501094593322783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0.23053684468349156</v>
      </c>
      <c r="Q296" s="11">
        <f>2*'OddsRatio_working_3-way'!K296*'OddsRatio_working_3-way'!L296*'OddsRatio_working_3-way'!M296</f>
        <v>7.3070315272105071E-2</v>
      </c>
      <c r="R296" s="11">
        <f t="shared" si="75"/>
        <v>0</v>
      </c>
      <c r="S296" s="11">
        <f t="shared" si="76"/>
        <v>-0.83828243236349398</v>
      </c>
      <c r="T296" s="11">
        <f t="shared" si="77"/>
        <v>-0.26569966160491088</v>
      </c>
      <c r="U296" s="11">
        <f>'OddsRatio_working_3-way'!S296-'OddsRatio_working_3-way'!R296^2/3</f>
        <v>-0.83828243236349398</v>
      </c>
      <c r="V296" s="11">
        <f>'OddsRatio_working_3-way'!S296*'OddsRatio_working_3-way'!R296/3-2*'OddsRatio_working_3-way'!R296^3/27-'OddsRatio_working_3-way'!T296</f>
        <v>0.26569966160491088</v>
      </c>
      <c r="W296" s="11">
        <f>'OddsRatio_working_3-way'!V296^2+4*'OddsRatio_working_3-way'!U296^3/27</f>
        <v>-1.6674161209315835E-2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0.14770788010993183</v>
      </c>
      <c r="Y296" s="11">
        <f>IF('OddsRatio_working_3-way'!W296&gt;=0,IF('OddsRatio_working_3-way'!V296+SQRT('OddsRatio_working_3-way'!W296)&gt;0,0,PI()),ACOS('OddsRatio_working_3-way'!V296/(2*'OddsRatio_working_3-way'!X296)))</f>
        <v>0.45238023911505376</v>
      </c>
      <c r="Z296" s="11">
        <f>'OddsRatio_working_3-way'!X296^(1/3)*COS('OddsRatio_working_3-way'!Y296/3)</f>
        <v>0.5226104534966276</v>
      </c>
      <c r="AA296" s="11">
        <f>'OddsRatio_working_3-way'!X296^(1/3)*COS(('OddsRatio_working_3-way'!Y296+2*PI())/3)</f>
        <v>-0.33007544932255312</v>
      </c>
      <c r="AB296" s="11">
        <f>'OddsRatio_working_3-way'!X296^(1/3)*COS(('OddsRatio_working_3-way'!Y296+4*PI())/3)</f>
        <v>-0.19253500417407415</v>
      </c>
      <c r="AC296" s="11">
        <f>'OddsRatio_working_3-way'!X296^(1/3)*SIN('OddsRatio_working_3-way'!Y296/3)</f>
        <v>7.9409013030935227E-2</v>
      </c>
      <c r="AD296" s="11">
        <f>'OddsRatio_working_3-way'!X296^(1/3)*SIN(('OddsRatio_working_3-way'!Y296+2*PI())/3)</f>
        <v>0.41288942249591792</v>
      </c>
      <c r="AE296" s="11">
        <f>'OddsRatio_working_3-way'!X296^(1/3)*SIN(('OddsRatio_working_3-way'!Y296+4*PI())/3)</f>
        <v>-0.49229843552685315</v>
      </c>
      <c r="AF296" s="11">
        <f>-'OddsRatio_working_3-way'!U296/(3*'OddsRatio_working_3-way'!X296^(1/3))*COS(('OddsRatio_working_3-way'!Y296)/3)</f>
        <v>0.5226104534966276</v>
      </c>
      <c r="AG296" s="11">
        <f>-'OddsRatio_working_3-way'!U296/(3*'OddsRatio_working_3-way'!X296^(1/3))*COS(('OddsRatio_working_3-way'!Y296+2*PI())/3)</f>
        <v>-0.33007544932255312</v>
      </c>
      <c r="AH296" s="11">
        <f>-'OddsRatio_working_3-way'!U296/(3*'OddsRatio_working_3-way'!X296^(1/3))*COS(('OddsRatio_working_3-way'!Y296+4*PI())/3)</f>
        <v>-0.19253500417407415</v>
      </c>
      <c r="AI296" s="11">
        <f>'OddsRatio_working_3-way'!U296/(3*'OddsRatio_working_3-way'!X296^(1/3))*SIN(('OddsRatio_working_3-way'!Y296)/3)</f>
        <v>-7.9409013030935227E-2</v>
      </c>
      <c r="AJ296" s="11">
        <f>'OddsRatio_working_3-way'!U296/(3*'OddsRatio_working_3-way'!X296^(1/3))*SIN(('OddsRatio_working_3-way'!Y296+2*PI())/3)</f>
        <v>-0.41288942249591792</v>
      </c>
      <c r="AK296" s="11">
        <f>'OddsRatio_working_3-way'!U296/(3*'OddsRatio_working_3-way'!X296^(1/3))*SIN(('OddsRatio_working_3-way'!Y296+4*PI())/3)</f>
        <v>0.49229843552685315</v>
      </c>
      <c r="AL296" s="11">
        <f>'OddsRatio_working_3-way'!Z296+'OddsRatio_working_3-way'!AF296</f>
        <v>1.0452209069932552</v>
      </c>
      <c r="AM296" s="11">
        <f>'OddsRatio_working_3-way'!AA296+'OddsRatio_working_3-way'!AG296</f>
        <v>-0.66015089864510623</v>
      </c>
      <c r="AN296" s="11">
        <f>'OddsRatio_working_3-way'!AB296+'OddsRatio_working_3-way'!AH296</f>
        <v>-0.38507000834814831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1.0452209069932552</v>
      </c>
      <c r="AS296" s="11">
        <f>IF(('OddsRatio_working_3-way'!X296=0),IF(Q296&gt;0,-Q296^(1/3),(-Q296)^(1/3)),'OddsRatio_working_3-way'!AM296-'OddsRatio_working_3-way'!R296/3)</f>
        <v>-0.66015089864510623</v>
      </c>
      <c r="AT296" s="11">
        <f>IF(('OddsRatio_working_3-way'!X296=0),IF(Q296&gt;0,-Q296^(1/3),(-Q296)^(1/3)),'OddsRatio_working_3-way'!AN296-'OddsRatio_working_3-way'!R296/3)</f>
        <v>-0.38507000834814831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IF('True_Odds_Calculator_3-way'!A296="","",'True_Odds_Calculator_3-way'!A296)</f>
        <v>2.56</v>
      </c>
      <c r="B297" s="4">
        <f>IF('True_Odds_Calculator_3-way'!B296="","",'True_Odds_Calculator_3-way'!B296)</f>
        <v>3.46</v>
      </c>
      <c r="C297" s="4">
        <f>IF('True_Odds_Calculator_3-way'!C296="","",'True_Odds_Calculator_3-way'!C296)</f>
        <v>2.88</v>
      </c>
      <c r="D297" s="9">
        <f t="shared" si="65"/>
        <v>0.38106563821302031</v>
      </c>
      <c r="E297" s="9">
        <f t="shared" si="66"/>
        <v>0.28079872638338677</v>
      </c>
      <c r="F297" s="9">
        <f t="shared" si="67"/>
        <v>0.33813563540359304</v>
      </c>
      <c r="G297" s="9">
        <f t="shared" si="68"/>
        <v>1.0411665504080561</v>
      </c>
      <c r="H297" s="9">
        <f t="shared" si="69"/>
        <v>2.6242198186365675</v>
      </c>
      <c r="I297" s="9">
        <f t="shared" si="70"/>
        <v>3.5612697140038176</v>
      </c>
      <c r="J297" s="9">
        <f t="shared" si="71"/>
        <v>2.9573931147671457</v>
      </c>
      <c r="K297" s="11">
        <f t="shared" si="72"/>
        <v>0.390625</v>
      </c>
      <c r="L297" s="11">
        <f t="shared" si="73"/>
        <v>0.28901734104046245</v>
      </c>
      <c r="M297" s="11">
        <f t="shared" si="74"/>
        <v>0.34722222222222221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-0.28281927384393069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0.23128286568721901</v>
      </c>
      <c r="Q297" s="11">
        <f>2*'OddsRatio_working_3-way'!K297*'OddsRatio_working_3-way'!L297*'OddsRatio_working_3-way'!M297</f>
        <v>7.8400971419396281E-2</v>
      </c>
      <c r="R297" s="11">
        <f t="shared" si="75"/>
        <v>0</v>
      </c>
      <c r="S297" s="11">
        <f t="shared" si="76"/>
        <v>-0.81777618103513261</v>
      </c>
      <c r="T297" s="11">
        <f t="shared" si="77"/>
        <v>-0.27721226475767208</v>
      </c>
      <c r="U297" s="11">
        <f>'OddsRatio_working_3-way'!S297-'OddsRatio_working_3-way'!R297^2/3</f>
        <v>-0.81777618103513261</v>
      </c>
      <c r="V297" s="11">
        <f>'OddsRatio_working_3-way'!S297*'OddsRatio_working_3-way'!R297/3-2*'OddsRatio_working_3-way'!R297^3/27-'OddsRatio_working_3-way'!T297</f>
        <v>0.27721226475767208</v>
      </c>
      <c r="W297" s="11">
        <f>'OddsRatio_working_3-way'!V297^2+4*'OddsRatio_working_3-way'!U297^3/27</f>
        <v>-4.1747331566037854E-3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0.14232126763829209</v>
      </c>
      <c r="Y297" s="11">
        <f>IF('OddsRatio_working_3-way'!W297&gt;=0,IF('OddsRatio_working_3-way'!V297+SQRT('OddsRatio_working_3-way'!W297)&gt;0,0,PI()),ACOS('OddsRatio_working_3-way'!V297/(2*'OddsRatio_working_3-way'!X297)))</f>
        <v>0.22899009412570304</v>
      </c>
      <c r="Z297" s="11">
        <f>'OddsRatio_working_3-way'!X297^(1/3)*COS('OddsRatio_working_3-way'!Y297/3)</f>
        <v>0.52058327520402814</v>
      </c>
      <c r="AA297" s="11">
        <f>'OddsRatio_working_3-way'!X297^(1/3)*COS(('OddsRatio_working_3-way'!Y297+2*PI())/3)</f>
        <v>-0.29477113066917665</v>
      </c>
      <c r="AB297" s="11">
        <f>'OddsRatio_working_3-way'!X297^(1/3)*COS(('OddsRatio_working_3-way'!Y297+4*PI())/3)</f>
        <v>-0.22581214453485163</v>
      </c>
      <c r="AC297" s="11">
        <f>'OddsRatio_working_3-way'!X297^(1/3)*SIN('OddsRatio_working_3-way'!Y297/3)</f>
        <v>3.9813489207696381E-2</v>
      </c>
      <c r="AD297" s="11">
        <f>'OddsRatio_working_3-way'!X297^(1/3)*SIN(('OddsRatio_working_3-way'!Y297+2*PI())/3)</f>
        <v>0.43093159650814589</v>
      </c>
      <c r="AE297" s="11">
        <f>'OddsRatio_working_3-way'!X297^(1/3)*SIN(('OddsRatio_working_3-way'!Y297+4*PI())/3)</f>
        <v>-0.47074508571584212</v>
      </c>
      <c r="AF297" s="11">
        <f>-'OddsRatio_working_3-way'!U297/(3*'OddsRatio_working_3-way'!X297^(1/3))*COS(('OddsRatio_working_3-way'!Y297)/3)</f>
        <v>0.52058327520402792</v>
      </c>
      <c r="AG297" s="11">
        <f>-'OddsRatio_working_3-way'!U297/(3*'OddsRatio_working_3-way'!X297^(1/3))*COS(('OddsRatio_working_3-way'!Y297+2*PI())/3)</f>
        <v>-0.29477113066917654</v>
      </c>
      <c r="AH297" s="11">
        <f>-'OddsRatio_working_3-way'!U297/(3*'OddsRatio_working_3-way'!X297^(1/3))*COS(('OddsRatio_working_3-way'!Y297+4*PI())/3)</f>
        <v>-0.22581214453485154</v>
      </c>
      <c r="AI297" s="11">
        <f>'OddsRatio_working_3-way'!U297/(3*'OddsRatio_working_3-way'!X297^(1/3))*SIN(('OddsRatio_working_3-way'!Y297)/3)</f>
        <v>-3.9813489207696368E-2</v>
      </c>
      <c r="AJ297" s="11">
        <f>'OddsRatio_working_3-way'!U297/(3*'OddsRatio_working_3-way'!X297^(1/3))*SIN(('OddsRatio_working_3-way'!Y297+2*PI())/3)</f>
        <v>-0.43093159650814572</v>
      </c>
      <c r="AK297" s="11">
        <f>'OddsRatio_working_3-way'!U297/(3*'OddsRatio_working_3-way'!X297^(1/3))*SIN(('OddsRatio_working_3-way'!Y297+4*PI())/3)</f>
        <v>0.47074508571584195</v>
      </c>
      <c r="AL297" s="11">
        <f>'OddsRatio_working_3-way'!Z297+'OddsRatio_working_3-way'!AF297</f>
        <v>1.0411665504080561</v>
      </c>
      <c r="AM297" s="11">
        <f>'OddsRatio_working_3-way'!AA297+'OddsRatio_working_3-way'!AG297</f>
        <v>-0.58954226133835319</v>
      </c>
      <c r="AN297" s="11">
        <f>'OddsRatio_working_3-way'!AB297+'OddsRatio_working_3-way'!AH297</f>
        <v>-0.4516242890697032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1.0411665504080561</v>
      </c>
      <c r="AS297" s="11">
        <f>IF(('OddsRatio_working_3-way'!X297=0),IF(Q297&gt;0,-Q297^(1/3),(-Q297)^(1/3)),'OddsRatio_working_3-way'!AM297-'OddsRatio_working_3-way'!R297/3)</f>
        <v>-0.58954226133835319</v>
      </c>
      <c r="AT297" s="11">
        <f>IF(('OddsRatio_working_3-way'!X297=0),IF(Q297&gt;0,-Q297^(1/3),(-Q297)^(1/3)),'OddsRatio_working_3-way'!AN297-'OddsRatio_working_3-way'!R297/3)</f>
        <v>-0.4516242890697032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IF('True_Odds_Calculator_3-way'!A297="","",'True_Odds_Calculator_3-way'!A297)</f>
        <v>1.45</v>
      </c>
      <c r="B298" s="4">
        <f>IF('True_Odds_Calculator_3-way'!B297="","",'True_Odds_Calculator_3-way'!B297)</f>
        <v>4.55</v>
      </c>
      <c r="C298" s="4">
        <f>IF('True_Odds_Calculator_3-way'!C297="","",'True_Odds_Calculator_3-way'!C297)</f>
        <v>8.24</v>
      </c>
      <c r="D298" s="9">
        <f t="shared" si="65"/>
        <v>0.67602135811732145</v>
      </c>
      <c r="E298" s="9">
        <f t="shared" si="66"/>
        <v>0.20917454664038013</v>
      </c>
      <c r="F298" s="9">
        <f t="shared" si="67"/>
        <v>0.11480409524229819</v>
      </c>
      <c r="G298" s="9">
        <f t="shared" si="68"/>
        <v>1.0649848985867658</v>
      </c>
      <c r="H298" s="9">
        <f t="shared" si="69"/>
        <v>1.4792432043640447</v>
      </c>
      <c r="I298" s="9">
        <f t="shared" si="70"/>
        <v>4.780696389983019</v>
      </c>
      <c r="J298" s="9">
        <f t="shared" si="71"/>
        <v>8.7104906657681838</v>
      </c>
      <c r="K298" s="11">
        <f t="shared" si="72"/>
        <v>0.68965517241379315</v>
      </c>
      <c r="L298" s="11">
        <f t="shared" si="73"/>
        <v>0.21978021978021978</v>
      </c>
      <c r="M298" s="11">
        <f t="shared" si="74"/>
        <v>0.12135922330097088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-0.21275159390325094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0.20675675178520844</v>
      </c>
      <c r="Q298" s="11">
        <f>2*'OddsRatio_working_3-way'!K298*'OddsRatio_working_3-way'!L298*'OddsRatio_working_3-way'!M298</f>
        <v>3.6789457613026412E-2</v>
      </c>
      <c r="R298" s="11">
        <f t="shared" si="75"/>
        <v>0</v>
      </c>
      <c r="S298" s="11">
        <f t="shared" si="76"/>
        <v>-0.97182233980926769</v>
      </c>
      <c r="T298" s="11">
        <f t="shared" si="77"/>
        <v>-0.17292212452122199</v>
      </c>
      <c r="U298" s="11">
        <f>'OddsRatio_working_3-way'!S298-'OddsRatio_working_3-way'!R298^2/3</f>
        <v>-0.97182233980926769</v>
      </c>
      <c r="V298" s="11">
        <f>'OddsRatio_working_3-way'!S298*'OddsRatio_working_3-way'!R298/3-2*'OddsRatio_working_3-way'!R298^3/27-'OddsRatio_working_3-way'!T298</f>
        <v>0.17292212452122199</v>
      </c>
      <c r="W298" s="11">
        <f>'OddsRatio_working_3-way'!V298^2+4*'OddsRatio_working_3-way'!U298^3/27</f>
        <v>-0.10607224826078493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0.18437347247483701</v>
      </c>
      <c r="Y298" s="11">
        <f>IF('OddsRatio_working_3-way'!W298&gt;=0,IF('OddsRatio_working_3-way'!V298+SQRT('OddsRatio_working_3-way'!W298)&gt;0,0,PI()),ACOS('OddsRatio_working_3-way'!V298/(2*'OddsRatio_working_3-way'!X298)))</f>
        <v>1.0827001394971261</v>
      </c>
      <c r="Z298" s="11">
        <f>'OddsRatio_working_3-way'!X298^(1/3)*COS('OddsRatio_working_3-way'!Y298/3)</f>
        <v>0.53249244929338302</v>
      </c>
      <c r="AA298" s="11">
        <f>'OddsRatio_working_3-way'!X298^(1/3)*COS(('OddsRatio_working_3-way'!Y298+2*PI())/3)</f>
        <v>-0.44029917215539466</v>
      </c>
      <c r="AB298" s="11">
        <f>'OddsRatio_working_3-way'!X298^(1/3)*COS(('OddsRatio_working_3-way'!Y298+4*PI())/3)</f>
        <v>-9.2193277137988514E-2</v>
      </c>
      <c r="AC298" s="11">
        <f>'OddsRatio_working_3-way'!X298^(1/3)*SIN('OddsRatio_working_3-way'!Y298/3)</f>
        <v>0.20097903219479529</v>
      </c>
      <c r="AD298" s="11">
        <f>'OddsRatio_working_3-way'!X298^(1/3)*SIN(('OddsRatio_working_3-way'!Y298+2*PI())/3)</f>
        <v>0.36066247231406928</v>
      </c>
      <c r="AE298" s="11">
        <f>'OddsRatio_working_3-way'!X298^(1/3)*SIN(('OddsRatio_working_3-way'!Y298+4*PI())/3)</f>
        <v>-0.56164150450886441</v>
      </c>
      <c r="AF298" s="11">
        <f>-'OddsRatio_working_3-way'!U298/(3*'OddsRatio_working_3-way'!X298^(1/3))*COS(('OddsRatio_working_3-way'!Y298)/3)</f>
        <v>0.5324924492933828</v>
      </c>
      <c r="AG298" s="11">
        <f>-'OddsRatio_working_3-way'!U298/(3*'OddsRatio_working_3-way'!X298^(1/3))*COS(('OddsRatio_working_3-way'!Y298+2*PI())/3)</f>
        <v>-0.44029917215539449</v>
      </c>
      <c r="AH298" s="11">
        <f>-'OddsRatio_working_3-way'!U298/(3*'OddsRatio_working_3-way'!X298^(1/3))*COS(('OddsRatio_working_3-way'!Y298+4*PI())/3)</f>
        <v>-9.2193277137988486E-2</v>
      </c>
      <c r="AI298" s="11">
        <f>'OddsRatio_working_3-way'!U298/(3*'OddsRatio_working_3-way'!X298^(1/3))*SIN(('OddsRatio_working_3-way'!Y298)/3)</f>
        <v>-0.20097903219479521</v>
      </c>
      <c r="AJ298" s="11">
        <f>'OddsRatio_working_3-way'!U298/(3*'OddsRatio_working_3-way'!X298^(1/3))*SIN(('OddsRatio_working_3-way'!Y298+2*PI())/3)</f>
        <v>-0.36066247231406912</v>
      </c>
      <c r="AK298" s="11">
        <f>'OddsRatio_working_3-way'!U298/(3*'OddsRatio_working_3-way'!X298^(1/3))*SIN(('OddsRatio_working_3-way'!Y298+4*PI())/3)</f>
        <v>0.56164150450886419</v>
      </c>
      <c r="AL298" s="11">
        <f>'OddsRatio_working_3-way'!Z298+'OddsRatio_working_3-way'!AF298</f>
        <v>1.0649848985867658</v>
      </c>
      <c r="AM298" s="11">
        <f>'OddsRatio_working_3-way'!AA298+'OddsRatio_working_3-way'!AG298</f>
        <v>-0.88059834431078921</v>
      </c>
      <c r="AN298" s="11">
        <f>'OddsRatio_working_3-way'!AB298+'OddsRatio_working_3-way'!AH298</f>
        <v>-0.184386554275977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1.0649848985867658</v>
      </c>
      <c r="AS298" s="11">
        <f>IF(('OddsRatio_working_3-way'!X298=0),IF(Q298&gt;0,-Q298^(1/3),(-Q298)^(1/3)),'OddsRatio_working_3-way'!AM298-'OddsRatio_working_3-way'!R298/3)</f>
        <v>-0.88059834431078921</v>
      </c>
      <c r="AT298" s="11">
        <f>IF(('OddsRatio_working_3-way'!X298=0),IF(Q298&gt;0,-Q298^(1/3),(-Q298)^(1/3)),'OddsRatio_working_3-way'!AN298-'OddsRatio_working_3-way'!R298/3)</f>
        <v>-0.184386554275977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IF('True_Odds_Calculator_3-way'!A298="","",'True_Odds_Calculator_3-way'!A298)</f>
        <v>2.6</v>
      </c>
      <c r="B299" s="4">
        <f>IF('True_Odds_Calculator_3-way'!B298="","",'True_Odds_Calculator_3-way'!B298)</f>
        <v>3.76</v>
      </c>
      <c r="C299" s="4">
        <f>IF('True_Odds_Calculator_3-way'!C298="","",'True_Odds_Calculator_3-way'!C298)</f>
        <v>2.65</v>
      </c>
      <c r="D299" s="9">
        <f t="shared" si="65"/>
        <v>0.3746864943396479</v>
      </c>
      <c r="E299" s="9">
        <f t="shared" si="66"/>
        <v>0.25780844500281913</v>
      </c>
      <c r="F299" s="9">
        <f t="shared" si="67"/>
        <v>0.36750506065753286</v>
      </c>
      <c r="G299" s="9">
        <f t="shared" si="68"/>
        <v>1.0430611910005128</v>
      </c>
      <c r="H299" s="9">
        <f t="shared" si="69"/>
        <v>2.6688979056008204</v>
      </c>
      <c r="I299" s="9">
        <f t="shared" si="70"/>
        <v>3.8788488871614155</v>
      </c>
      <c r="J299" s="9">
        <f t="shared" si="71"/>
        <v>2.7210509651508459</v>
      </c>
      <c r="K299" s="11">
        <f t="shared" si="72"/>
        <v>0.38461538461538458</v>
      </c>
      <c r="L299" s="11">
        <f t="shared" si="73"/>
        <v>0.26595744680851063</v>
      </c>
      <c r="M299" s="11">
        <f t="shared" si="74"/>
        <v>0.37735849056603776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-0.28125868511255891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0.23198900657752519</v>
      </c>
      <c r="Q299" s="11">
        <f>2*'OddsRatio_working_3-way'!K299*'OddsRatio_working_3-way'!L299*'OddsRatio_working_3-way'!M299</f>
        <v>7.7201000524966798E-2</v>
      </c>
      <c r="R299" s="11">
        <f t="shared" si="75"/>
        <v>0</v>
      </c>
      <c r="S299" s="11">
        <f t="shared" si="76"/>
        <v>-0.82482433025911306</v>
      </c>
      <c r="T299" s="11">
        <f t="shared" si="77"/>
        <v>-0.27448397013614417</v>
      </c>
      <c r="U299" s="11">
        <f>'OddsRatio_working_3-way'!S299-'OddsRatio_working_3-way'!R299^2/3</f>
        <v>-0.82482433025911306</v>
      </c>
      <c r="V299" s="11">
        <f>'OddsRatio_working_3-way'!S299*'OddsRatio_working_3-way'!R299/3-2*'OddsRatio_working_3-way'!R299^3/27-'OddsRatio_working_3-way'!T299</f>
        <v>0.27448397013614417</v>
      </c>
      <c r="W299" s="11">
        <f>'OddsRatio_working_3-way'!V299^2+4*'OddsRatio_working_3-way'!U299^3/27</f>
        <v>-7.7929213561601096E-3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0.14416515808081004</v>
      </c>
      <c r="Y299" s="11">
        <f>IF('OddsRatio_working_3-way'!W299&gt;=0,IF('OddsRatio_working_3-way'!V299+SQRT('OddsRatio_working_3-way'!W299)&gt;0,0,PI()),ACOS('OddsRatio_working_3-way'!V299/(2*'OddsRatio_working_3-way'!X299)))</f>
        <v>0.31116513797114398</v>
      </c>
      <c r="Z299" s="11">
        <f>'OddsRatio_working_3-way'!X299^(1/3)*COS('OddsRatio_working_3-way'!Y299/3)</f>
        <v>0.52153059550025638</v>
      </c>
      <c r="AA299" s="11">
        <f>'OddsRatio_working_3-way'!X299^(1/3)*COS(('OddsRatio_working_3-way'!Y299+2*PI())/3)</f>
        <v>-0.30778083808137635</v>
      </c>
      <c r="AB299" s="11">
        <f>'OddsRatio_working_3-way'!X299^(1/3)*COS(('OddsRatio_working_3-way'!Y299+4*PI())/3)</f>
        <v>-0.21374975741888019</v>
      </c>
      <c r="AC299" s="11">
        <f>'OddsRatio_working_3-way'!X299^(1/3)*SIN('OddsRatio_working_3-way'!Y299/3)</f>
        <v>5.4288869732683639E-2</v>
      </c>
      <c r="AD299" s="11">
        <f>'OddsRatio_working_3-way'!X299^(1/3)*SIN(('OddsRatio_working_3-way'!Y299+2*PI())/3)</f>
        <v>0.42451430968770648</v>
      </c>
      <c r="AE299" s="11">
        <f>'OddsRatio_working_3-way'!X299^(1/3)*SIN(('OddsRatio_working_3-way'!Y299+4*PI())/3)</f>
        <v>-0.47880317942039002</v>
      </c>
      <c r="AF299" s="11">
        <f>-'OddsRatio_working_3-way'!U299/(3*'OddsRatio_working_3-way'!X299^(1/3))*COS(('OddsRatio_working_3-way'!Y299)/3)</f>
        <v>0.52153059550025638</v>
      </c>
      <c r="AG299" s="11">
        <f>-'OddsRatio_working_3-way'!U299/(3*'OddsRatio_working_3-way'!X299^(1/3))*COS(('OddsRatio_working_3-way'!Y299+2*PI())/3)</f>
        <v>-0.30778083808137635</v>
      </c>
      <c r="AH299" s="11">
        <f>-'OddsRatio_working_3-way'!U299/(3*'OddsRatio_working_3-way'!X299^(1/3))*COS(('OddsRatio_working_3-way'!Y299+4*PI())/3)</f>
        <v>-0.21374975741888019</v>
      </c>
      <c r="AI299" s="11">
        <f>'OddsRatio_working_3-way'!U299/(3*'OddsRatio_working_3-way'!X299^(1/3))*SIN(('OddsRatio_working_3-way'!Y299)/3)</f>
        <v>-5.4288869732683639E-2</v>
      </c>
      <c r="AJ299" s="11">
        <f>'OddsRatio_working_3-way'!U299/(3*'OddsRatio_working_3-way'!X299^(1/3))*SIN(('OddsRatio_working_3-way'!Y299+2*PI())/3)</f>
        <v>-0.42451430968770648</v>
      </c>
      <c r="AK299" s="11">
        <f>'OddsRatio_working_3-way'!U299/(3*'OddsRatio_working_3-way'!X299^(1/3))*SIN(('OddsRatio_working_3-way'!Y299+4*PI())/3)</f>
        <v>0.47880317942039002</v>
      </c>
      <c r="AL299" s="11">
        <f>'OddsRatio_working_3-way'!Z299+'OddsRatio_working_3-way'!AF299</f>
        <v>1.0430611910005128</v>
      </c>
      <c r="AM299" s="11">
        <f>'OddsRatio_working_3-way'!AA299+'OddsRatio_working_3-way'!AG299</f>
        <v>-0.6155616761627527</v>
      </c>
      <c r="AN299" s="11">
        <f>'OddsRatio_working_3-way'!AB299+'OddsRatio_working_3-way'!AH299</f>
        <v>-0.42749951483776039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1.0430611910005128</v>
      </c>
      <c r="AS299" s="11">
        <f>IF(('OddsRatio_working_3-way'!X299=0),IF(Q299&gt;0,-Q299^(1/3),(-Q299)^(1/3)),'OddsRatio_working_3-way'!AM299-'OddsRatio_working_3-way'!R299/3)</f>
        <v>-0.6155616761627527</v>
      </c>
      <c r="AT299" s="11">
        <f>IF(('OddsRatio_working_3-way'!X299=0),IF(Q299&gt;0,-Q299^(1/3),(-Q299)^(1/3)),'OddsRatio_working_3-way'!AN299-'OddsRatio_working_3-way'!R299/3)</f>
        <v>-0.42749951483776039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IF('True_Odds_Calculator_3-way'!A299="","",'True_Odds_Calculator_3-way'!A299)</f>
        <v>2.44</v>
      </c>
      <c r="B300" s="4">
        <f>IF('True_Odds_Calculator_3-way'!B299="","",'True_Odds_Calculator_3-way'!B299)</f>
        <v>3.49</v>
      </c>
      <c r="C300" s="4">
        <f>IF('True_Odds_Calculator_3-way'!C299="","",'True_Odds_Calculator_3-way'!C299)</f>
        <v>3.02</v>
      </c>
      <c r="D300" s="9">
        <f t="shared" si="65"/>
        <v>0.39985126105395541</v>
      </c>
      <c r="E300" s="9">
        <f t="shared" si="66"/>
        <v>0.27813641435493314</v>
      </c>
      <c r="F300" s="9">
        <f t="shared" si="67"/>
        <v>0.32201232459111157</v>
      </c>
      <c r="G300" s="9">
        <f t="shared" si="68"/>
        <v>1.0423124751510575</v>
      </c>
      <c r="H300" s="9">
        <f t="shared" si="69"/>
        <v>2.5009299642175224</v>
      </c>
      <c r="I300" s="9">
        <f t="shared" si="70"/>
        <v>3.5953580631261333</v>
      </c>
      <c r="J300" s="9">
        <f t="shared" si="71"/>
        <v>3.1054711998051356</v>
      </c>
      <c r="K300" s="11">
        <f t="shared" si="72"/>
        <v>0.4098360655737705</v>
      </c>
      <c r="L300" s="11">
        <f t="shared" si="73"/>
        <v>0.28653295128939826</v>
      </c>
      <c r="M300" s="11">
        <f t="shared" si="74"/>
        <v>0.33112582781456956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-0.28163784487153931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0.23136345947398762</v>
      </c>
      <c r="Q300" s="11">
        <f>2*'OddsRatio_working_3-way'!K300*'OddsRatio_working_3-way'!L300*'OddsRatio_working_3-way'!M300</f>
        <v>7.776923007528995E-2</v>
      </c>
      <c r="R300" s="11">
        <f t="shared" si="75"/>
        <v>0</v>
      </c>
      <c r="S300" s="11">
        <f t="shared" si="76"/>
        <v>-0.82149279184946589</v>
      </c>
      <c r="T300" s="11">
        <f t="shared" si="77"/>
        <v>-0.27613203087377003</v>
      </c>
      <c r="U300" s="11">
        <f>'OddsRatio_working_3-way'!S300-'OddsRatio_working_3-way'!R300^2/3</f>
        <v>-0.82149279184946589</v>
      </c>
      <c r="V300" s="11">
        <f>'OddsRatio_working_3-way'!S300*'OddsRatio_working_3-way'!R300/3-2*'OddsRatio_working_3-way'!R300^3/27-'OddsRatio_working_3-way'!T300</f>
        <v>0.27613203087377003</v>
      </c>
      <c r="W300" s="11">
        <f>'OddsRatio_working_3-way'!V300^2+4*'OddsRatio_working_3-way'!U300^3/27</f>
        <v>-5.8821748554510889E-3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0.14329259692140742</v>
      </c>
      <c r="Y300" s="11">
        <f>IF('OddsRatio_working_3-way'!W300&gt;=0,IF('OddsRatio_working_3-way'!V300+SQRT('OddsRatio_working_3-way'!W300)&gt;0,0,PI()),ACOS('OddsRatio_working_3-way'!V300/(2*'OddsRatio_working_3-way'!X300)))</f>
        <v>0.27091994033937361</v>
      </c>
      <c r="Z300" s="11">
        <f>'OddsRatio_working_3-way'!X300^(1/3)*COS('OddsRatio_working_3-way'!Y300/3)</f>
        <v>0.52115623757552876</v>
      </c>
      <c r="AA300" s="11">
        <f>'OddsRatio_working_3-way'!X300^(1/3)*COS(('OddsRatio_working_3-way'!Y300+2*PI())/3)</f>
        <v>-0.30144778956519758</v>
      </c>
      <c r="AB300" s="11">
        <f>'OddsRatio_working_3-way'!X300^(1/3)*COS(('OddsRatio_working_3-way'!Y300+4*PI())/3)</f>
        <v>-0.21970844801033121</v>
      </c>
      <c r="AC300" s="11">
        <f>'OddsRatio_working_3-way'!X300^(1/3)*SIN('OddsRatio_working_3-way'!Y300/3)</f>
        <v>4.7192230850084907E-2</v>
      </c>
      <c r="AD300" s="11">
        <f>'OddsRatio_working_3-way'!X300^(1/3)*SIN(('OddsRatio_working_3-way'!Y300+2*PI())/3)</f>
        <v>0.42773842565608361</v>
      </c>
      <c r="AE300" s="11">
        <f>'OddsRatio_working_3-way'!X300^(1/3)*SIN(('OddsRatio_working_3-way'!Y300+4*PI())/3)</f>
        <v>-0.4749306565061685</v>
      </c>
      <c r="AF300" s="11">
        <f>-'OddsRatio_working_3-way'!U300/(3*'OddsRatio_working_3-way'!X300^(1/3))*COS(('OddsRatio_working_3-way'!Y300)/3)</f>
        <v>0.52115623757552876</v>
      </c>
      <c r="AG300" s="11">
        <f>-'OddsRatio_working_3-way'!U300/(3*'OddsRatio_working_3-way'!X300^(1/3))*COS(('OddsRatio_working_3-way'!Y300+2*PI())/3)</f>
        <v>-0.30144778956519758</v>
      </c>
      <c r="AH300" s="11">
        <f>-'OddsRatio_working_3-way'!U300/(3*'OddsRatio_working_3-way'!X300^(1/3))*COS(('OddsRatio_working_3-way'!Y300+4*PI())/3)</f>
        <v>-0.21970844801033121</v>
      </c>
      <c r="AI300" s="11">
        <f>'OddsRatio_working_3-way'!U300/(3*'OddsRatio_working_3-way'!X300^(1/3))*SIN(('OddsRatio_working_3-way'!Y300)/3)</f>
        <v>-4.7192230850084907E-2</v>
      </c>
      <c r="AJ300" s="11">
        <f>'OddsRatio_working_3-way'!U300/(3*'OddsRatio_working_3-way'!X300^(1/3))*SIN(('OddsRatio_working_3-way'!Y300+2*PI())/3)</f>
        <v>-0.42773842565608361</v>
      </c>
      <c r="AK300" s="11">
        <f>'OddsRatio_working_3-way'!U300/(3*'OddsRatio_working_3-way'!X300^(1/3))*SIN(('OddsRatio_working_3-way'!Y300+4*PI())/3)</f>
        <v>0.4749306565061685</v>
      </c>
      <c r="AL300" s="11">
        <f>'OddsRatio_working_3-way'!Z300+'OddsRatio_working_3-way'!AF300</f>
        <v>1.0423124751510575</v>
      </c>
      <c r="AM300" s="11">
        <f>'OddsRatio_working_3-way'!AA300+'OddsRatio_working_3-way'!AG300</f>
        <v>-0.60289557913039515</v>
      </c>
      <c r="AN300" s="11">
        <f>'OddsRatio_working_3-way'!AB300+'OddsRatio_working_3-way'!AH300</f>
        <v>-0.43941689602066242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1.0423124751510575</v>
      </c>
      <c r="AS300" s="11">
        <f>IF(('OddsRatio_working_3-way'!X300=0),IF(Q300&gt;0,-Q300^(1/3),(-Q300)^(1/3)),'OddsRatio_working_3-way'!AM300-'OddsRatio_working_3-way'!R300/3)</f>
        <v>-0.60289557913039515</v>
      </c>
      <c r="AT300" s="11">
        <f>IF(('OddsRatio_working_3-way'!X300=0),IF(Q300&gt;0,-Q300^(1/3),(-Q300)^(1/3)),'OddsRatio_working_3-way'!AN300-'OddsRatio_working_3-way'!R300/3)</f>
        <v>-0.43941689602066242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IF('True_Odds_Calculator_3-way'!A300="","",'True_Odds_Calculator_3-way'!A300)</f>
        <v>2.12</v>
      </c>
      <c r="B301" s="4">
        <f>IF('True_Odds_Calculator_3-way'!B300="","",'True_Odds_Calculator_3-way'!B300)</f>
        <v>3.51</v>
      </c>
      <c r="C301" s="4">
        <f>IF('True_Odds_Calculator_3-way'!C300="","",'True_Odds_Calculator_3-way'!C300)</f>
        <v>3.69</v>
      </c>
      <c r="D301" s="9">
        <f t="shared" si="65"/>
        <v>0.46107061094871388</v>
      </c>
      <c r="E301" s="9">
        <f t="shared" si="66"/>
        <v>0.27628046125046241</v>
      </c>
      <c r="F301" s="9">
        <f t="shared" si="67"/>
        <v>0.26264892780082372</v>
      </c>
      <c r="G301" s="9">
        <f t="shared" si="68"/>
        <v>1.0436296373780383</v>
      </c>
      <c r="H301" s="9">
        <f t="shared" si="69"/>
        <v>2.1688651938634029</v>
      </c>
      <c r="I301" s="9">
        <f t="shared" si="70"/>
        <v>3.6195103898188759</v>
      </c>
      <c r="J301" s="9">
        <f t="shared" si="71"/>
        <v>3.807363724546923</v>
      </c>
      <c r="K301" s="11">
        <f t="shared" si="72"/>
        <v>0.47169811320754712</v>
      </c>
      <c r="L301" s="11">
        <f t="shared" si="73"/>
        <v>0.28490028490028491</v>
      </c>
      <c r="M301" s="11">
        <f t="shared" si="74"/>
        <v>0.2710027100271003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-0.27540681362842234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0.23016947903177898</v>
      </c>
      <c r="Q301" s="11">
        <f>2*'OddsRatio_working_3-way'!K301*'OddsRatio_working_3-way'!L301*'OddsRatio_working_3-way'!M301</f>
        <v>7.2838442731575623E-2</v>
      </c>
      <c r="R301" s="11">
        <f t="shared" si="75"/>
        <v>0</v>
      </c>
      <c r="S301" s="11">
        <f t="shared" si="76"/>
        <v>-0.83574358963508655</v>
      </c>
      <c r="T301" s="11">
        <f t="shared" si="77"/>
        <v>-0.26447581950477422</v>
      </c>
      <c r="U301" s="11">
        <f>'OddsRatio_working_3-way'!S301-'OddsRatio_working_3-way'!R301^2/3</f>
        <v>-0.83574358963508655</v>
      </c>
      <c r="V301" s="11">
        <f>'OddsRatio_working_3-way'!S301*'OddsRatio_working_3-way'!R301/3-2*'OddsRatio_working_3-way'!R301^3/27-'OddsRatio_working_3-way'!T301</f>
        <v>0.26447581950477422</v>
      </c>
      <c r="W301" s="11">
        <f>'OddsRatio_working_3-way'!V301^2+4*'OddsRatio_working_3-way'!U301^3/27</f>
        <v>-1.6532482873516691E-2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0.14703736087831437</v>
      </c>
      <c r="Y301" s="11">
        <f>IF('OddsRatio_working_3-way'!W301&gt;=0,IF('OddsRatio_working_3-way'!V301+SQRT('OddsRatio_working_3-way'!W301)&gt;0,0,PI()),ACOS('OddsRatio_working_3-way'!V301/(2*'OddsRatio_working_3-way'!X301)))</f>
        <v>0.45251791537010755</v>
      </c>
      <c r="Z301" s="11">
        <f>'OddsRatio_working_3-way'!X301^(1/3)*COS('OddsRatio_working_3-way'!Y301/3)</f>
        <v>0.52181481868901913</v>
      </c>
      <c r="AA301" s="11">
        <f>'OddsRatio_working_3-way'!X301^(1/3)*COS(('OddsRatio_working_3-way'!Y301+2*PI())/3)</f>
        <v>-0.32959415228797168</v>
      </c>
      <c r="AB301" s="11">
        <f>'OddsRatio_working_3-way'!X301^(1/3)*COS(('OddsRatio_working_3-way'!Y301+4*PI())/3)</f>
        <v>-0.19222066640104729</v>
      </c>
      <c r="AC301" s="11">
        <f>'OddsRatio_working_3-way'!X301^(1/3)*SIN('OddsRatio_working_3-way'!Y301/3)</f>
        <v>7.9312619056333133E-2</v>
      </c>
      <c r="AD301" s="11">
        <f>'OddsRatio_working_3-way'!X301^(1/3)*SIN(('OddsRatio_working_3-way'!Y301+2*PI())/3)</f>
        <v>0.41224857952769489</v>
      </c>
      <c r="AE301" s="11">
        <f>'OddsRatio_working_3-way'!X301^(1/3)*SIN(('OddsRatio_working_3-way'!Y301+4*PI())/3)</f>
        <v>-0.49156119858402797</v>
      </c>
      <c r="AF301" s="11">
        <f>-'OddsRatio_working_3-way'!U301/(3*'OddsRatio_working_3-way'!X301^(1/3))*COS(('OddsRatio_working_3-way'!Y301)/3)</f>
        <v>0.52181481868901913</v>
      </c>
      <c r="AG301" s="11">
        <f>-'OddsRatio_working_3-way'!U301/(3*'OddsRatio_working_3-way'!X301^(1/3))*COS(('OddsRatio_working_3-way'!Y301+2*PI())/3)</f>
        <v>-0.32959415228797168</v>
      </c>
      <c r="AH301" s="11">
        <f>-'OddsRatio_working_3-way'!U301/(3*'OddsRatio_working_3-way'!X301^(1/3))*COS(('OddsRatio_working_3-way'!Y301+4*PI())/3)</f>
        <v>-0.19222066640104729</v>
      </c>
      <c r="AI301" s="11">
        <f>'OddsRatio_working_3-way'!U301/(3*'OddsRatio_working_3-way'!X301^(1/3))*SIN(('OddsRatio_working_3-way'!Y301)/3)</f>
        <v>-7.9312619056333133E-2</v>
      </c>
      <c r="AJ301" s="11">
        <f>'OddsRatio_working_3-way'!U301/(3*'OddsRatio_working_3-way'!X301^(1/3))*SIN(('OddsRatio_working_3-way'!Y301+2*PI())/3)</f>
        <v>-0.41224857952769489</v>
      </c>
      <c r="AK301" s="11">
        <f>'OddsRatio_working_3-way'!U301/(3*'OddsRatio_working_3-way'!X301^(1/3))*SIN(('OddsRatio_working_3-way'!Y301+4*PI())/3)</f>
        <v>0.49156119858402797</v>
      </c>
      <c r="AL301" s="11">
        <f>'OddsRatio_working_3-way'!Z301+'OddsRatio_working_3-way'!AF301</f>
        <v>1.0436296373780383</v>
      </c>
      <c r="AM301" s="11">
        <f>'OddsRatio_working_3-way'!AA301+'OddsRatio_working_3-way'!AG301</f>
        <v>-0.65918830457594335</v>
      </c>
      <c r="AN301" s="11">
        <f>'OddsRatio_working_3-way'!AB301+'OddsRatio_working_3-way'!AH301</f>
        <v>-0.38444133280209458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1.0436296373780383</v>
      </c>
      <c r="AS301" s="11">
        <f>IF(('OddsRatio_working_3-way'!X301=0),IF(Q301&gt;0,-Q301^(1/3),(-Q301)^(1/3)),'OddsRatio_working_3-way'!AM301-'OddsRatio_working_3-way'!R301/3)</f>
        <v>-0.65918830457594335</v>
      </c>
      <c r="AT301" s="11">
        <f>IF(('OddsRatio_working_3-way'!X301=0),IF(Q301&gt;0,-Q301^(1/3),(-Q301)^(1/3)),'OddsRatio_working_3-way'!AN301-'OddsRatio_working_3-way'!R301/3)</f>
        <v>-0.38444133280209458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IF('True_Odds_Calculator_3-way'!A301="","",'True_Odds_Calculator_3-way'!A301)</f>
        <v>2.69</v>
      </c>
      <c r="B302" s="4">
        <f>IF('True_Odds_Calculator_3-way'!B301="","",'True_Odds_Calculator_3-way'!B301)</f>
        <v>3.44</v>
      </c>
      <c r="C302" s="4">
        <f>IF('True_Odds_Calculator_3-way'!C301="","",'True_Odds_Calculator_3-way'!C301)</f>
        <v>2.74</v>
      </c>
      <c r="D302" s="9">
        <f t="shared" si="65"/>
        <v>0.36220397109029662</v>
      </c>
      <c r="E302" s="9">
        <f t="shared" si="66"/>
        <v>0.28230015999362223</v>
      </c>
      <c r="F302" s="9">
        <f t="shared" si="67"/>
        <v>0.35549586891608115</v>
      </c>
      <c r="G302" s="9">
        <f t="shared" si="68"/>
        <v>1.0419380516744434</v>
      </c>
      <c r="H302" s="9">
        <f t="shared" si="69"/>
        <v>2.7608753073298091</v>
      </c>
      <c r="I302" s="9">
        <f t="shared" si="70"/>
        <v>3.5423288460856419</v>
      </c>
      <c r="J302" s="9">
        <f t="shared" si="71"/>
        <v>2.8129722099135317</v>
      </c>
      <c r="K302" s="11">
        <f t="shared" si="72"/>
        <v>0.37174721189591081</v>
      </c>
      <c r="L302" s="11">
        <f t="shared" si="73"/>
        <v>0.29069767441860467</v>
      </c>
      <c r="M302" s="11">
        <f t="shared" si="74"/>
        <v>0.36496350364963503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-0.28298570246718724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0.23151376398627105</v>
      </c>
      <c r="Q302" s="11">
        <f>2*'OddsRatio_working_3-way'!K302*'OddsRatio_working_3-way'!L302*'OddsRatio_working_3-way'!M302</f>
        <v>7.8880328445066802E-2</v>
      </c>
      <c r="R302" s="11">
        <f t="shared" si="75"/>
        <v>0</v>
      </c>
      <c r="S302" s="11">
        <f t="shared" si="76"/>
        <v>-0.81811116946134599</v>
      </c>
      <c r="T302" s="11">
        <f t="shared" si="77"/>
        <v>-0.27874315824918094</v>
      </c>
      <c r="U302" s="11">
        <f>'OddsRatio_working_3-way'!S302-'OddsRatio_working_3-way'!R302^2/3</f>
        <v>-0.81811116946134599</v>
      </c>
      <c r="V302" s="11">
        <f>'OddsRatio_working_3-way'!S302*'OddsRatio_working_3-way'!R302/3-2*'OddsRatio_working_3-way'!R302^3/27-'OddsRatio_working_3-way'!T302</f>
        <v>0.27874315824918094</v>
      </c>
      <c r="W302" s="11">
        <f>'OddsRatio_working_3-way'!V302^2+4*'OddsRatio_working_3-way'!U302^3/27</f>
        <v>-3.4232325875624275E-3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0.14240872590741269</v>
      </c>
      <c r="Y302" s="11">
        <f>IF('OddsRatio_working_3-way'!W302&gt;=0,IF('OddsRatio_working_3-way'!V302+SQRT('OddsRatio_working_3-way'!W302)&gt;0,0,PI()),ACOS('OddsRatio_working_3-way'!V302/(2*'OddsRatio_working_3-way'!X302)))</f>
        <v>0.20689713302984303</v>
      </c>
      <c r="Z302" s="11">
        <f>'OddsRatio_working_3-way'!X302^(1/3)*COS('OddsRatio_working_3-way'!Y302/3)</f>
        <v>0.52096902583722182</v>
      </c>
      <c r="AA302" s="11">
        <f>'OddsRatio_working_3-way'!X302^(1/3)*COS(('OddsRatio_working_3-way'!Y302+2*PI())/3)</f>
        <v>-0.29164936417765847</v>
      </c>
      <c r="AB302" s="11">
        <f>'OddsRatio_working_3-way'!X302^(1/3)*COS(('OddsRatio_working_3-way'!Y302+4*PI())/3)</f>
        <v>-0.22931966165956333</v>
      </c>
      <c r="AC302" s="11">
        <f>'OddsRatio_working_3-way'!X302^(1/3)*SIN('OddsRatio_working_3-way'!Y302/3)</f>
        <v>3.5986070527331521E-2</v>
      </c>
      <c r="AD302" s="11">
        <f>'OddsRatio_working_3-way'!X302^(1/3)*SIN(('OddsRatio_working_3-way'!Y302+2*PI())/3)</f>
        <v>0.43317937569619996</v>
      </c>
      <c r="AE302" s="11">
        <f>'OddsRatio_working_3-way'!X302^(1/3)*SIN(('OddsRatio_working_3-way'!Y302+4*PI())/3)</f>
        <v>-0.46916544622353146</v>
      </c>
      <c r="AF302" s="11">
        <f>-'OddsRatio_working_3-way'!U302/(3*'OddsRatio_working_3-way'!X302^(1/3))*COS(('OddsRatio_working_3-way'!Y302)/3)</f>
        <v>0.52096902583722171</v>
      </c>
      <c r="AG302" s="11">
        <f>-'OddsRatio_working_3-way'!U302/(3*'OddsRatio_working_3-way'!X302^(1/3))*COS(('OddsRatio_working_3-way'!Y302+2*PI())/3)</f>
        <v>-0.29164936417765841</v>
      </c>
      <c r="AH302" s="11">
        <f>-'OddsRatio_working_3-way'!U302/(3*'OddsRatio_working_3-way'!X302^(1/3))*COS(('OddsRatio_working_3-way'!Y302+4*PI())/3)</f>
        <v>-0.2293196616595633</v>
      </c>
      <c r="AI302" s="11">
        <f>'OddsRatio_working_3-way'!U302/(3*'OddsRatio_working_3-way'!X302^(1/3))*SIN(('OddsRatio_working_3-way'!Y302)/3)</f>
        <v>-3.5986070527331514E-2</v>
      </c>
      <c r="AJ302" s="11">
        <f>'OddsRatio_working_3-way'!U302/(3*'OddsRatio_working_3-way'!X302^(1/3))*SIN(('OddsRatio_working_3-way'!Y302+2*PI())/3)</f>
        <v>-0.43317937569619991</v>
      </c>
      <c r="AK302" s="11">
        <f>'OddsRatio_working_3-way'!U302/(3*'OddsRatio_working_3-way'!X302^(1/3))*SIN(('OddsRatio_working_3-way'!Y302+4*PI())/3)</f>
        <v>0.4691654462235314</v>
      </c>
      <c r="AL302" s="11">
        <f>'OddsRatio_working_3-way'!Z302+'OddsRatio_working_3-way'!AF302</f>
        <v>1.0419380516744434</v>
      </c>
      <c r="AM302" s="11">
        <f>'OddsRatio_working_3-way'!AA302+'OddsRatio_working_3-way'!AG302</f>
        <v>-0.58329872835531682</v>
      </c>
      <c r="AN302" s="11">
        <f>'OddsRatio_working_3-way'!AB302+'OddsRatio_working_3-way'!AH302</f>
        <v>-0.4586393233191266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1.0419380516744434</v>
      </c>
      <c r="AS302" s="11">
        <f>IF(('OddsRatio_working_3-way'!X302=0),IF(Q302&gt;0,-Q302^(1/3),(-Q302)^(1/3)),'OddsRatio_working_3-way'!AM302-'OddsRatio_working_3-way'!R302/3)</f>
        <v>-0.58329872835531682</v>
      </c>
      <c r="AT302" s="11">
        <f>IF(('OddsRatio_working_3-way'!X302=0),IF(Q302&gt;0,-Q302^(1/3),(-Q302)^(1/3)),'OddsRatio_working_3-way'!AN302-'OddsRatio_working_3-way'!R302/3)</f>
        <v>-0.4586393233191266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IF('True_Odds_Calculator_3-way'!A302="","",'True_Odds_Calculator_3-way'!A302)</f>
        <v>1.74</v>
      </c>
      <c r="B303" s="4">
        <f>IF('True_Odds_Calculator_3-way'!B302="","",'True_Odds_Calculator_3-way'!B302)</f>
        <v>3.79</v>
      </c>
      <c r="C303" s="4">
        <f>IF('True_Odds_Calculator_3-way'!C302="","",'True_Odds_Calculator_3-way'!C302)</f>
        <v>5.24</v>
      </c>
      <c r="D303" s="9">
        <f t="shared" si="65"/>
        <v>0.56247281850698228</v>
      </c>
      <c r="E303" s="9">
        <f t="shared" si="66"/>
        <v>0.25427458846345491</v>
      </c>
      <c r="F303" s="9">
        <f t="shared" si="67"/>
        <v>0.18325259302956273</v>
      </c>
      <c r="G303" s="9">
        <f t="shared" si="68"/>
        <v>1.0511671471217903</v>
      </c>
      <c r="H303" s="9">
        <f t="shared" si="69"/>
        <v>1.7778636888701254</v>
      </c>
      <c r="I303" s="9">
        <f t="shared" si="70"/>
        <v>3.9327563404697945</v>
      </c>
      <c r="J303" s="9">
        <f t="shared" si="71"/>
        <v>5.4569487037963915</v>
      </c>
      <c r="K303" s="11">
        <f t="shared" si="72"/>
        <v>0.57471264367816088</v>
      </c>
      <c r="L303" s="11">
        <f t="shared" si="73"/>
        <v>0.26385224274406333</v>
      </c>
      <c r="M303" s="11">
        <f t="shared" si="74"/>
        <v>0.19083969465648853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-0.25332732332699692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0.22485433953248354</v>
      </c>
      <c r="Q303" s="11">
        <f>2*'OddsRatio_working_3-way'!K303*'OddsRatio_working_3-way'!L303*'OddsRatio_working_3-way'!M303</f>
        <v>5.7877564873226137E-2</v>
      </c>
      <c r="R303" s="11">
        <f t="shared" si="75"/>
        <v>0</v>
      </c>
      <c r="S303" s="11">
        <f t="shared" si="76"/>
        <v>-0.88760397646581446</v>
      </c>
      <c r="T303" s="11">
        <f t="shared" si="77"/>
        <v>-0.22846949201179265</v>
      </c>
      <c r="U303" s="11">
        <f>'OddsRatio_working_3-way'!S303-'OddsRatio_working_3-way'!R303^2/3</f>
        <v>-0.88760397646581446</v>
      </c>
      <c r="V303" s="11">
        <f>'OddsRatio_working_3-way'!S303*'OddsRatio_working_3-way'!R303/3-2*'OddsRatio_working_3-way'!R303^3/27-'OddsRatio_working_3-way'!T303</f>
        <v>0.22846949201179265</v>
      </c>
      <c r="W303" s="11">
        <f>'OddsRatio_working_3-way'!V303^2+4*'OddsRatio_working_3-way'!U303^3/27</f>
        <v>-5.140030511619155E-2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0.16093369278705916</v>
      </c>
      <c r="Y303" s="11">
        <f>IF('OddsRatio_working_3-way'!W303&gt;=0,IF('OddsRatio_working_3-way'!V303+SQRT('OddsRatio_working_3-way'!W303)&gt;0,0,PI()),ACOS('OddsRatio_working_3-way'!V303/(2*'OddsRatio_working_3-way'!X303)))</f>
        <v>0.78154670474583499</v>
      </c>
      <c r="Z303" s="11">
        <f>'OddsRatio_working_3-way'!X303^(1/3)*COS('OddsRatio_working_3-way'!Y303/3)</f>
        <v>0.52558357356089513</v>
      </c>
      <c r="AA303" s="11">
        <f>'OddsRatio_working_3-way'!X303^(1/3)*COS(('OddsRatio_working_3-way'!Y303+2*PI())/3)</f>
        <v>-0.38412778522556235</v>
      </c>
      <c r="AB303" s="11">
        <f>'OddsRatio_working_3-way'!X303^(1/3)*COS(('OddsRatio_working_3-way'!Y303+4*PI())/3)</f>
        <v>-0.14145578833533254</v>
      </c>
      <c r="AC303" s="11">
        <f>'OddsRatio_working_3-way'!X303^(1/3)*SIN('OddsRatio_working_3-way'!Y303/3)</f>
        <v>0.14010674272935819</v>
      </c>
      <c r="AD303" s="11">
        <f>'OddsRatio_working_3-way'!X303^(1/3)*SIN(('OddsRatio_working_3-way'!Y303+2*PI())/3)</f>
        <v>0.38511535515086354</v>
      </c>
      <c r="AE303" s="11">
        <f>'OddsRatio_working_3-way'!X303^(1/3)*SIN(('OddsRatio_working_3-way'!Y303+4*PI())/3)</f>
        <v>-0.52522209788022156</v>
      </c>
      <c r="AF303" s="11">
        <f>-'OddsRatio_working_3-way'!U303/(3*'OddsRatio_working_3-way'!X303^(1/3))*COS(('OddsRatio_working_3-way'!Y303)/3)</f>
        <v>0.52558357356089513</v>
      </c>
      <c r="AG303" s="11">
        <f>-'OddsRatio_working_3-way'!U303/(3*'OddsRatio_working_3-way'!X303^(1/3))*COS(('OddsRatio_working_3-way'!Y303+2*PI())/3)</f>
        <v>-0.38412778522556235</v>
      </c>
      <c r="AH303" s="11">
        <f>-'OddsRatio_working_3-way'!U303/(3*'OddsRatio_working_3-way'!X303^(1/3))*COS(('OddsRatio_working_3-way'!Y303+4*PI())/3)</f>
        <v>-0.14145578833533254</v>
      </c>
      <c r="AI303" s="11">
        <f>'OddsRatio_working_3-way'!U303/(3*'OddsRatio_working_3-way'!X303^(1/3))*SIN(('OddsRatio_working_3-way'!Y303)/3)</f>
        <v>-0.14010674272935819</v>
      </c>
      <c r="AJ303" s="11">
        <f>'OddsRatio_working_3-way'!U303/(3*'OddsRatio_working_3-way'!X303^(1/3))*SIN(('OddsRatio_working_3-way'!Y303+2*PI())/3)</f>
        <v>-0.38511535515086354</v>
      </c>
      <c r="AK303" s="11">
        <f>'OddsRatio_working_3-way'!U303/(3*'OddsRatio_working_3-way'!X303^(1/3))*SIN(('OddsRatio_working_3-way'!Y303+4*PI())/3)</f>
        <v>0.52522209788022156</v>
      </c>
      <c r="AL303" s="11">
        <f>'OddsRatio_working_3-way'!Z303+'OddsRatio_working_3-way'!AF303</f>
        <v>1.0511671471217903</v>
      </c>
      <c r="AM303" s="11">
        <f>'OddsRatio_working_3-way'!AA303+'OddsRatio_working_3-way'!AG303</f>
        <v>-0.76825557045112469</v>
      </c>
      <c r="AN303" s="11">
        <f>'OddsRatio_working_3-way'!AB303+'OddsRatio_working_3-way'!AH303</f>
        <v>-0.28291157667066508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1.0511671471217903</v>
      </c>
      <c r="AS303" s="11">
        <f>IF(('OddsRatio_working_3-way'!X303=0),IF(Q303&gt;0,-Q303^(1/3),(-Q303)^(1/3)),'OddsRatio_working_3-way'!AM303-'OddsRatio_working_3-way'!R303/3)</f>
        <v>-0.76825557045112469</v>
      </c>
      <c r="AT303" s="11">
        <f>IF(('OddsRatio_working_3-way'!X303=0),IF(Q303&gt;0,-Q303^(1/3),(-Q303)^(1/3)),'OddsRatio_working_3-way'!AN303-'OddsRatio_working_3-way'!R303/3)</f>
        <v>-0.28291157667066508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IF('True_Odds_Calculator_3-way'!A303="","",'True_Odds_Calculator_3-way'!A303)</f>
        <v>2.31</v>
      </c>
      <c r="B304" s="4">
        <f>IF('True_Odds_Calculator_3-way'!B303="","",'True_Odds_Calculator_3-way'!B303)</f>
        <v>3.69</v>
      </c>
      <c r="C304" s="4">
        <f>IF('True_Odds_Calculator_3-way'!C303="","",'True_Odds_Calculator_3-way'!C303)</f>
        <v>3.08</v>
      </c>
      <c r="D304" s="9">
        <f t="shared" si="65"/>
        <v>0.42226893557995099</v>
      </c>
      <c r="E304" s="9">
        <f t="shared" si="66"/>
        <v>0.26250675164132259</v>
      </c>
      <c r="F304" s="9">
        <f t="shared" si="67"/>
        <v>0.3152243127787267</v>
      </c>
      <c r="G304" s="9">
        <f t="shared" si="68"/>
        <v>1.0443962189742007</v>
      </c>
      <c r="H304" s="9">
        <f t="shared" si="69"/>
        <v>2.3681590468562028</v>
      </c>
      <c r="I304" s="9">
        <f t="shared" si="70"/>
        <v>3.8094258290405993</v>
      </c>
      <c r="J304" s="9">
        <f t="shared" si="71"/>
        <v>3.1723441354663371</v>
      </c>
      <c r="K304" s="11">
        <f t="shared" si="72"/>
        <v>0.4329004329004329</v>
      </c>
      <c r="L304" s="11">
        <f t="shared" si="73"/>
        <v>0.2710027100271003</v>
      </c>
      <c r="M304" s="11">
        <f t="shared" si="74"/>
        <v>0.32467532467532467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-0.27918870744337976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0.23158718122291133</v>
      </c>
      <c r="Q304" s="11">
        <f>2*'OddsRatio_working_3-way'!K304*'OddsRatio_working_3-way'!L304*'OddsRatio_working_3-way'!M304</f>
        <v>7.6179993823326103E-2</v>
      </c>
      <c r="R304" s="11">
        <f t="shared" si="75"/>
        <v>0</v>
      </c>
      <c r="S304" s="11">
        <f t="shared" si="76"/>
        <v>-0.82950053153520853</v>
      </c>
      <c r="T304" s="11">
        <f t="shared" si="77"/>
        <v>-0.27286201695237122</v>
      </c>
      <c r="U304" s="11">
        <f>'OddsRatio_working_3-way'!S304-'OddsRatio_working_3-way'!R304^2/3</f>
        <v>-0.82950053153520853</v>
      </c>
      <c r="V304" s="11">
        <f>'OddsRatio_working_3-way'!S304*'OddsRatio_working_3-way'!R304/3-2*'OddsRatio_working_3-way'!R304^3/27-'OddsRatio_working_3-way'!T304</f>
        <v>0.27286201695237122</v>
      </c>
      <c r="W304" s="11">
        <f>'OddsRatio_working_3-way'!V304^2+4*'OddsRatio_working_3-way'!U304^3/27</f>
        <v>-1.0102670753038612E-2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0.14539287383530419</v>
      </c>
      <c r="Y304" s="11">
        <f>IF('OddsRatio_working_3-way'!W304&gt;=0,IF('OddsRatio_working_3-way'!V304+SQRT('OddsRatio_working_3-way'!W304)&gt;0,0,PI()),ACOS('OddsRatio_working_3-way'!V304/(2*'OddsRatio_working_3-way'!X304)))</f>
        <v>0.35293853543015752</v>
      </c>
      <c r="Z304" s="11">
        <f>'OddsRatio_working_3-way'!X304^(1/3)*COS('OddsRatio_working_3-way'!Y304/3)</f>
        <v>0.52219810948710044</v>
      </c>
      <c r="AA304" s="11">
        <f>'OddsRatio_working_3-way'!X304^(1/3)*COS(('OddsRatio_working_3-way'!Y304+2*PI())/3)</f>
        <v>-0.31454981451248049</v>
      </c>
      <c r="AB304" s="11">
        <f>'OddsRatio_working_3-way'!X304^(1/3)*COS(('OddsRatio_working_3-way'!Y304+4*PI())/3)</f>
        <v>-0.20764829497462003</v>
      </c>
      <c r="AC304" s="11">
        <f>'OddsRatio_working_3-way'!X304^(1/3)*SIN('OddsRatio_working_3-way'!Y304/3)</f>
        <v>6.1719621081963882E-2</v>
      </c>
      <c r="AD304" s="11">
        <f>'OddsRatio_working_3-way'!X304^(1/3)*SIN(('OddsRatio_working_3-way'!Y304+2*PI())/3)</f>
        <v>0.42137701808305472</v>
      </c>
      <c r="AE304" s="11">
        <f>'OddsRatio_working_3-way'!X304^(1/3)*SIN(('OddsRatio_working_3-way'!Y304+4*PI())/3)</f>
        <v>-0.48309663916501855</v>
      </c>
      <c r="AF304" s="11">
        <f>-'OddsRatio_working_3-way'!U304/(3*'OddsRatio_working_3-way'!X304^(1/3))*COS(('OddsRatio_working_3-way'!Y304)/3)</f>
        <v>0.52219810948710021</v>
      </c>
      <c r="AG304" s="11">
        <f>-'OddsRatio_working_3-way'!U304/(3*'OddsRatio_working_3-way'!X304^(1/3))*COS(('OddsRatio_working_3-way'!Y304+2*PI())/3)</f>
        <v>-0.31454981451248037</v>
      </c>
      <c r="AH304" s="11">
        <f>-'OddsRatio_working_3-way'!U304/(3*'OddsRatio_working_3-way'!X304^(1/3))*COS(('OddsRatio_working_3-way'!Y304+4*PI())/3)</f>
        <v>-0.20764829497461995</v>
      </c>
      <c r="AI304" s="11">
        <f>'OddsRatio_working_3-way'!U304/(3*'OddsRatio_working_3-way'!X304^(1/3))*SIN(('OddsRatio_working_3-way'!Y304)/3)</f>
        <v>-6.1719621081963855E-2</v>
      </c>
      <c r="AJ304" s="11">
        <f>'OddsRatio_working_3-way'!U304/(3*'OddsRatio_working_3-way'!X304^(1/3))*SIN(('OddsRatio_working_3-way'!Y304+2*PI())/3)</f>
        <v>-0.42137701808305456</v>
      </c>
      <c r="AK304" s="11">
        <f>'OddsRatio_working_3-way'!U304/(3*'OddsRatio_working_3-way'!X304^(1/3))*SIN(('OddsRatio_working_3-way'!Y304+4*PI())/3)</f>
        <v>0.48309663916501833</v>
      </c>
      <c r="AL304" s="11">
        <f>'OddsRatio_working_3-way'!Z304+'OddsRatio_working_3-way'!AF304</f>
        <v>1.0443962189742007</v>
      </c>
      <c r="AM304" s="11">
        <f>'OddsRatio_working_3-way'!AA304+'OddsRatio_working_3-way'!AG304</f>
        <v>-0.62909962902496086</v>
      </c>
      <c r="AN304" s="11">
        <f>'OddsRatio_working_3-way'!AB304+'OddsRatio_working_3-way'!AH304</f>
        <v>-0.41529658994924001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1.0443962189742007</v>
      </c>
      <c r="AS304" s="11">
        <f>IF(('OddsRatio_working_3-way'!X304=0),IF(Q304&gt;0,-Q304^(1/3),(-Q304)^(1/3)),'OddsRatio_working_3-way'!AM304-'OddsRatio_working_3-way'!R304/3)</f>
        <v>-0.62909962902496086</v>
      </c>
      <c r="AT304" s="11">
        <f>IF(('OddsRatio_working_3-way'!X304=0),IF(Q304&gt;0,-Q304^(1/3),(-Q304)^(1/3)),'OddsRatio_working_3-way'!AN304-'OddsRatio_working_3-way'!R304/3)</f>
        <v>-0.41529658994924001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IF('True_Odds_Calculator_3-way'!A304="","",'True_Odds_Calculator_3-way'!A304)</f>
        <v>2.2200000000000002</v>
      </c>
      <c r="B305" s="4">
        <f>IF('True_Odds_Calculator_3-way'!B304="","",'True_Odds_Calculator_3-way'!B304)</f>
        <v>3.18</v>
      </c>
      <c r="C305" s="4">
        <f>IF('True_Odds_Calculator_3-way'!C304="","",'True_Odds_Calculator_3-way'!C304)</f>
        <v>3.58</v>
      </c>
      <c r="D305" s="9">
        <f t="shared" si="65"/>
        <v>0.43386034493450376</v>
      </c>
      <c r="E305" s="9">
        <f t="shared" si="66"/>
        <v>0.30014822854573037</v>
      </c>
      <c r="F305" s="9">
        <f t="shared" si="67"/>
        <v>0.26599142651976587</v>
      </c>
      <c r="G305" s="9">
        <f t="shared" si="68"/>
        <v>1.0695812673654759</v>
      </c>
      <c r="H305" s="9">
        <f t="shared" si="69"/>
        <v>2.3048891461858805</v>
      </c>
      <c r="I305" s="9">
        <f t="shared" si="70"/>
        <v>3.3316871628567375</v>
      </c>
      <c r="J305" s="9">
        <f t="shared" si="71"/>
        <v>3.7595196698029283</v>
      </c>
      <c r="K305" s="11">
        <f t="shared" si="72"/>
        <v>0.4504504504504504</v>
      </c>
      <c r="L305" s="11">
        <f t="shared" si="73"/>
        <v>0.31446540880503143</v>
      </c>
      <c r="M305" s="11">
        <f t="shared" si="74"/>
        <v>0.27932960893854747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-0.2715019224980223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0.23661270630807887</v>
      </c>
      <c r="Q305" s="11">
        <f>2*'OddsRatio_working_3-way'!K305*'OddsRatio_working_3-way'!L305*'OddsRatio_working_3-way'!M305</f>
        <v>7.9134684383972864E-2</v>
      </c>
      <c r="R305" s="11">
        <f t="shared" si="75"/>
        <v>0</v>
      </c>
      <c r="S305" s="11">
        <f t="shared" si="76"/>
        <v>-0.87149550961210021</v>
      </c>
      <c r="T305" s="11">
        <f t="shared" si="77"/>
        <v>-0.29147007010438131</v>
      </c>
      <c r="U305" s="11">
        <f>'OddsRatio_working_3-way'!S305-'OddsRatio_working_3-way'!R305^2/3</f>
        <v>-0.87149550961210021</v>
      </c>
      <c r="V305" s="11">
        <f>'OddsRatio_working_3-way'!S305*'OddsRatio_working_3-way'!R305/3-2*'OddsRatio_working_3-way'!R305^3/27-'OddsRatio_working_3-way'!T305</f>
        <v>0.29147007010438131</v>
      </c>
      <c r="W305" s="11">
        <f>'OddsRatio_working_3-way'!V305^2+4*'OddsRatio_working_3-way'!U305^3/27</f>
        <v>-1.3105152961327207E-2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0.15657263069257998</v>
      </c>
      <c r="Y305" s="11">
        <f>IF('OddsRatio_working_3-way'!W305&gt;=0,IF('OddsRatio_working_3-way'!V305+SQRT('OddsRatio_working_3-way'!W305)&gt;0,0,PI()),ACOS('OddsRatio_working_3-way'!V305/(2*'OddsRatio_working_3-way'!X305)))</f>
        <v>0.37424932563849422</v>
      </c>
      <c r="Z305" s="11">
        <f>'OddsRatio_working_3-way'!X305^(1/3)*COS('OddsRatio_working_3-way'!Y305/3)</f>
        <v>0.53479063368273805</v>
      </c>
      <c r="AA305" s="11">
        <f>'OddsRatio_working_3-way'!X305^(1/3)*COS(('OddsRatio_working_3-way'!Y305+2*PI())/3)</f>
        <v>-0.32547380680914195</v>
      </c>
      <c r="AB305" s="11">
        <f>'OddsRatio_working_3-way'!X305^(1/3)*COS(('OddsRatio_working_3-way'!Y305+4*PI())/3)</f>
        <v>-0.20931682687359601</v>
      </c>
      <c r="AC305" s="11">
        <f>'OddsRatio_working_3-way'!X305^(1/3)*SIN('OddsRatio_working_3-way'!Y305/3)</f>
        <v>6.706326363404129E-2</v>
      </c>
      <c r="AD305" s="11">
        <f>'OddsRatio_working_3-way'!X305^(1/3)*SIN(('OddsRatio_working_3-way'!Y305+2*PI())/3)</f>
        <v>0.42961064265820836</v>
      </c>
      <c r="AE305" s="11">
        <f>'OddsRatio_working_3-way'!X305^(1/3)*SIN(('OddsRatio_working_3-way'!Y305+4*PI())/3)</f>
        <v>-0.49667390629224972</v>
      </c>
      <c r="AF305" s="11">
        <f>-'OddsRatio_working_3-way'!U305/(3*'OddsRatio_working_3-way'!X305^(1/3))*COS(('OddsRatio_working_3-way'!Y305)/3)</f>
        <v>0.53479063368273794</v>
      </c>
      <c r="AG305" s="11">
        <f>-'OddsRatio_working_3-way'!U305/(3*'OddsRatio_working_3-way'!X305^(1/3))*COS(('OddsRatio_working_3-way'!Y305+2*PI())/3)</f>
        <v>-0.32547380680914184</v>
      </c>
      <c r="AH305" s="11">
        <f>-'OddsRatio_working_3-way'!U305/(3*'OddsRatio_working_3-way'!X305^(1/3))*COS(('OddsRatio_working_3-way'!Y305+4*PI())/3)</f>
        <v>-0.20931682687359598</v>
      </c>
      <c r="AI305" s="11">
        <f>'OddsRatio_working_3-way'!U305/(3*'OddsRatio_working_3-way'!X305^(1/3))*SIN(('OddsRatio_working_3-way'!Y305)/3)</f>
        <v>-6.7063263634041276E-2</v>
      </c>
      <c r="AJ305" s="11">
        <f>'OddsRatio_working_3-way'!U305/(3*'OddsRatio_working_3-way'!X305^(1/3))*SIN(('OddsRatio_working_3-way'!Y305+2*PI())/3)</f>
        <v>-0.42961064265820825</v>
      </c>
      <c r="AK305" s="11">
        <f>'OddsRatio_working_3-way'!U305/(3*'OddsRatio_working_3-way'!X305^(1/3))*SIN(('OddsRatio_working_3-way'!Y305+4*PI())/3)</f>
        <v>0.49667390629224961</v>
      </c>
      <c r="AL305" s="11">
        <f>'OddsRatio_working_3-way'!Z305+'OddsRatio_working_3-way'!AF305</f>
        <v>1.0695812673654759</v>
      </c>
      <c r="AM305" s="11">
        <f>'OddsRatio_working_3-way'!AA305+'OddsRatio_working_3-way'!AG305</f>
        <v>-0.65094761361828379</v>
      </c>
      <c r="AN305" s="11">
        <f>'OddsRatio_working_3-way'!AB305+'OddsRatio_working_3-way'!AH305</f>
        <v>-0.41863365374719197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1.0695812673654759</v>
      </c>
      <c r="AS305" s="11">
        <f>IF(('OddsRatio_working_3-way'!X305=0),IF(Q305&gt;0,-Q305^(1/3),(-Q305)^(1/3)),'OddsRatio_working_3-way'!AM305-'OddsRatio_working_3-way'!R305/3)</f>
        <v>-0.65094761361828379</v>
      </c>
      <c r="AT305" s="11">
        <f>IF(('OddsRatio_working_3-way'!X305=0),IF(Q305&gt;0,-Q305^(1/3),(-Q305)^(1/3)),'OddsRatio_working_3-way'!AN305-'OddsRatio_working_3-way'!R305/3)</f>
        <v>-0.41863365374719197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IF('True_Odds_Calculator_3-way'!A305="","",'True_Odds_Calculator_3-way'!A305)</f>
        <v>1.81</v>
      </c>
      <c r="B306" s="4">
        <f>IF('True_Odds_Calculator_3-way'!B305="","",'True_Odds_Calculator_3-way'!B305)</f>
        <v>3.82</v>
      </c>
      <c r="C306" s="4">
        <f>IF('True_Odds_Calculator_3-way'!C305="","",'True_Odds_Calculator_3-way'!C305)</f>
        <v>4.4000000000000004</v>
      </c>
      <c r="D306" s="9">
        <f t="shared" si="65"/>
        <v>0.53560925958038297</v>
      </c>
      <c r="E306" s="9">
        <f t="shared" si="66"/>
        <v>0.24884546432883173</v>
      </c>
      <c r="F306" s="9">
        <f t="shared" si="67"/>
        <v>0.2155452760907853</v>
      </c>
      <c r="G306" s="9">
        <f t="shared" si="68"/>
        <v>1.0704107359939528</v>
      </c>
      <c r="H306" s="9">
        <f t="shared" si="69"/>
        <v>1.8670326961551014</v>
      </c>
      <c r="I306" s="9">
        <f t="shared" si="70"/>
        <v>4.0185582755029463</v>
      </c>
      <c r="J306" s="9">
        <f t="shared" si="71"/>
        <v>4.6393965023794399</v>
      </c>
      <c r="K306" s="11">
        <f t="shared" si="72"/>
        <v>0.5524861878453039</v>
      </c>
      <c r="L306" s="11">
        <f t="shared" si="73"/>
        <v>0.26178010471204188</v>
      </c>
      <c r="M306" s="11">
        <f t="shared" si="74"/>
        <v>0.22727272727272727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-0.25528096328767402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0.23107912306951961</v>
      </c>
      <c r="Q306" s="11">
        <f>2*'OddsRatio_working_3-way'!K306*'OddsRatio_working_3-way'!L306*'OddsRatio_working_3-way'!M306</f>
        <v>6.5740860048227504E-2</v>
      </c>
      <c r="R306" s="11">
        <f t="shared" si="75"/>
        <v>0</v>
      </c>
      <c r="S306" s="11">
        <f t="shared" si="76"/>
        <v>-0.90519528010836614</v>
      </c>
      <c r="T306" s="11">
        <f t="shared" si="77"/>
        <v>-0.25752355052869597</v>
      </c>
      <c r="U306" s="11">
        <f>'OddsRatio_working_3-way'!S306-'OddsRatio_working_3-way'!R306^2/3</f>
        <v>-0.90519528010836614</v>
      </c>
      <c r="V306" s="11">
        <f>'OddsRatio_working_3-way'!S306*'OddsRatio_working_3-way'!R306/3-2*'OddsRatio_working_3-way'!R306^3/27-'OddsRatio_working_3-way'!T306</f>
        <v>0.25752355052869597</v>
      </c>
      <c r="W306" s="11">
        <f>'OddsRatio_working_3-way'!V306^2+4*'OddsRatio_working_3-way'!U306^3/27</f>
        <v>-4.3562738910411417E-2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0.16574160460436393</v>
      </c>
      <c r="Y306" s="11">
        <f>IF('OddsRatio_working_3-way'!W306&gt;=0,IF('OddsRatio_working_3-way'!V306+SQRT('OddsRatio_working_3-way'!W306)&gt;0,0,PI()),ACOS('OddsRatio_working_3-way'!V306/(2*'OddsRatio_working_3-way'!X306)))</f>
        <v>0.6810967229342062</v>
      </c>
      <c r="Z306" s="11">
        <f>'OddsRatio_working_3-way'!X306^(1/3)*COS('OddsRatio_working_3-way'!Y306/3)</f>
        <v>0.53520536799697649</v>
      </c>
      <c r="AA306" s="11">
        <f>'OddsRatio_working_3-way'!X306^(1/3)*COS(('OddsRatio_working_3-way'!Y306+2*PI())/3)</f>
        <v>-0.37467850095781552</v>
      </c>
      <c r="AB306" s="11">
        <f>'OddsRatio_working_3-way'!X306^(1/3)*COS(('OddsRatio_working_3-way'!Y306+4*PI())/3)</f>
        <v>-0.160526867039161</v>
      </c>
      <c r="AC306" s="11">
        <f>'OddsRatio_working_3-way'!X306^(1/3)*SIN('OddsRatio_working_3-way'!Y306/3)</f>
        <v>0.12364050349033347</v>
      </c>
      <c r="AD306" s="11">
        <f>'OddsRatio_working_3-way'!X306^(1/3)*SIN(('OddsRatio_working_3-way'!Y306+2*PI())/3)</f>
        <v>0.40168119318201384</v>
      </c>
      <c r="AE306" s="11">
        <f>'OddsRatio_working_3-way'!X306^(1/3)*SIN(('OddsRatio_working_3-way'!Y306+4*PI())/3)</f>
        <v>-0.52532169667234729</v>
      </c>
      <c r="AF306" s="11">
        <f>-'OddsRatio_working_3-way'!U306/(3*'OddsRatio_working_3-way'!X306^(1/3))*COS(('OddsRatio_working_3-way'!Y306)/3)</f>
        <v>0.53520536799697638</v>
      </c>
      <c r="AG306" s="11">
        <f>-'OddsRatio_working_3-way'!U306/(3*'OddsRatio_working_3-way'!X306^(1/3))*COS(('OddsRatio_working_3-way'!Y306+2*PI())/3)</f>
        <v>-0.37467850095781546</v>
      </c>
      <c r="AH306" s="11">
        <f>-'OddsRatio_working_3-way'!U306/(3*'OddsRatio_working_3-way'!X306^(1/3))*COS(('OddsRatio_working_3-way'!Y306+4*PI())/3)</f>
        <v>-0.16052686703916097</v>
      </c>
      <c r="AI306" s="11">
        <f>'OddsRatio_working_3-way'!U306/(3*'OddsRatio_working_3-way'!X306^(1/3))*SIN(('OddsRatio_working_3-way'!Y306)/3)</f>
        <v>-0.12364050349033344</v>
      </c>
      <c r="AJ306" s="11">
        <f>'OddsRatio_working_3-way'!U306/(3*'OddsRatio_working_3-way'!X306^(1/3))*SIN(('OddsRatio_working_3-way'!Y306+2*PI())/3)</f>
        <v>-0.40168119318201378</v>
      </c>
      <c r="AK306" s="11">
        <f>'OddsRatio_working_3-way'!U306/(3*'OddsRatio_working_3-way'!X306^(1/3))*SIN(('OddsRatio_working_3-way'!Y306+4*PI())/3)</f>
        <v>0.52532169667234718</v>
      </c>
      <c r="AL306" s="11">
        <f>'OddsRatio_working_3-way'!Z306+'OddsRatio_working_3-way'!AF306</f>
        <v>1.0704107359939528</v>
      </c>
      <c r="AM306" s="11">
        <f>'OddsRatio_working_3-way'!AA306+'OddsRatio_working_3-way'!AG306</f>
        <v>-0.74935700191563104</v>
      </c>
      <c r="AN306" s="11">
        <f>'OddsRatio_working_3-way'!AB306+'OddsRatio_working_3-way'!AH306</f>
        <v>-0.32105373407832194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1.0704107359939528</v>
      </c>
      <c r="AS306" s="11">
        <f>IF(('OddsRatio_working_3-way'!X306=0),IF(Q306&gt;0,-Q306^(1/3),(-Q306)^(1/3)),'OddsRatio_working_3-way'!AM306-'OddsRatio_working_3-way'!R306/3)</f>
        <v>-0.74935700191563104</v>
      </c>
      <c r="AT306" s="11">
        <f>IF(('OddsRatio_working_3-way'!X306=0),IF(Q306&gt;0,-Q306^(1/3),(-Q306)^(1/3)),'OddsRatio_working_3-way'!AN306-'OddsRatio_working_3-way'!R306/3)</f>
        <v>-0.32105373407832194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IF('True_Odds_Calculator_3-way'!A306="","",'True_Odds_Calculator_3-way'!A306)</f>
        <v>13.01</v>
      </c>
      <c r="B307" s="4">
        <f>IF('True_Odds_Calculator_3-way'!B306="","",'True_Odds_Calculator_3-way'!B306)</f>
        <v>5.51</v>
      </c>
      <c r="C307" s="4">
        <f>IF('True_Odds_Calculator_3-way'!C306="","",'True_Odds_Calculator_3-way'!C306)</f>
        <v>1.29</v>
      </c>
      <c r="D307" s="9">
        <f t="shared" si="65"/>
        <v>7.0997553689510787E-2</v>
      </c>
      <c r="E307" s="9">
        <f t="shared" si="66"/>
        <v>0.16909939957030962</v>
      </c>
      <c r="F307" s="9">
        <f t="shared" si="67"/>
        <v>0.75990304674017983</v>
      </c>
      <c r="G307" s="9">
        <f t="shared" si="68"/>
        <v>1.0895081050585851</v>
      </c>
      <c r="H307" s="9">
        <f t="shared" si="69"/>
        <v>14.084992341753606</v>
      </c>
      <c r="I307" s="9">
        <f t="shared" si="70"/>
        <v>5.9136815538142189</v>
      </c>
      <c r="J307" s="9">
        <f t="shared" si="71"/>
        <v>1.3159573504669897</v>
      </c>
      <c r="K307" s="11">
        <f t="shared" si="72"/>
        <v>7.6863950807071479E-2</v>
      </c>
      <c r="L307" s="11">
        <f t="shared" si="73"/>
        <v>0.18148820326678766</v>
      </c>
      <c r="M307" s="11">
        <f t="shared" si="74"/>
        <v>0.77519379844961234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-0.16986305923541867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0.1817812593124371</v>
      </c>
      <c r="Q307" s="11">
        <f>2*'OddsRatio_working_3-way'!K307*'OddsRatio_working_3-way'!L307*'OddsRatio_working_3-way'!M307</f>
        <v>2.1627752446452955E-2</v>
      </c>
      <c r="R307" s="11">
        <f t="shared" si="75"/>
        <v>0</v>
      </c>
      <c r="S307" s="11">
        <f t="shared" si="76"/>
        <v>-1.0701635784181929</v>
      </c>
      <c r="T307" s="11">
        <f t="shared" si="77"/>
        <v>-0.12732463752744708</v>
      </c>
      <c r="U307" s="11">
        <f>'OddsRatio_working_3-way'!S307-'OddsRatio_working_3-way'!R307^2/3</f>
        <v>-1.0701635784181929</v>
      </c>
      <c r="V307" s="11">
        <f>'OddsRatio_working_3-way'!S307*'OddsRatio_working_3-way'!R307/3-2*'OddsRatio_working_3-way'!R307^3/27-'OddsRatio_working_3-way'!T307</f>
        <v>0.12732463752744708</v>
      </c>
      <c r="W307" s="11">
        <f>'OddsRatio_working_3-way'!V307^2+4*'OddsRatio_working_3-way'!U307^3/27</f>
        <v>-0.16535953722520044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0.21305580287022002</v>
      </c>
      <c r="Y307" s="11">
        <f>IF('OddsRatio_working_3-way'!W307&gt;=0,IF('OddsRatio_working_3-way'!V307+SQRT('OddsRatio_working_3-way'!W307)&gt;0,0,PI()),ACOS('OddsRatio_working_3-way'!V307/(2*'OddsRatio_working_3-way'!X307)))</f>
        <v>1.2673552435656728</v>
      </c>
      <c r="Z307" s="11">
        <f>'OddsRatio_working_3-way'!X307^(1/3)*COS('OddsRatio_working_3-way'!Y307/3)</f>
        <v>0.54475405252929254</v>
      </c>
      <c r="AA307" s="11">
        <f>'OddsRatio_working_3-way'!X307^(1/3)*COS(('OddsRatio_working_3-way'!Y307+2*PI())/3)</f>
        <v>-0.48444579174941255</v>
      </c>
      <c r="AB307" s="11">
        <f>'OddsRatio_working_3-way'!X307^(1/3)*COS(('OddsRatio_working_3-way'!Y307+4*PI())/3)</f>
        <v>-6.0308260779880142E-2</v>
      </c>
      <c r="AC307" s="11">
        <f>'OddsRatio_working_3-way'!X307^(1/3)*SIN('OddsRatio_working_3-way'!Y307/3)</f>
        <v>0.2448759176786828</v>
      </c>
      <c r="AD307" s="11">
        <f>'OddsRatio_working_3-way'!X307^(1/3)*SIN(('OddsRatio_working_3-way'!Y307+2*PI())/3)</f>
        <v>0.34933288946554847</v>
      </c>
      <c r="AE307" s="11">
        <f>'OddsRatio_working_3-way'!X307^(1/3)*SIN(('OddsRatio_working_3-way'!Y307+4*PI())/3)</f>
        <v>-0.5942088071442313</v>
      </c>
      <c r="AF307" s="11">
        <f>-'OddsRatio_working_3-way'!U307/(3*'OddsRatio_working_3-way'!X307^(1/3))*COS(('OddsRatio_working_3-way'!Y307)/3)</f>
        <v>0.54475405252929254</v>
      </c>
      <c r="AG307" s="11">
        <f>-'OddsRatio_working_3-way'!U307/(3*'OddsRatio_working_3-way'!X307^(1/3))*COS(('OddsRatio_working_3-way'!Y307+2*PI())/3)</f>
        <v>-0.48444579174941255</v>
      </c>
      <c r="AH307" s="11">
        <f>-'OddsRatio_working_3-way'!U307/(3*'OddsRatio_working_3-way'!X307^(1/3))*COS(('OddsRatio_working_3-way'!Y307+4*PI())/3)</f>
        <v>-6.0308260779880142E-2</v>
      </c>
      <c r="AI307" s="11">
        <f>'OddsRatio_working_3-way'!U307/(3*'OddsRatio_working_3-way'!X307^(1/3))*SIN(('OddsRatio_working_3-way'!Y307)/3)</f>
        <v>-0.2448759176786828</v>
      </c>
      <c r="AJ307" s="11">
        <f>'OddsRatio_working_3-way'!U307/(3*'OddsRatio_working_3-way'!X307^(1/3))*SIN(('OddsRatio_working_3-way'!Y307+2*PI())/3)</f>
        <v>-0.34933288946554847</v>
      </c>
      <c r="AK307" s="11">
        <f>'OddsRatio_working_3-way'!U307/(3*'OddsRatio_working_3-way'!X307^(1/3))*SIN(('OddsRatio_working_3-way'!Y307+4*PI())/3)</f>
        <v>0.5942088071442313</v>
      </c>
      <c r="AL307" s="11">
        <f>'OddsRatio_working_3-way'!Z307+'OddsRatio_working_3-way'!AF307</f>
        <v>1.0895081050585851</v>
      </c>
      <c r="AM307" s="11">
        <f>'OddsRatio_working_3-way'!AA307+'OddsRatio_working_3-way'!AG307</f>
        <v>-0.96889158349882509</v>
      </c>
      <c r="AN307" s="11">
        <f>'OddsRatio_working_3-way'!AB307+'OddsRatio_working_3-way'!AH307</f>
        <v>-0.12061652155976028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1.0895081050585851</v>
      </c>
      <c r="AS307" s="11">
        <f>IF(('OddsRatio_working_3-way'!X307=0),IF(Q307&gt;0,-Q307^(1/3),(-Q307)^(1/3)),'OddsRatio_working_3-way'!AM307-'OddsRatio_working_3-way'!R307/3)</f>
        <v>-0.96889158349882509</v>
      </c>
      <c r="AT307" s="11">
        <f>IF(('OddsRatio_working_3-way'!X307=0),IF(Q307&gt;0,-Q307^(1/3),(-Q307)^(1/3)),'OddsRatio_working_3-way'!AN307-'OddsRatio_working_3-way'!R307/3)</f>
        <v>-0.12061652155976028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IF('True_Odds_Calculator_3-way'!A307="","",'True_Odds_Calculator_3-way'!A307)</f>
        <v>2.1800000000000002</v>
      </c>
      <c r="B308" s="4">
        <f>IF('True_Odds_Calculator_3-way'!B307="","",'True_Odds_Calculator_3-way'!B307)</f>
        <v>3.3</v>
      </c>
      <c r="C308" s="4">
        <f>IF('True_Odds_Calculator_3-way'!C307="","",'True_Odds_Calculator_3-way'!C307)</f>
        <v>3.74</v>
      </c>
      <c r="D308" s="9">
        <f t="shared" si="65"/>
        <v>0.44762852162027145</v>
      </c>
      <c r="E308" s="9">
        <f t="shared" si="66"/>
        <v>0.2936646246584963</v>
      </c>
      <c r="F308" s="9">
        <f t="shared" si="67"/>
        <v>0.25870685372123248</v>
      </c>
      <c r="G308" s="9">
        <f t="shared" si="68"/>
        <v>1.045758703358064</v>
      </c>
      <c r="H308" s="9">
        <f t="shared" si="69"/>
        <v>2.2339952699625156</v>
      </c>
      <c r="I308" s="9">
        <f t="shared" si="70"/>
        <v>3.4052450177235469</v>
      </c>
      <c r="J308" s="9">
        <f t="shared" si="71"/>
        <v>3.8653788472010953</v>
      </c>
      <c r="K308" s="11">
        <f t="shared" si="72"/>
        <v>0.4587155963302752</v>
      </c>
      <c r="L308" s="11">
        <f t="shared" si="73"/>
        <v>0.30303030303030304</v>
      </c>
      <c r="M308" s="11">
        <f t="shared" si="74"/>
        <v>0.26737967914438499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-0.27638748273591052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0.23117898308007709</v>
      </c>
      <c r="Q308" s="11">
        <f>2*'OddsRatio_working_3-way'!K308*'OddsRatio_working_3-way'!L308*'OddsRatio_working_3-way'!M308</f>
        <v>7.4334078160796485E-2</v>
      </c>
      <c r="R308" s="11">
        <f t="shared" si="75"/>
        <v>0</v>
      </c>
      <c r="S308" s="11">
        <f t="shared" si="76"/>
        <v>-0.83643072686099051</v>
      </c>
      <c r="T308" s="11">
        <f t="shared" si="77"/>
        <v>-0.26894878677202266</v>
      </c>
      <c r="U308" s="11">
        <f>'OddsRatio_working_3-way'!S308-'OddsRatio_working_3-way'!R308^2/3</f>
        <v>-0.83643072686099051</v>
      </c>
      <c r="V308" s="11">
        <f>'OddsRatio_working_3-way'!S308*'OddsRatio_working_3-way'!R308/3-2*'OddsRatio_working_3-way'!R308^3/27-'OddsRatio_working_3-way'!T308</f>
        <v>0.26894878677202266</v>
      </c>
      <c r="W308" s="11">
        <f>'OddsRatio_working_3-way'!V308^2+4*'OddsRatio_working_3-way'!U308^3/27</f>
        <v>-1.4359975459620686E-2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0.14721873638039726</v>
      </c>
      <c r="Y308" s="11">
        <f>IF('OddsRatio_working_3-way'!W308&gt;=0,IF('OddsRatio_working_3-way'!V308+SQRT('OddsRatio_working_3-way'!W308)&gt;0,0,PI()),ACOS('OddsRatio_working_3-way'!V308/(2*'OddsRatio_working_3-way'!X308)))</f>
        <v>0.41915640102774332</v>
      </c>
      <c r="Z308" s="11">
        <f>'OddsRatio_working_3-way'!X308^(1/3)*COS('OddsRatio_working_3-way'!Y308/3)</f>
        <v>0.52287935167903199</v>
      </c>
      <c r="AA308" s="11">
        <f>'OddsRatio_working_3-way'!X308^(1/3)*COS(('OddsRatio_working_3-way'!Y308+2*PI())/3)</f>
        <v>-0.32512302849964236</v>
      </c>
      <c r="AB308" s="11">
        <f>'OddsRatio_working_3-way'!X308^(1/3)*COS(('OddsRatio_working_3-way'!Y308+4*PI())/3)</f>
        <v>-0.19775632317938954</v>
      </c>
      <c r="AC308" s="11">
        <f>'OddsRatio_working_3-way'!X308^(1/3)*SIN('OddsRatio_working_3-way'!Y308/3)</f>
        <v>7.3535201602443659E-2</v>
      </c>
      <c r="AD308" s="11">
        <f>'OddsRatio_working_3-way'!X308^(1/3)*SIN(('OddsRatio_working_3-way'!Y308+2*PI())/3)</f>
        <v>0.41605920086715742</v>
      </c>
      <c r="AE308" s="11">
        <f>'OddsRatio_working_3-way'!X308^(1/3)*SIN(('OddsRatio_working_3-way'!Y308+4*PI())/3)</f>
        <v>-0.48959440246960106</v>
      </c>
      <c r="AF308" s="11">
        <f>-'OddsRatio_working_3-way'!U308/(3*'OddsRatio_working_3-way'!X308^(1/3))*COS(('OddsRatio_working_3-way'!Y308)/3)</f>
        <v>0.52287935167903188</v>
      </c>
      <c r="AG308" s="11">
        <f>-'OddsRatio_working_3-way'!U308/(3*'OddsRatio_working_3-way'!X308^(1/3))*COS(('OddsRatio_working_3-way'!Y308+2*PI())/3)</f>
        <v>-0.32512302849964231</v>
      </c>
      <c r="AH308" s="11">
        <f>-'OddsRatio_working_3-way'!U308/(3*'OddsRatio_working_3-way'!X308^(1/3))*COS(('OddsRatio_working_3-way'!Y308+4*PI())/3)</f>
        <v>-0.19775632317938951</v>
      </c>
      <c r="AI308" s="11">
        <f>'OddsRatio_working_3-way'!U308/(3*'OddsRatio_working_3-way'!X308^(1/3))*SIN(('OddsRatio_working_3-way'!Y308)/3)</f>
        <v>-7.3535201602443645E-2</v>
      </c>
      <c r="AJ308" s="11">
        <f>'OddsRatio_working_3-way'!U308/(3*'OddsRatio_working_3-way'!X308^(1/3))*SIN(('OddsRatio_working_3-way'!Y308+2*PI())/3)</f>
        <v>-0.41605920086715731</v>
      </c>
      <c r="AK308" s="11">
        <f>'OddsRatio_working_3-way'!U308/(3*'OddsRatio_working_3-way'!X308^(1/3))*SIN(('OddsRatio_working_3-way'!Y308+4*PI())/3)</f>
        <v>0.48959440246960095</v>
      </c>
      <c r="AL308" s="11">
        <f>'OddsRatio_working_3-way'!Z308+'OddsRatio_working_3-way'!AF308</f>
        <v>1.045758703358064</v>
      </c>
      <c r="AM308" s="11">
        <f>'OddsRatio_working_3-way'!AA308+'OddsRatio_working_3-way'!AG308</f>
        <v>-0.65024605699928473</v>
      </c>
      <c r="AN308" s="11">
        <f>'OddsRatio_working_3-way'!AB308+'OddsRatio_working_3-way'!AH308</f>
        <v>-0.39551264635877903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1.045758703358064</v>
      </c>
      <c r="AS308" s="11">
        <f>IF(('OddsRatio_working_3-way'!X308=0),IF(Q308&gt;0,-Q308^(1/3),(-Q308)^(1/3)),'OddsRatio_working_3-way'!AM308-'OddsRatio_working_3-way'!R308/3)</f>
        <v>-0.65024605699928473</v>
      </c>
      <c r="AT308" s="11">
        <f>IF(('OddsRatio_working_3-way'!X308=0),IF(Q308&gt;0,-Q308^(1/3),(-Q308)^(1/3)),'OddsRatio_working_3-way'!AN308-'OddsRatio_working_3-way'!R308/3)</f>
        <v>-0.39551264635877903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IF('True_Odds_Calculator_3-way'!A308="","",'True_Odds_Calculator_3-way'!A308)</f>
        <v>2.96</v>
      </c>
      <c r="B309" s="4">
        <f>IF('True_Odds_Calculator_3-way'!B308="","",'True_Odds_Calculator_3-way'!B308)</f>
        <v>3.12</v>
      </c>
      <c r="C309" s="4">
        <f>IF('True_Odds_Calculator_3-way'!C308="","",'True_Odds_Calculator_3-way'!C308)</f>
        <v>2.71</v>
      </c>
      <c r="D309" s="9">
        <f t="shared" si="65"/>
        <v>0.32876513473807262</v>
      </c>
      <c r="E309" s="9">
        <f t="shared" si="66"/>
        <v>0.31168637847213604</v>
      </c>
      <c r="F309" s="9">
        <f t="shared" si="67"/>
        <v>0.35954848678979145</v>
      </c>
      <c r="G309" s="9">
        <f t="shared" si="68"/>
        <v>1.0416760532214671</v>
      </c>
      <c r="H309" s="9">
        <f t="shared" si="69"/>
        <v>3.0416850643140751</v>
      </c>
      <c r="I309" s="9">
        <f t="shared" si="70"/>
        <v>3.2083532328295106</v>
      </c>
      <c r="J309" s="9">
        <f t="shared" si="71"/>
        <v>2.7812660510087084</v>
      </c>
      <c r="K309" s="11">
        <f t="shared" si="72"/>
        <v>0.33783783783783783</v>
      </c>
      <c r="L309" s="11">
        <f t="shared" si="73"/>
        <v>0.32051282051282048</v>
      </c>
      <c r="M309" s="11">
        <f t="shared" si="74"/>
        <v>0.36900369003690037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-0.28390461139538636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0.23134651824688723</v>
      </c>
      <c r="Q309" s="11">
        <f>2*'OddsRatio_working_3-way'!K309*'OddsRatio_working_3-way'!L309*'OddsRatio_working_3-way'!M309</f>
        <v>7.9912441536057754E-2</v>
      </c>
      <c r="R309" s="11">
        <f t="shared" si="75"/>
        <v>0</v>
      </c>
      <c r="S309" s="11">
        <f t="shared" si="76"/>
        <v>-0.81487411250498187</v>
      </c>
      <c r="T309" s="11">
        <f t="shared" si="77"/>
        <v>-0.28147637737650494</v>
      </c>
      <c r="U309" s="11">
        <f>'OddsRatio_working_3-way'!S309-'OddsRatio_working_3-way'!R309^2/3</f>
        <v>-0.81487411250498187</v>
      </c>
      <c r="V309" s="11">
        <f>'OddsRatio_working_3-way'!S309*'OddsRatio_working_3-way'!R309/3-2*'OddsRatio_working_3-way'!R309^3/27-'OddsRatio_working_3-way'!T309</f>
        <v>0.28147637737650494</v>
      </c>
      <c r="W309" s="11">
        <f>'OddsRatio_working_3-way'!V309^2+4*'OddsRatio_working_3-way'!U309^3/27</f>
        <v>-9.3290985031817264E-4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0.14156435009503524</v>
      </c>
      <c r="Y309" s="11">
        <f>IF('OddsRatio_working_3-way'!W309&gt;=0,IF('OddsRatio_working_3-way'!V309+SQRT('OddsRatio_working_3-way'!W309)&gt;0,0,PI()),ACOS('OddsRatio_working_3-way'!V309/(2*'OddsRatio_working_3-way'!X309)))</f>
        <v>0.10808910877873523</v>
      </c>
      <c r="Z309" s="11">
        <f>'OddsRatio_working_3-way'!X309^(1/3)*COS('OddsRatio_working_3-way'!Y309/3)</f>
        <v>0.52083802661073353</v>
      </c>
      <c r="AA309" s="11">
        <f>'OddsRatio_working_3-way'!X309^(1/3)*COS(('OddsRatio_working_3-way'!Y309+2*PI())/3)</f>
        <v>-0.27667756961960072</v>
      </c>
      <c r="AB309" s="11">
        <f>'OddsRatio_working_3-way'!X309^(1/3)*COS(('OddsRatio_working_3-way'!Y309+4*PI())/3)</f>
        <v>-0.24416045699113292</v>
      </c>
      <c r="AC309" s="11">
        <f>'OddsRatio_working_3-way'!X309^(1/3)*SIN('OddsRatio_working_3-way'!Y309/3)</f>
        <v>1.8773763729315322E-2</v>
      </c>
      <c r="AD309" s="11">
        <f>'OddsRatio_working_3-way'!X309^(1/3)*SIN(('OddsRatio_working_3-way'!Y309+2*PI())/3)</f>
        <v>0.44167208043719308</v>
      </c>
      <c r="AE309" s="11">
        <f>'OddsRatio_working_3-way'!X309^(1/3)*SIN(('OddsRatio_working_3-way'!Y309+4*PI())/3)</f>
        <v>-0.4604458441665083</v>
      </c>
      <c r="AF309" s="11">
        <f>-'OddsRatio_working_3-way'!U309/(3*'OddsRatio_working_3-way'!X309^(1/3))*COS(('OddsRatio_working_3-way'!Y309)/3)</f>
        <v>0.52083802661073353</v>
      </c>
      <c r="AG309" s="11">
        <f>-'OddsRatio_working_3-way'!U309/(3*'OddsRatio_working_3-way'!X309^(1/3))*COS(('OddsRatio_working_3-way'!Y309+2*PI())/3)</f>
        <v>-0.27667756961960072</v>
      </c>
      <c r="AH309" s="11">
        <f>-'OddsRatio_working_3-way'!U309/(3*'OddsRatio_working_3-way'!X309^(1/3))*COS(('OddsRatio_working_3-way'!Y309+4*PI())/3)</f>
        <v>-0.24416045699113292</v>
      </c>
      <c r="AI309" s="11">
        <f>'OddsRatio_working_3-way'!U309/(3*'OddsRatio_working_3-way'!X309^(1/3))*SIN(('OddsRatio_working_3-way'!Y309)/3)</f>
        <v>-1.8773763729315322E-2</v>
      </c>
      <c r="AJ309" s="11">
        <f>'OddsRatio_working_3-way'!U309/(3*'OddsRatio_working_3-way'!X309^(1/3))*SIN(('OddsRatio_working_3-way'!Y309+2*PI())/3)</f>
        <v>-0.44167208043719308</v>
      </c>
      <c r="AK309" s="11">
        <f>'OddsRatio_working_3-way'!U309/(3*'OddsRatio_working_3-way'!X309^(1/3))*SIN(('OddsRatio_working_3-way'!Y309+4*PI())/3)</f>
        <v>0.4604458441665083</v>
      </c>
      <c r="AL309" s="11">
        <f>'OddsRatio_working_3-way'!Z309+'OddsRatio_working_3-way'!AF309</f>
        <v>1.0416760532214671</v>
      </c>
      <c r="AM309" s="11">
        <f>'OddsRatio_working_3-way'!AA309+'OddsRatio_working_3-way'!AG309</f>
        <v>-0.55335513923920143</v>
      </c>
      <c r="AN309" s="11">
        <f>'OddsRatio_working_3-way'!AB309+'OddsRatio_working_3-way'!AH309</f>
        <v>-0.48832091398226585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1.0416760532214671</v>
      </c>
      <c r="AS309" s="11">
        <f>IF(('OddsRatio_working_3-way'!X309=0),IF(Q309&gt;0,-Q309^(1/3),(-Q309)^(1/3)),'OddsRatio_working_3-way'!AM309-'OddsRatio_working_3-way'!R309/3)</f>
        <v>-0.55335513923920143</v>
      </c>
      <c r="AT309" s="11">
        <f>IF(('OddsRatio_working_3-way'!X309=0),IF(Q309&gt;0,-Q309^(1/3),(-Q309)^(1/3)),'OddsRatio_working_3-way'!AN309-'OddsRatio_working_3-way'!R309/3)</f>
        <v>-0.48832091398226585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IF('True_Odds_Calculator_3-way'!A309="","",'True_Odds_Calculator_3-way'!A309)</f>
        <v>1.57</v>
      </c>
      <c r="B310" s="4">
        <f>IF('True_Odds_Calculator_3-way'!B309="","",'True_Odds_Calculator_3-way'!B309)</f>
        <v>4.12</v>
      </c>
      <c r="C310" s="4">
        <f>IF('True_Odds_Calculator_3-way'!C309="","",'True_Odds_Calculator_3-way'!C309)</f>
        <v>6.51</v>
      </c>
      <c r="D310" s="9">
        <f t="shared" si="65"/>
        <v>0.6226127081806937</v>
      </c>
      <c r="E310" s="9">
        <f t="shared" si="66"/>
        <v>0.23159990658739235</v>
      </c>
      <c r="F310" s="9">
        <f t="shared" si="67"/>
        <v>0.14578738523191404</v>
      </c>
      <c r="G310" s="9">
        <f t="shared" si="68"/>
        <v>1.0633945619881202</v>
      </c>
      <c r="H310" s="9">
        <f t="shared" si="69"/>
        <v>1.6061349003332286</v>
      </c>
      <c r="I310" s="9">
        <f t="shared" si="70"/>
        <v>4.3177910334029352</v>
      </c>
      <c r="J310" s="9">
        <f t="shared" si="71"/>
        <v>6.8593040365545423</v>
      </c>
      <c r="K310" s="11">
        <f t="shared" si="72"/>
        <v>0.63694267515923564</v>
      </c>
      <c r="L310" s="11">
        <f t="shared" si="73"/>
        <v>0.24271844660194175</v>
      </c>
      <c r="M310" s="11">
        <f t="shared" si="74"/>
        <v>0.15360983102918588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-0.23270364796513765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0.2184791363348757</v>
      </c>
      <c r="Q310" s="11">
        <f>2*'OddsRatio_working_3-way'!K310*'OddsRatio_working_3-way'!L310*'OddsRatio_working_3-way'!M310</f>
        <v>4.7495464420625154E-2</v>
      </c>
      <c r="R310" s="11">
        <f t="shared" si="75"/>
        <v>0</v>
      </c>
      <c r="S310" s="11">
        <f t="shared" si="76"/>
        <v>-0.93887284640938251</v>
      </c>
      <c r="T310" s="11">
        <f t="shared" si="77"/>
        <v>-0.20410279269769185</v>
      </c>
      <c r="U310" s="11">
        <f>'OddsRatio_working_3-way'!S310-'OddsRatio_working_3-way'!R310^2/3</f>
        <v>-0.93887284640938251</v>
      </c>
      <c r="V310" s="11">
        <f>'OddsRatio_working_3-way'!S310*'OddsRatio_working_3-way'!R310/3-2*'OddsRatio_working_3-way'!R310^3/27-'OddsRatio_working_3-way'!T310</f>
        <v>0.20410279269769185</v>
      </c>
      <c r="W310" s="11">
        <f>'OddsRatio_working_3-way'!V310^2+4*'OddsRatio_working_3-way'!U310^3/27</f>
        <v>-8.0949416319681805E-2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0.17507667342244568</v>
      </c>
      <c r="Y310" s="11">
        <f>IF('OddsRatio_working_3-way'!W310&gt;=0,IF('OddsRatio_working_3-way'!V310+SQRT('OddsRatio_working_3-way'!W310)&gt;0,0,PI()),ACOS('OddsRatio_working_3-way'!V310/(2*'OddsRatio_working_3-way'!X310)))</f>
        <v>0.9485087475989068</v>
      </c>
      <c r="Z310" s="11">
        <f>'OddsRatio_working_3-way'!X310^(1/3)*COS('OddsRatio_working_3-way'!Y310/3)</f>
        <v>0.53169728099406011</v>
      </c>
      <c r="AA310" s="11">
        <f>'OddsRatio_working_3-way'!X310^(1/3)*COS(('OddsRatio_working_3-way'!Y310+2*PI())/3)</f>
        <v>-0.41648632714943529</v>
      </c>
      <c r="AB310" s="11">
        <f>'OddsRatio_working_3-way'!X310^(1/3)*COS(('OddsRatio_working_3-way'!Y310+4*PI())/3)</f>
        <v>-0.11521095384462456</v>
      </c>
      <c r="AC310" s="11">
        <f>'OddsRatio_working_3-way'!X310^(1/3)*SIN('OddsRatio_working_3-way'!Y310/3)</f>
        <v>0.17394141787773737</v>
      </c>
      <c r="AD310" s="11">
        <f>'OddsRatio_working_3-way'!X310^(1/3)*SIN(('OddsRatio_working_3-way'!Y310+2*PI())/3)</f>
        <v>0.37349264352510048</v>
      </c>
      <c r="AE310" s="11">
        <f>'OddsRatio_working_3-way'!X310^(1/3)*SIN(('OddsRatio_working_3-way'!Y310+4*PI())/3)</f>
        <v>-0.54743406140283779</v>
      </c>
      <c r="AF310" s="11">
        <f>-'OddsRatio_working_3-way'!U310/(3*'OddsRatio_working_3-way'!X310^(1/3))*COS(('OddsRatio_working_3-way'!Y310)/3)</f>
        <v>0.53169728099406011</v>
      </c>
      <c r="AG310" s="11">
        <f>-'OddsRatio_working_3-way'!U310/(3*'OddsRatio_working_3-way'!X310^(1/3))*COS(('OddsRatio_working_3-way'!Y310+2*PI())/3)</f>
        <v>-0.41648632714943529</v>
      </c>
      <c r="AH310" s="11">
        <f>-'OddsRatio_working_3-way'!U310/(3*'OddsRatio_working_3-way'!X310^(1/3))*COS(('OddsRatio_working_3-way'!Y310+4*PI())/3)</f>
        <v>-0.11521095384462456</v>
      </c>
      <c r="AI310" s="11">
        <f>'OddsRatio_working_3-way'!U310/(3*'OddsRatio_working_3-way'!X310^(1/3))*SIN(('OddsRatio_working_3-way'!Y310)/3)</f>
        <v>-0.17394141787773737</v>
      </c>
      <c r="AJ310" s="11">
        <f>'OddsRatio_working_3-way'!U310/(3*'OddsRatio_working_3-way'!X310^(1/3))*SIN(('OddsRatio_working_3-way'!Y310+2*PI())/3)</f>
        <v>-0.37349264352510048</v>
      </c>
      <c r="AK310" s="11">
        <f>'OddsRatio_working_3-way'!U310/(3*'OddsRatio_working_3-way'!X310^(1/3))*SIN(('OddsRatio_working_3-way'!Y310+4*PI())/3)</f>
        <v>0.54743406140283779</v>
      </c>
      <c r="AL310" s="11">
        <f>'OddsRatio_working_3-way'!Z310+'OddsRatio_working_3-way'!AF310</f>
        <v>1.0633945619881202</v>
      </c>
      <c r="AM310" s="11">
        <f>'OddsRatio_working_3-way'!AA310+'OddsRatio_working_3-way'!AG310</f>
        <v>-0.83297265429887057</v>
      </c>
      <c r="AN310" s="11">
        <f>'OddsRatio_working_3-way'!AB310+'OddsRatio_working_3-way'!AH310</f>
        <v>-0.23042190768924911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1.0633945619881202</v>
      </c>
      <c r="AS310" s="11">
        <f>IF(('OddsRatio_working_3-way'!X310=0),IF(Q310&gt;0,-Q310^(1/3),(-Q310)^(1/3)),'OddsRatio_working_3-way'!AM310-'OddsRatio_working_3-way'!R310/3)</f>
        <v>-0.83297265429887057</v>
      </c>
      <c r="AT310" s="11">
        <f>IF(('OddsRatio_working_3-way'!X310=0),IF(Q310&gt;0,-Q310^(1/3),(-Q310)^(1/3)),'OddsRatio_working_3-way'!AN310-'OddsRatio_working_3-way'!R310/3)</f>
        <v>-0.23042190768924911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IF('True_Odds_Calculator_3-way'!A310="","",'True_Odds_Calculator_3-way'!A310)</f>
        <v>2.64</v>
      </c>
      <c r="B311" s="4">
        <f>IF('True_Odds_Calculator_3-way'!B310="","",'True_Odds_Calculator_3-way'!B310)</f>
        <v>3.43</v>
      </c>
      <c r="C311" s="4">
        <f>IF('True_Odds_Calculator_3-way'!C310="","",'True_Odds_Calculator_3-way'!C310)</f>
        <v>2.72</v>
      </c>
      <c r="D311" s="9">
        <f t="shared" si="65"/>
        <v>0.36551204770987511</v>
      </c>
      <c r="E311" s="9">
        <f t="shared" si="66"/>
        <v>0.27994910588100202</v>
      </c>
      <c r="F311" s="9">
        <f t="shared" si="67"/>
        <v>0.35453884640912259</v>
      </c>
      <c r="G311" s="9">
        <f t="shared" si="68"/>
        <v>1.0584682506689052</v>
      </c>
      <c r="H311" s="9">
        <f t="shared" si="69"/>
        <v>2.7358879310970048</v>
      </c>
      <c r="I311" s="9">
        <f t="shared" si="70"/>
        <v>3.5720778491254408</v>
      </c>
      <c r="J311" s="9">
        <f t="shared" si="71"/>
        <v>2.8205653911505171</v>
      </c>
      <c r="K311" s="11">
        <f t="shared" si="72"/>
        <v>0.37878787878787878</v>
      </c>
      <c r="L311" s="11">
        <f t="shared" si="73"/>
        <v>0.29154518950437314</v>
      </c>
      <c r="M311" s="11">
        <f t="shared" si="74"/>
        <v>0.36764705882352938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-0.27829898193043445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0.23507779735270729</v>
      </c>
      <c r="Q311" s="11">
        <f>2*'OddsRatio_working_3-way'!K311*'OddsRatio_working_3-way'!L311*'OddsRatio_working_3-way'!M311</f>
        <v>8.1201311693508554E-2</v>
      </c>
      <c r="R311" s="11">
        <f t="shared" si="75"/>
        <v>0</v>
      </c>
      <c r="S311" s="11">
        <f t="shared" si="76"/>
        <v>-0.84469513945785457</v>
      </c>
      <c r="T311" s="11">
        <f t="shared" si="77"/>
        <v>-0.29177725024450935</v>
      </c>
      <c r="U311" s="11">
        <f>'OddsRatio_working_3-way'!S311-'OddsRatio_working_3-way'!R311^2/3</f>
        <v>-0.84469513945785457</v>
      </c>
      <c r="V311" s="11">
        <f>'OddsRatio_working_3-way'!S311*'OddsRatio_working_3-way'!R311/3-2*'OddsRatio_working_3-way'!R311^3/27-'OddsRatio_working_3-way'!T311</f>
        <v>0.29177725024450935</v>
      </c>
      <c r="W311" s="11">
        <f>'OddsRatio_working_3-way'!V311^2+4*'OddsRatio_working_3-way'!U311^3/27</f>
        <v>-4.1546771921416731E-3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0.14940602477175133</v>
      </c>
      <c r="Y311" s="11">
        <f>IF('OddsRatio_working_3-way'!W311&gt;=0,IF('OddsRatio_working_3-way'!V311+SQRT('OddsRatio_working_3-way'!W311)&gt;0,0,PI()),ACOS('OddsRatio_working_3-way'!V311/(2*'OddsRatio_working_3-way'!X311)))</f>
        <v>0.21741902082902986</v>
      </c>
      <c r="Z311" s="11">
        <f>'OddsRatio_working_3-way'!X311^(1/3)*COS('OddsRatio_working_3-way'!Y311/3)</f>
        <v>0.52923412533445258</v>
      </c>
      <c r="AA311" s="11">
        <f>'OddsRatio_working_3-way'!X311^(1/3)*COS(('OddsRatio_working_3-way'!Y311+2*PI())/3)</f>
        <v>-0.29789190752894384</v>
      </c>
      <c r="AB311" s="11">
        <f>'OddsRatio_working_3-way'!X311^(1/3)*COS(('OddsRatio_working_3-way'!Y311+4*PI())/3)</f>
        <v>-0.23134221780550882</v>
      </c>
      <c r="AC311" s="11">
        <f>'OddsRatio_working_3-way'!X311^(1/3)*SIN('OddsRatio_working_3-way'!Y311/3)</f>
        <v>3.8422481276311329E-2</v>
      </c>
      <c r="AD311" s="11">
        <f>'OddsRatio_working_3-way'!X311^(1/3)*SIN(('OddsRatio_working_3-way'!Y311+2*PI())/3)</f>
        <v>0.43911895645111781</v>
      </c>
      <c r="AE311" s="11">
        <f>'OddsRatio_working_3-way'!X311^(1/3)*SIN(('OddsRatio_working_3-way'!Y311+4*PI())/3)</f>
        <v>-0.47754143772742907</v>
      </c>
      <c r="AF311" s="11">
        <f>-'OddsRatio_working_3-way'!U311/(3*'OddsRatio_working_3-way'!X311^(1/3))*COS(('OddsRatio_working_3-way'!Y311)/3)</f>
        <v>0.52923412533445258</v>
      </c>
      <c r="AG311" s="11">
        <f>-'OddsRatio_working_3-way'!U311/(3*'OddsRatio_working_3-way'!X311^(1/3))*COS(('OddsRatio_working_3-way'!Y311+2*PI())/3)</f>
        <v>-0.29789190752894384</v>
      </c>
      <c r="AH311" s="11">
        <f>-'OddsRatio_working_3-way'!U311/(3*'OddsRatio_working_3-way'!X311^(1/3))*COS(('OddsRatio_working_3-way'!Y311+4*PI())/3)</f>
        <v>-0.23134221780550882</v>
      </c>
      <c r="AI311" s="11">
        <f>'OddsRatio_working_3-way'!U311/(3*'OddsRatio_working_3-way'!X311^(1/3))*SIN(('OddsRatio_working_3-way'!Y311)/3)</f>
        <v>-3.8422481276311329E-2</v>
      </c>
      <c r="AJ311" s="11">
        <f>'OddsRatio_working_3-way'!U311/(3*'OddsRatio_working_3-way'!X311^(1/3))*SIN(('OddsRatio_working_3-way'!Y311+2*PI())/3)</f>
        <v>-0.43911895645111781</v>
      </c>
      <c r="AK311" s="11">
        <f>'OddsRatio_working_3-way'!U311/(3*'OddsRatio_working_3-way'!X311^(1/3))*SIN(('OddsRatio_working_3-way'!Y311+4*PI())/3)</f>
        <v>0.47754143772742907</v>
      </c>
      <c r="AL311" s="11">
        <f>'OddsRatio_working_3-way'!Z311+'OddsRatio_working_3-way'!AF311</f>
        <v>1.0584682506689052</v>
      </c>
      <c r="AM311" s="11">
        <f>'OddsRatio_working_3-way'!AA311+'OddsRatio_working_3-way'!AG311</f>
        <v>-0.59578381505788769</v>
      </c>
      <c r="AN311" s="11">
        <f>'OddsRatio_working_3-way'!AB311+'OddsRatio_working_3-way'!AH311</f>
        <v>-0.46268443561101763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1.0584682506689052</v>
      </c>
      <c r="AS311" s="11">
        <f>IF(('OddsRatio_working_3-way'!X311=0),IF(Q311&gt;0,-Q311^(1/3),(-Q311)^(1/3)),'OddsRatio_working_3-way'!AM311-'OddsRatio_working_3-way'!R311/3)</f>
        <v>-0.59578381505788769</v>
      </c>
      <c r="AT311" s="11">
        <f>IF(('OddsRatio_working_3-way'!X311=0),IF(Q311&gt;0,-Q311^(1/3),(-Q311)^(1/3)),'OddsRatio_working_3-way'!AN311-'OddsRatio_working_3-way'!R311/3)</f>
        <v>-0.46268443561101763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IF('True_Odds_Calculator_3-way'!A311="","",'True_Odds_Calculator_3-way'!A311)</f>
        <v>1.1299999999999999</v>
      </c>
      <c r="B312" s="4">
        <f>IF('True_Odds_Calculator_3-way'!B311="","",'True_Odds_Calculator_3-way'!B311)</f>
        <v>7.62</v>
      </c>
      <c r="C312" s="4">
        <f>IF('True_Odds_Calculator_3-way'!C311="","",'True_Odds_Calculator_3-way'!C311)</f>
        <v>21.53</v>
      </c>
      <c r="D312" s="9">
        <f t="shared" si="65"/>
        <v>0.85755493046382814</v>
      </c>
      <c r="E312" s="9">
        <f t="shared" si="66"/>
        <v>0.10572353827918049</v>
      </c>
      <c r="F312" s="9">
        <f t="shared" si="67"/>
        <v>3.6721531256991707E-2</v>
      </c>
      <c r="G312" s="9">
        <f t="shared" si="68"/>
        <v>1.277738912342034</v>
      </c>
      <c r="H312" s="9">
        <f t="shared" si="69"/>
        <v>1.1661060586044643</v>
      </c>
      <c r="I312" s="9">
        <f t="shared" si="70"/>
        <v>9.4586315997042636</v>
      </c>
      <c r="J312" s="9">
        <f t="shared" si="71"/>
        <v>27.231979870381956</v>
      </c>
      <c r="K312" s="11">
        <f t="shared" si="72"/>
        <v>0.88495575221238942</v>
      </c>
      <c r="L312" s="11">
        <f t="shared" si="73"/>
        <v>0.13123359580052493</v>
      </c>
      <c r="M312" s="11">
        <f t="shared" si="74"/>
        <v>4.6446818392940084E-2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-9.5304376941332425E-2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0.14715225486718758</v>
      </c>
      <c r="Q312" s="11">
        <f>2*'OddsRatio_working_3-way'!K312*'OddsRatio_working_3-way'!L312*'OddsRatio_working_3-way'!M312</f>
        <v>1.0788288479999091E-2</v>
      </c>
      <c r="R312" s="11">
        <f t="shared" si="75"/>
        <v>0</v>
      </c>
      <c r="S312" s="11">
        <f t="shared" si="76"/>
        <v>-1.544024100359753</v>
      </c>
      <c r="T312" s="11">
        <f t="shared" si="77"/>
        <v>-0.11319824782696138</v>
      </c>
      <c r="U312" s="11">
        <f>'OddsRatio_working_3-way'!S312-'OddsRatio_working_3-way'!R312^2/3</f>
        <v>-1.544024100359753</v>
      </c>
      <c r="V312" s="11">
        <f>'OddsRatio_working_3-way'!S312*'OddsRatio_working_3-way'!R312/3-2*'OddsRatio_working_3-way'!R312^3/27-'OddsRatio_working_3-way'!T312</f>
        <v>0.11319824782696138</v>
      </c>
      <c r="W312" s="11">
        <f>'OddsRatio_working_3-way'!V312^2+4*'OddsRatio_working_3-way'!U312^3/27</f>
        <v>-0.53251497859054897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0.36923191286156559</v>
      </c>
      <c r="Y312" s="11">
        <f>IF('OddsRatio_working_3-way'!W312&gt;=0,IF('OddsRatio_working_3-way'!V312+SQRT('OddsRatio_working_3-way'!W312)&gt;0,0,PI()),ACOS('OddsRatio_working_3-way'!V312/(2*'OddsRatio_working_3-way'!X312)))</f>
        <v>1.4169007533932139</v>
      </c>
      <c r="Z312" s="11">
        <f>'OddsRatio_working_3-way'!X312^(1/3)*COS('OddsRatio_working_3-way'!Y312/3)</f>
        <v>0.63886945617101698</v>
      </c>
      <c r="AA312" s="11">
        <f>'OddsRatio_working_3-way'!X312^(1/3)*COS(('OddsRatio_working_3-way'!Y312+2*PI())/3)</f>
        <v>-0.60208360667650862</v>
      </c>
      <c r="AB312" s="11">
        <f>'OddsRatio_working_3-way'!X312^(1/3)*COS(('OddsRatio_working_3-way'!Y312+4*PI())/3)</f>
        <v>-3.6785849494507923E-2</v>
      </c>
      <c r="AC312" s="11">
        <f>'OddsRatio_working_3-way'!X312^(1/3)*SIN('OddsRatio_working_3-way'!Y312/3)</f>
        <v>0.3263748122813197</v>
      </c>
      <c r="AD312" s="11">
        <f>'OddsRatio_working_3-way'!X312^(1/3)*SIN(('OddsRatio_working_3-way'!Y312+2*PI())/3)</f>
        <v>0.39008977260538996</v>
      </c>
      <c r="AE312" s="11">
        <f>'OddsRatio_working_3-way'!X312^(1/3)*SIN(('OddsRatio_working_3-way'!Y312+4*PI())/3)</f>
        <v>-0.7164645848867095</v>
      </c>
      <c r="AF312" s="11">
        <f>-'OddsRatio_working_3-way'!U312/(3*'OddsRatio_working_3-way'!X312^(1/3))*COS(('OddsRatio_working_3-way'!Y312)/3)</f>
        <v>0.63886945617101698</v>
      </c>
      <c r="AG312" s="11">
        <f>-'OddsRatio_working_3-way'!U312/(3*'OddsRatio_working_3-way'!X312^(1/3))*COS(('OddsRatio_working_3-way'!Y312+2*PI())/3)</f>
        <v>-0.60208360667650862</v>
      </c>
      <c r="AH312" s="11">
        <f>-'OddsRatio_working_3-way'!U312/(3*'OddsRatio_working_3-way'!X312^(1/3))*COS(('OddsRatio_working_3-way'!Y312+4*PI())/3)</f>
        <v>-3.6785849494507923E-2</v>
      </c>
      <c r="AI312" s="11">
        <f>'OddsRatio_working_3-way'!U312/(3*'OddsRatio_working_3-way'!X312^(1/3))*SIN(('OddsRatio_working_3-way'!Y312)/3)</f>
        <v>-0.3263748122813197</v>
      </c>
      <c r="AJ312" s="11">
        <f>'OddsRatio_working_3-way'!U312/(3*'OddsRatio_working_3-way'!X312^(1/3))*SIN(('OddsRatio_working_3-way'!Y312+2*PI())/3)</f>
        <v>-0.39008977260538996</v>
      </c>
      <c r="AK312" s="11">
        <f>'OddsRatio_working_3-way'!U312/(3*'OddsRatio_working_3-way'!X312^(1/3))*SIN(('OddsRatio_working_3-way'!Y312+4*PI())/3)</f>
        <v>0.7164645848867095</v>
      </c>
      <c r="AL312" s="11">
        <f>'OddsRatio_working_3-way'!Z312+'OddsRatio_working_3-way'!AF312</f>
        <v>1.277738912342034</v>
      </c>
      <c r="AM312" s="11">
        <f>'OddsRatio_working_3-way'!AA312+'OddsRatio_working_3-way'!AG312</f>
        <v>-1.2041672133530172</v>
      </c>
      <c r="AN312" s="11">
        <f>'OddsRatio_working_3-way'!AB312+'OddsRatio_working_3-way'!AH312</f>
        <v>-7.3571698989015846E-2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1.277738912342034</v>
      </c>
      <c r="AS312" s="11">
        <f>IF(('OddsRatio_working_3-way'!X312=0),IF(Q312&gt;0,-Q312^(1/3),(-Q312)^(1/3)),'OddsRatio_working_3-way'!AM312-'OddsRatio_working_3-way'!R312/3)</f>
        <v>-1.2041672133530172</v>
      </c>
      <c r="AT312" s="11">
        <f>IF(('OddsRatio_working_3-way'!X312=0),IF(Q312&gt;0,-Q312^(1/3),(-Q312)^(1/3)),'OddsRatio_working_3-way'!AN312-'OddsRatio_working_3-way'!R312/3)</f>
        <v>-7.3571698989015846E-2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IF('True_Odds_Calculator_3-way'!A312="","",'True_Odds_Calculator_3-way'!A312)</f>
        <v>1.46</v>
      </c>
      <c r="B313" s="4">
        <f>IF('True_Odds_Calculator_3-way'!B312="","",'True_Odds_Calculator_3-way'!B312)</f>
        <v>3.85</v>
      </c>
      <c r="C313" s="4">
        <f>IF('True_Odds_Calculator_3-way'!C312="","",'True_Odds_Calculator_3-way'!C312)</f>
        <v>8.5</v>
      </c>
      <c r="D313" s="9">
        <f t="shared" si="65"/>
        <v>0.65777389356163884</v>
      </c>
      <c r="E313" s="9">
        <f t="shared" si="66"/>
        <v>0.23677217482966414</v>
      </c>
      <c r="F313" s="9">
        <f t="shared" si="67"/>
        <v>0.10545393160869689</v>
      </c>
      <c r="G313" s="9">
        <f t="shared" si="68"/>
        <v>1.1310418426258453</v>
      </c>
      <c r="H313" s="9">
        <f t="shared" si="69"/>
        <v>1.520279247607889</v>
      </c>
      <c r="I313" s="9">
        <f t="shared" si="70"/>
        <v>4.2234692514836603</v>
      </c>
      <c r="J313" s="9">
        <f t="shared" si="71"/>
        <v>9.4828138196938419</v>
      </c>
      <c r="K313" s="11">
        <f t="shared" si="72"/>
        <v>0.68493150684931503</v>
      </c>
      <c r="L313" s="11">
        <f t="shared" si="73"/>
        <v>0.25974025974025972</v>
      </c>
      <c r="M313" s="11">
        <f t="shared" si="74"/>
        <v>0.11764705882352941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-0.2057934007974298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0.22625239385916254</v>
      </c>
      <c r="Q313" s="11">
        <f>2*'OddsRatio_working_3-way'!K313*'OddsRatio_working_3-way'!L313*'OddsRatio_working_3-way'!M313</f>
        <v>4.1859832351371425E-2</v>
      </c>
      <c r="R313" s="11">
        <f t="shared" si="75"/>
        <v>0</v>
      </c>
      <c r="S313" s="11">
        <f t="shared" si="76"/>
        <v>-1.0994152046783623</v>
      </c>
      <c r="T313" s="11">
        <f t="shared" si="77"/>
        <v>-0.20340706839562672</v>
      </c>
      <c r="U313" s="11">
        <f>'OddsRatio_working_3-way'!S313-'OddsRatio_working_3-way'!R313^2/3</f>
        <v>-1.0994152046783623</v>
      </c>
      <c r="V313" s="11">
        <f>'OddsRatio_working_3-way'!S313*'OddsRatio_working_3-way'!R313/3-2*'OddsRatio_working_3-way'!R313^3/27-'OddsRatio_working_3-way'!T313</f>
        <v>0.20340706839562672</v>
      </c>
      <c r="W313" s="11">
        <f>'OddsRatio_working_3-way'!V313^2+4*'OddsRatio_working_3-way'!U313^3/27</f>
        <v>-0.15549642694667293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0.22185066059174588</v>
      </c>
      <c r="Y313" s="11">
        <f>IF('OddsRatio_working_3-way'!W313&gt;=0,IF('OddsRatio_working_3-way'!V313+SQRT('OddsRatio_working_3-way'!W313)&gt;0,0,PI()),ACOS('OddsRatio_working_3-way'!V313/(2*'OddsRatio_working_3-way'!X313)))</f>
        <v>1.0945657817202541</v>
      </c>
      <c r="Z313" s="11">
        <f>'OddsRatio_working_3-way'!X313^(1/3)*COS('OddsRatio_working_3-way'!Y313/3)</f>
        <v>0.56552092131292264</v>
      </c>
      <c r="AA313" s="11">
        <f>'OddsRatio_working_3-way'!X313^(1/3)*COS(('OddsRatio_working_3-way'!Y313+2*PI())/3)</f>
        <v>-0.46982560128300332</v>
      </c>
      <c r="AB313" s="11">
        <f>'OddsRatio_working_3-way'!X313^(1/3)*COS(('OddsRatio_working_3-way'!Y313+4*PI())/3)</f>
        <v>-9.5695320029919428E-2</v>
      </c>
      <c r="AC313" s="11">
        <f>'OddsRatio_working_3-way'!X313^(1/3)*SIN('OddsRatio_working_3-way'!Y313/3)</f>
        <v>0.21600421859345842</v>
      </c>
      <c r="AD313" s="11">
        <f>'OddsRatio_working_3-way'!X313^(1/3)*SIN(('OddsRatio_working_3-way'!Y313+2*PI())/3)</f>
        <v>0.38175337493184236</v>
      </c>
      <c r="AE313" s="11">
        <f>'OddsRatio_working_3-way'!X313^(1/3)*SIN(('OddsRatio_working_3-way'!Y313+4*PI())/3)</f>
        <v>-0.59775759352530078</v>
      </c>
      <c r="AF313" s="11">
        <f>-'OddsRatio_working_3-way'!U313/(3*'OddsRatio_working_3-way'!X313^(1/3))*COS(('OddsRatio_working_3-way'!Y313)/3)</f>
        <v>0.56552092131292264</v>
      </c>
      <c r="AG313" s="11">
        <f>-'OddsRatio_working_3-way'!U313/(3*'OddsRatio_working_3-way'!X313^(1/3))*COS(('OddsRatio_working_3-way'!Y313+2*PI())/3)</f>
        <v>-0.46982560128300332</v>
      </c>
      <c r="AH313" s="11">
        <f>-'OddsRatio_working_3-way'!U313/(3*'OddsRatio_working_3-way'!X313^(1/3))*COS(('OddsRatio_working_3-way'!Y313+4*PI())/3)</f>
        <v>-9.5695320029919428E-2</v>
      </c>
      <c r="AI313" s="11">
        <f>'OddsRatio_working_3-way'!U313/(3*'OddsRatio_working_3-way'!X313^(1/3))*SIN(('OddsRatio_working_3-way'!Y313)/3)</f>
        <v>-0.21600421859345842</v>
      </c>
      <c r="AJ313" s="11">
        <f>'OddsRatio_working_3-way'!U313/(3*'OddsRatio_working_3-way'!X313^(1/3))*SIN(('OddsRatio_working_3-way'!Y313+2*PI())/3)</f>
        <v>-0.38175337493184236</v>
      </c>
      <c r="AK313" s="11">
        <f>'OddsRatio_working_3-way'!U313/(3*'OddsRatio_working_3-way'!X313^(1/3))*SIN(('OddsRatio_working_3-way'!Y313+4*PI())/3)</f>
        <v>0.59775759352530078</v>
      </c>
      <c r="AL313" s="11">
        <f>'OddsRatio_working_3-way'!Z313+'OddsRatio_working_3-way'!AF313</f>
        <v>1.1310418426258453</v>
      </c>
      <c r="AM313" s="11">
        <f>'OddsRatio_working_3-way'!AA313+'OddsRatio_working_3-way'!AG313</f>
        <v>-0.93965120256600665</v>
      </c>
      <c r="AN313" s="11">
        <f>'OddsRatio_working_3-way'!AB313+'OddsRatio_working_3-way'!AH313</f>
        <v>-0.19139064005983886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1.1310418426258453</v>
      </c>
      <c r="AS313" s="11">
        <f>IF(('OddsRatio_working_3-way'!X313=0),IF(Q313&gt;0,-Q313^(1/3),(-Q313)^(1/3)),'OddsRatio_working_3-way'!AM313-'OddsRatio_working_3-way'!R313/3)</f>
        <v>-0.93965120256600665</v>
      </c>
      <c r="AT313" s="11">
        <f>IF(('OddsRatio_working_3-way'!X313=0),IF(Q313&gt;0,-Q313^(1/3),(-Q313)^(1/3)),'OddsRatio_working_3-way'!AN313-'OddsRatio_working_3-way'!R313/3)</f>
        <v>-0.19139064005983886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IF('True_Odds_Calculator_3-way'!A313="","",'True_Odds_Calculator_3-way'!A313)</f>
        <v>1.59</v>
      </c>
      <c r="B314" s="4">
        <f>IF('True_Odds_Calculator_3-way'!B313="","",'True_Odds_Calculator_3-way'!B313)</f>
        <v>4.2</v>
      </c>
      <c r="C314" s="4">
        <f>IF('True_Odds_Calculator_3-way'!C313="","",'True_Odds_Calculator_3-way'!C313)</f>
        <v>5.86</v>
      </c>
      <c r="D314" s="9">
        <f t="shared" si="65"/>
        <v>0.61286373743742573</v>
      </c>
      <c r="E314" s="9">
        <f t="shared" si="66"/>
        <v>0.22593339850095953</v>
      </c>
      <c r="F314" s="9">
        <f t="shared" si="67"/>
        <v>0.16120286406161491</v>
      </c>
      <c r="G314" s="9">
        <f t="shared" si="68"/>
        <v>1.0706509731336724</v>
      </c>
      <c r="H314" s="9">
        <f t="shared" si="69"/>
        <v>1.6316840741488665</v>
      </c>
      <c r="I314" s="9">
        <f t="shared" si="70"/>
        <v>4.4260831140277519</v>
      </c>
      <c r="J314" s="9">
        <f t="shared" si="71"/>
        <v>6.2033637294296478</v>
      </c>
      <c r="K314" s="11">
        <f t="shared" si="72"/>
        <v>0.62893081761006286</v>
      </c>
      <c r="L314" s="11">
        <f t="shared" si="73"/>
        <v>0.23809523809523808</v>
      </c>
      <c r="M314" s="11">
        <f t="shared" si="74"/>
        <v>0.17064846416382251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-0.23447374957452882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0.22104061321010252</v>
      </c>
      <c r="Q314" s="11">
        <f>2*'OddsRatio_working_3-way'!K314*'OddsRatio_working_3-way'!L314*'OddsRatio_working_3-way'!M314</f>
        <v>5.1107656233549709E-2</v>
      </c>
      <c r="R314" s="11">
        <f t="shared" si="75"/>
        <v>0</v>
      </c>
      <c r="S314" s="11">
        <f t="shared" si="76"/>
        <v>-0.94270942317081641</v>
      </c>
      <c r="T314" s="11">
        <f t="shared" si="77"/>
        <v>-0.21796749668689394</v>
      </c>
      <c r="U314" s="11">
        <f>'OddsRatio_working_3-way'!S314-'OddsRatio_working_3-way'!R314^2/3</f>
        <v>-0.94270942317081641</v>
      </c>
      <c r="V314" s="11">
        <f>'OddsRatio_working_3-way'!S314*'OddsRatio_working_3-way'!R314/3-2*'OddsRatio_working_3-way'!R314^3/27-'OddsRatio_working_3-way'!T314</f>
        <v>0.21796749668689394</v>
      </c>
      <c r="W314" s="11">
        <f>'OddsRatio_working_3-way'!V314^2+4*'OddsRatio_working_3-way'!U314^3/27</f>
        <v>-7.6606742295820041E-2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0.17615090966822394</v>
      </c>
      <c r="Y314" s="11">
        <f>IF('OddsRatio_working_3-way'!W314&gt;=0,IF('OddsRatio_working_3-way'!V314+SQRT('OddsRatio_working_3-way'!W314)&gt;0,0,PI()),ACOS('OddsRatio_working_3-way'!V314/(2*'OddsRatio_working_3-way'!X314)))</f>
        <v>0.90371535397213765</v>
      </c>
      <c r="Z314" s="11">
        <f>'OddsRatio_working_3-way'!X314^(1/3)*COS('OddsRatio_working_3-way'!Y314/3)</f>
        <v>0.53532548656683632</v>
      </c>
      <c r="AA314" s="11">
        <f>'OddsRatio_working_3-way'!X314^(1/3)*COS(('OddsRatio_working_3-way'!Y314+2*PI())/3)</f>
        <v>-0.41170205516281161</v>
      </c>
      <c r="AB314" s="11">
        <f>'OddsRatio_working_3-way'!X314^(1/3)*COS(('OddsRatio_working_3-way'!Y314+4*PI())/3)</f>
        <v>-0.12362343140402475</v>
      </c>
      <c r="AC314" s="11">
        <f>'OddsRatio_working_3-way'!X314^(1/3)*SIN('OddsRatio_working_3-way'!Y314/3)</f>
        <v>0.16632227097491251</v>
      </c>
      <c r="AD314" s="11">
        <f>'OddsRatio_working_3-way'!X314^(1/3)*SIN(('OddsRatio_working_3-way'!Y314+2*PI())/3)</f>
        <v>0.38044433517268916</v>
      </c>
      <c r="AE314" s="11">
        <f>'OddsRatio_working_3-way'!X314^(1/3)*SIN(('OddsRatio_working_3-way'!Y314+4*PI())/3)</f>
        <v>-0.54676660614760175</v>
      </c>
      <c r="AF314" s="11">
        <f>-'OddsRatio_working_3-way'!U314/(3*'OddsRatio_working_3-way'!X314^(1/3))*COS(('OddsRatio_working_3-way'!Y314)/3)</f>
        <v>0.53532548656683621</v>
      </c>
      <c r="AG314" s="11">
        <f>-'OddsRatio_working_3-way'!U314/(3*'OddsRatio_working_3-way'!X314^(1/3))*COS(('OddsRatio_working_3-way'!Y314+2*PI())/3)</f>
        <v>-0.4117020551628115</v>
      </c>
      <c r="AH314" s="11">
        <f>-'OddsRatio_working_3-way'!U314/(3*'OddsRatio_working_3-way'!X314^(1/3))*COS(('OddsRatio_working_3-way'!Y314+4*PI())/3)</f>
        <v>-0.12362343140402474</v>
      </c>
      <c r="AI314" s="11">
        <f>'OddsRatio_working_3-way'!U314/(3*'OddsRatio_working_3-way'!X314^(1/3))*SIN(('OddsRatio_working_3-way'!Y314)/3)</f>
        <v>-0.16632227097491248</v>
      </c>
      <c r="AJ314" s="11">
        <f>'OddsRatio_working_3-way'!U314/(3*'OddsRatio_working_3-way'!X314^(1/3))*SIN(('OddsRatio_working_3-way'!Y314+2*PI())/3)</f>
        <v>-0.38044433517268905</v>
      </c>
      <c r="AK314" s="11">
        <f>'OddsRatio_working_3-way'!U314/(3*'OddsRatio_working_3-way'!X314^(1/3))*SIN(('OddsRatio_working_3-way'!Y314+4*PI())/3)</f>
        <v>0.54676660614760164</v>
      </c>
      <c r="AL314" s="11">
        <f>'OddsRatio_working_3-way'!Z314+'OddsRatio_working_3-way'!AF314</f>
        <v>1.0706509731336724</v>
      </c>
      <c r="AM314" s="11">
        <f>'OddsRatio_working_3-way'!AA314+'OddsRatio_working_3-way'!AG314</f>
        <v>-0.82340411032562311</v>
      </c>
      <c r="AN314" s="11">
        <f>'OddsRatio_working_3-way'!AB314+'OddsRatio_working_3-way'!AH314</f>
        <v>-0.24724686280804947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1.0706509731336724</v>
      </c>
      <c r="AS314" s="11">
        <f>IF(('OddsRatio_working_3-way'!X314=0),IF(Q314&gt;0,-Q314^(1/3),(-Q314)^(1/3)),'OddsRatio_working_3-way'!AM314-'OddsRatio_working_3-way'!R314/3)</f>
        <v>-0.82340411032562311</v>
      </c>
      <c r="AT314" s="11">
        <f>IF(('OddsRatio_working_3-way'!X314=0),IF(Q314&gt;0,-Q314^(1/3),(-Q314)^(1/3)),'OddsRatio_working_3-way'!AN314-'OddsRatio_working_3-way'!R314/3)</f>
        <v>-0.24724686280804947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IF('True_Odds_Calculator_3-way'!A314="","",'True_Odds_Calculator_3-way'!A314)</f>
        <v>1.36</v>
      </c>
      <c r="B315" s="4">
        <f>IF('True_Odds_Calculator_3-way'!B314="","",'True_Odds_Calculator_3-way'!B314)</f>
        <v>5.28</v>
      </c>
      <c r="C315" s="4">
        <f>IF('True_Odds_Calculator_3-way'!C314="","",'True_Odds_Calculator_3-way'!C314)</f>
        <v>8.58</v>
      </c>
      <c r="D315" s="9">
        <f t="shared" si="65"/>
        <v>0.71696686771902163</v>
      </c>
      <c r="E315" s="9">
        <f t="shared" si="66"/>
        <v>0.1756446751678461</v>
      </c>
      <c r="F315" s="9">
        <f t="shared" si="67"/>
        <v>0.10738845711313215</v>
      </c>
      <c r="G315" s="9">
        <f t="shared" si="68"/>
        <v>1.0965683082764865</v>
      </c>
      <c r="H315" s="9">
        <f t="shared" si="69"/>
        <v>1.3947645909795356</v>
      </c>
      <c r="I315" s="9">
        <f t="shared" si="70"/>
        <v>5.6933123594233628</v>
      </c>
      <c r="J315" s="9">
        <f t="shared" si="71"/>
        <v>9.3119877767357693</v>
      </c>
      <c r="K315" s="11">
        <f t="shared" si="72"/>
        <v>0.73529411764705876</v>
      </c>
      <c r="L315" s="11">
        <f t="shared" si="73"/>
        <v>0.18939393939393939</v>
      </c>
      <c r="M315" s="11">
        <f t="shared" si="74"/>
        <v>0.11655011655011654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-0.18956377846752193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0.19834035542591694</v>
      </c>
      <c r="Q315" s="11">
        <f>2*'OddsRatio_working_3-way'!K315*'OddsRatio_working_3-way'!L315*'OddsRatio_working_3-way'!M315</f>
        <v>3.2461596632719622E-2</v>
      </c>
      <c r="R315" s="11">
        <f t="shared" si="75"/>
        <v>0</v>
      </c>
      <c r="S315" s="11">
        <f t="shared" si="76"/>
        <v>-1.0462988078700843</v>
      </c>
      <c r="T315" s="11">
        <f t="shared" si="77"/>
        <v>-0.17124366740917904</v>
      </c>
      <c r="U315" s="11">
        <f>'OddsRatio_working_3-way'!S315-'OddsRatio_working_3-way'!R315^2/3</f>
        <v>-1.0462988078700843</v>
      </c>
      <c r="V315" s="11">
        <f>'OddsRatio_working_3-way'!S315*'OddsRatio_working_3-way'!R315/3-2*'OddsRatio_working_3-way'!R315^3/27-'OddsRatio_working_3-way'!T315</f>
        <v>0.17124366740917904</v>
      </c>
      <c r="W315" s="11">
        <f>'OddsRatio_working_3-way'!V315^2+4*'OddsRatio_working_3-way'!U315^3/27</f>
        <v>-0.14036840750134369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0.20596893038094921</v>
      </c>
      <c r="Y315" s="11">
        <f>IF('OddsRatio_working_3-way'!W315&gt;=0,IF('OddsRatio_working_3-way'!V315+SQRT('OddsRatio_working_3-way'!W315)&gt;0,0,PI()),ACOS('OddsRatio_working_3-way'!V315/(2*'OddsRatio_working_3-way'!X315)))</f>
        <v>1.1420810744167824</v>
      </c>
      <c r="Z315" s="11">
        <f>'OddsRatio_working_3-way'!X315^(1/3)*COS('OddsRatio_working_3-way'!Y315/3)</f>
        <v>0.54828415413824327</v>
      </c>
      <c r="AA315" s="11">
        <f>'OddsRatio_working_3-way'!X315^(1/3)*COS(('OddsRatio_working_3-way'!Y315+2*PI())/3)</f>
        <v>-0.46417646003232221</v>
      </c>
      <c r="AB315" s="11">
        <f>'OddsRatio_working_3-way'!X315^(1/3)*COS(('OddsRatio_working_3-way'!Y315+4*PI())/3)</f>
        <v>-8.4107694105920811E-2</v>
      </c>
      <c r="AC315" s="11">
        <f>'OddsRatio_working_3-way'!X315^(1/3)*SIN('OddsRatio_working_3-way'!Y315/3)</f>
        <v>0.21943280431817663</v>
      </c>
      <c r="AD315" s="11">
        <f>'OddsRatio_working_3-way'!X315^(1/3)*SIN(('OddsRatio_working_3-way'!Y315+2*PI())/3)</f>
        <v>0.3651116038170934</v>
      </c>
      <c r="AE315" s="11">
        <f>'OddsRatio_working_3-way'!X315^(1/3)*SIN(('OddsRatio_working_3-way'!Y315+4*PI())/3)</f>
        <v>-0.58454440813526987</v>
      </c>
      <c r="AF315" s="11">
        <f>-'OddsRatio_working_3-way'!U315/(3*'OddsRatio_working_3-way'!X315^(1/3))*COS(('OddsRatio_working_3-way'!Y315)/3)</f>
        <v>0.54828415413824327</v>
      </c>
      <c r="AG315" s="11">
        <f>-'OddsRatio_working_3-way'!U315/(3*'OddsRatio_working_3-way'!X315^(1/3))*COS(('OddsRatio_working_3-way'!Y315+2*PI())/3)</f>
        <v>-0.46417646003232221</v>
      </c>
      <c r="AH315" s="11">
        <f>-'OddsRatio_working_3-way'!U315/(3*'OddsRatio_working_3-way'!X315^(1/3))*COS(('OddsRatio_working_3-way'!Y315+4*PI())/3)</f>
        <v>-8.4107694105920811E-2</v>
      </c>
      <c r="AI315" s="11">
        <f>'OddsRatio_working_3-way'!U315/(3*'OddsRatio_working_3-way'!X315^(1/3))*SIN(('OddsRatio_working_3-way'!Y315)/3)</f>
        <v>-0.21943280431817663</v>
      </c>
      <c r="AJ315" s="11">
        <f>'OddsRatio_working_3-way'!U315/(3*'OddsRatio_working_3-way'!X315^(1/3))*SIN(('OddsRatio_working_3-way'!Y315+2*PI())/3)</f>
        <v>-0.3651116038170934</v>
      </c>
      <c r="AK315" s="11">
        <f>'OddsRatio_working_3-way'!U315/(3*'OddsRatio_working_3-way'!X315^(1/3))*SIN(('OddsRatio_working_3-way'!Y315+4*PI())/3)</f>
        <v>0.58454440813526987</v>
      </c>
      <c r="AL315" s="11">
        <f>'OddsRatio_working_3-way'!Z315+'OddsRatio_working_3-way'!AF315</f>
        <v>1.0965683082764865</v>
      </c>
      <c r="AM315" s="11">
        <f>'OddsRatio_working_3-way'!AA315+'OddsRatio_working_3-way'!AG315</f>
        <v>-0.92835292006464443</v>
      </c>
      <c r="AN315" s="11">
        <f>'OddsRatio_working_3-way'!AB315+'OddsRatio_working_3-way'!AH315</f>
        <v>-0.16821538821184162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1.0965683082764865</v>
      </c>
      <c r="AS315" s="11">
        <f>IF(('OddsRatio_working_3-way'!X315=0),IF(Q315&gt;0,-Q315^(1/3),(-Q315)^(1/3)),'OddsRatio_working_3-way'!AM315-'OddsRatio_working_3-way'!R315/3)</f>
        <v>-0.92835292006464443</v>
      </c>
      <c r="AT315" s="11">
        <f>IF(('OddsRatio_working_3-way'!X315=0),IF(Q315&gt;0,-Q315^(1/3),(-Q315)^(1/3)),'OddsRatio_working_3-way'!AN315-'OddsRatio_working_3-way'!R315/3)</f>
        <v>-0.16821538821184162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4">
        <f>IF(A2="","",((1/A2)+(1/B2)+(1/C2))-1)</f>
        <v>3.4982892546420397E-2</v>
      </c>
      <c r="E2" s="4">
        <f>IF(A2="","",(3*A2)/(3-($D2*A2)))</f>
        <v>4.0967905855752784</v>
      </c>
      <c r="F2" s="4">
        <f>IF(B2="","",(3*B2)/(3-($D2*B2)))</f>
        <v>3.237798250204861</v>
      </c>
      <c r="G2" s="4">
        <f>IF(C2="","",(3*C2)/(3-($D2*C2)))</f>
        <v>2.2368630768792532</v>
      </c>
      <c r="I2" s="4">
        <f>IF(A2="","",D2+1)</f>
        <v>1.0349828925464204</v>
      </c>
    </row>
    <row r="3" spans="1: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4">
        <f t="shared" ref="D3:D66" si="0">IF(A3="","",((1/A3)+(1/B3)+(1/C3))-1)</f>
        <v>2.9368840717863609E-2</v>
      </c>
      <c r="E3" s="4">
        <f t="shared" ref="E3:E66" si="1">IF(A3="","",(3*A3)/(3-($D3*A3)))</f>
        <v>1.9671675740380772</v>
      </c>
      <c r="F3" s="4">
        <f t="shared" ref="F3:F66" si="2">IF(B3="","",(3*B3)/(3-($D3*B3)))</f>
        <v>3.8390566603981751</v>
      </c>
      <c r="G3" s="4">
        <f t="shared" ref="G3:G66" si="3">IF(C3="","",(3*C3)/(3-($D3*C3)))</f>
        <v>4.3257414493994686</v>
      </c>
      <c r="I3" s="4">
        <f t="shared" ref="I3:I66" si="4">IF(A3="","",D3+1)</f>
        <v>1.0293688407178636</v>
      </c>
    </row>
    <row r="4" spans="1: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4">
        <f t="shared" si="0"/>
        <v>2.7303165844024146E-2</v>
      </c>
      <c r="E4" s="4">
        <f t="shared" si="1"/>
        <v>3.7647169452146851</v>
      </c>
      <c r="F4" s="4">
        <f t="shared" si="2"/>
        <v>3.2005904133868635</v>
      </c>
      <c r="G4" s="4">
        <f t="shared" si="3"/>
        <v>2.3700421319518443</v>
      </c>
      <c r="I4" s="4">
        <f t="shared" si="4"/>
        <v>1.0273031658440241</v>
      </c>
    </row>
    <row r="5" spans="1: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4">
        <f t="shared" si="0"/>
        <v>2.9433047505336596E-2</v>
      </c>
      <c r="E5" s="4">
        <f t="shared" si="1"/>
        <v>3.7318061118862236</v>
      </c>
      <c r="F5" s="4">
        <f t="shared" si="2"/>
        <v>3.4317819671791896</v>
      </c>
      <c r="G5" s="4">
        <f t="shared" si="3"/>
        <v>2.2694292009360502</v>
      </c>
      <c r="I5" s="4">
        <f t="shared" si="4"/>
        <v>1.0294330475053366</v>
      </c>
    </row>
    <row r="6" spans="1: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4">
        <f t="shared" si="0"/>
        <v>3.0767478135899085E-2</v>
      </c>
      <c r="E6" s="4">
        <f t="shared" si="1"/>
        <v>13.101993953078951</v>
      </c>
      <c r="F6" s="4">
        <f t="shared" si="2"/>
        <v>5.4929401193761631</v>
      </c>
      <c r="G6" s="4">
        <f t="shared" si="3"/>
        <v>1.3483924077057297</v>
      </c>
      <c r="I6" s="4">
        <f t="shared" si="4"/>
        <v>1.0307674781358991</v>
      </c>
    </row>
    <row r="7" spans="1: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4">
        <f t="shared" si="0"/>
        <v>2.6845821353830512E-2</v>
      </c>
      <c r="E7" s="4">
        <f t="shared" si="1"/>
        <v>3.5279708538229055</v>
      </c>
      <c r="F7" s="4">
        <f t="shared" si="2"/>
        <v>3.0722008356133106</v>
      </c>
      <c r="G7" s="4">
        <f t="shared" si="3"/>
        <v>2.5572086385627739</v>
      </c>
      <c r="I7" s="4">
        <f t="shared" si="4"/>
        <v>1.0268458213538305</v>
      </c>
    </row>
    <row r="8" spans="1: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4">
        <f t="shared" si="0"/>
        <v>2.9755684928098658E-2</v>
      </c>
      <c r="E8" s="4">
        <f t="shared" si="1"/>
        <v>1.7084685246319726</v>
      </c>
      <c r="F8" s="4">
        <f t="shared" si="2"/>
        <v>3.7333044366698656</v>
      </c>
      <c r="G8" s="4">
        <f t="shared" si="3"/>
        <v>6.8110031631269754</v>
      </c>
      <c r="I8" s="4">
        <f t="shared" si="4"/>
        <v>1.0297556849280987</v>
      </c>
    </row>
    <row r="9" spans="1: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4">
        <f t="shared" si="0"/>
        <v>2.6931516636048203E-2</v>
      </c>
      <c r="E9" s="4">
        <f t="shared" si="1"/>
        <v>2.9143005862013407</v>
      </c>
      <c r="F9" s="4">
        <f t="shared" si="2"/>
        <v>3.2946451088631719</v>
      </c>
      <c r="G9" s="4">
        <f t="shared" si="3"/>
        <v>2.8301219174619985</v>
      </c>
      <c r="I9" s="4">
        <f t="shared" si="4"/>
        <v>1.0269315166360482</v>
      </c>
    </row>
    <row r="10" spans="1: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4">
        <f t="shared" si="0"/>
        <v>3.1170066770935811E-2</v>
      </c>
      <c r="E10" s="4">
        <f t="shared" si="1"/>
        <v>4.7757727526332996</v>
      </c>
      <c r="F10" s="4">
        <f t="shared" si="2"/>
        <v>3.5352539626852266</v>
      </c>
      <c r="G10" s="4">
        <f t="shared" si="3"/>
        <v>1.9694937519614699</v>
      </c>
      <c r="I10" s="4">
        <f t="shared" si="4"/>
        <v>1.0311700667709358</v>
      </c>
    </row>
    <row r="11" spans="1: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4">
        <f t="shared" si="0"/>
        <v>5.6505390351587526E-2</v>
      </c>
      <c r="E11" s="4">
        <f t="shared" si="1"/>
        <v>1.2068221700698676</v>
      </c>
      <c r="F11" s="4">
        <f t="shared" si="2"/>
        <v>7.5891374826320845</v>
      </c>
      <c r="G11" s="4">
        <f t="shared" si="3"/>
        <v>25.246007525702939</v>
      </c>
      <c r="I11" s="4">
        <f t="shared" si="4"/>
        <v>1.0565053903515875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4">
        <f t="shared" si="0"/>
        <v>4.6841572949530175E-2</v>
      </c>
      <c r="E12" s="4">
        <f t="shared" si="1"/>
        <v>1.6725678348144748</v>
      </c>
      <c r="F12" s="4">
        <f t="shared" si="2"/>
        <v>3.7247131351914207</v>
      </c>
      <c r="G12" s="4">
        <f t="shared" si="3"/>
        <v>7.4827966561381576</v>
      </c>
      <c r="I12" s="4">
        <f t="shared" si="4"/>
        <v>1.0468415729495302</v>
      </c>
    </row>
    <row r="13" spans="1: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4">
        <f t="shared" si="0"/>
        <v>3.4203233819390277E-2</v>
      </c>
      <c r="E13" s="4">
        <f t="shared" si="1"/>
        <v>2.2460809595324021</v>
      </c>
      <c r="F13" s="4">
        <f t="shared" si="2"/>
        <v>3.235076065619741</v>
      </c>
      <c r="G13" s="4">
        <f t="shared" si="3"/>
        <v>4.0705287358011706</v>
      </c>
      <c r="I13" s="4">
        <f t="shared" si="4"/>
        <v>1.0342032338193903</v>
      </c>
    </row>
    <row r="14" spans="1: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4">
        <f t="shared" si="0"/>
        <v>4.5235435968234761E-2</v>
      </c>
      <c r="E14" s="4">
        <f t="shared" si="1"/>
        <v>3.6504495612485419</v>
      </c>
      <c r="F14" s="4">
        <f t="shared" si="2"/>
        <v>3.5948379855233989</v>
      </c>
      <c r="G14" s="4">
        <f t="shared" si="3"/>
        <v>2.2327185581066322</v>
      </c>
      <c r="I14" s="4">
        <f t="shared" si="4"/>
        <v>1.0452354359682348</v>
      </c>
    </row>
    <row r="15" spans="1: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4">
        <f t="shared" si="0"/>
        <v>4.5367721361427193E-2</v>
      </c>
      <c r="E15" s="4">
        <f t="shared" si="1"/>
        <v>2.2222533076811275</v>
      </c>
      <c r="F15" s="4">
        <f t="shared" si="2"/>
        <v>3.2965356031057111</v>
      </c>
      <c r="G15" s="4">
        <f t="shared" si="3"/>
        <v>4.0542042087677945</v>
      </c>
      <c r="I15" s="4">
        <f t="shared" si="4"/>
        <v>1.0453677213614272</v>
      </c>
    </row>
    <row r="16" spans="1: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4">
        <f t="shared" si="0"/>
        <v>5.1541086556904592E-2</v>
      </c>
      <c r="E16" s="4">
        <f t="shared" si="1"/>
        <v>1.4870445476771368</v>
      </c>
      <c r="F16" s="4">
        <f t="shared" si="2"/>
        <v>4.9005536559733081</v>
      </c>
      <c r="G16" s="4">
        <f t="shared" si="3"/>
        <v>8.099355513017203</v>
      </c>
      <c r="I16" s="4">
        <f t="shared" si="4"/>
        <v>1.0515410865569046</v>
      </c>
    </row>
    <row r="17" spans="1: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4">
        <f t="shared" si="0"/>
        <v>4.3141822620070602E-2</v>
      </c>
      <c r="E17" s="4">
        <f t="shared" si="1"/>
        <v>2.7225791361817038</v>
      </c>
      <c r="F17" s="4">
        <f t="shared" si="2"/>
        <v>3.2336926150003005</v>
      </c>
      <c r="G17" s="4">
        <f t="shared" si="3"/>
        <v>3.0915988462501751</v>
      </c>
      <c r="I17" s="4">
        <f t="shared" si="4"/>
        <v>1.0431418226200706</v>
      </c>
    </row>
    <row r="18" spans="1: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4">
        <f t="shared" si="0"/>
        <v>2.7860701383498609E-2</v>
      </c>
      <c r="E18" s="4">
        <f t="shared" si="1"/>
        <v>2.4442518617434557</v>
      </c>
      <c r="F18" s="4">
        <f t="shared" si="2"/>
        <v>3.5001952200035693</v>
      </c>
      <c r="G18" s="4">
        <f t="shared" si="3"/>
        <v>3.2767707183142547</v>
      </c>
      <c r="I18" s="4">
        <f t="shared" si="4"/>
        <v>1.0278607013834986</v>
      </c>
    </row>
    <row r="19" spans="1: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4">
        <f t="shared" si="0"/>
        <v>2.8389055365646731E-2</v>
      </c>
      <c r="E19" s="4">
        <f t="shared" si="1"/>
        <v>3.2574066825890045</v>
      </c>
      <c r="F19" s="4">
        <f t="shared" si="2"/>
        <v>3.6841116260581259</v>
      </c>
      <c r="G19" s="4">
        <f t="shared" si="3"/>
        <v>2.3720770608902018</v>
      </c>
      <c r="I19" s="4">
        <f t="shared" si="4"/>
        <v>1.0283890553656467</v>
      </c>
    </row>
    <row r="20" spans="1: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4">
        <f t="shared" si="0"/>
        <v>2.9357116313638132E-2</v>
      </c>
      <c r="E20" s="4">
        <f t="shared" si="1"/>
        <v>3.5705440070765153</v>
      </c>
      <c r="F20" s="4">
        <f t="shared" si="2"/>
        <v>4.0547463586137615</v>
      </c>
      <c r="G20" s="4">
        <f t="shared" si="3"/>
        <v>2.112797696937974</v>
      </c>
      <c r="I20" s="4">
        <f t="shared" si="4"/>
        <v>1.0293571163136381</v>
      </c>
    </row>
    <row r="21" spans="1: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4">
        <f t="shared" si="0"/>
        <v>2.7800775035285552E-2</v>
      </c>
      <c r="E21" s="4">
        <f t="shared" si="1"/>
        <v>2.4964479255615517</v>
      </c>
      <c r="F21" s="4">
        <f t="shared" si="2"/>
        <v>3.5746148806349098</v>
      </c>
      <c r="G21" s="4">
        <f t="shared" si="3"/>
        <v>3.128123789291946</v>
      </c>
      <c r="I21" s="4">
        <f t="shared" si="4"/>
        <v>1.0278007750352856</v>
      </c>
    </row>
    <row r="22" spans="1: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4">
        <f t="shared" si="0"/>
        <v>2.756590851828955E-2</v>
      </c>
      <c r="E22" s="4">
        <f t="shared" si="1"/>
        <v>3.0216280437866958</v>
      </c>
      <c r="F22" s="4">
        <f t="shared" si="2"/>
        <v>3.3394184312175725</v>
      </c>
      <c r="G22" s="4">
        <f t="shared" si="3"/>
        <v>2.7056332500154929</v>
      </c>
      <c r="I22" s="4">
        <f t="shared" si="4"/>
        <v>1.0275659085182896</v>
      </c>
    </row>
    <row r="23" spans="1: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4">
        <f t="shared" si="0"/>
        <v>2.8094952229132275E-2</v>
      </c>
      <c r="E23" s="4">
        <f t="shared" si="1"/>
        <v>2.5180095536605247</v>
      </c>
      <c r="F23" s="4">
        <f t="shared" si="2"/>
        <v>3.1608767917231666</v>
      </c>
      <c r="G23" s="4">
        <f t="shared" si="3"/>
        <v>3.4904866287355798</v>
      </c>
      <c r="I23" s="4">
        <f t="shared" si="4"/>
        <v>1.0280949522291323</v>
      </c>
    </row>
    <row r="24" spans="1: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4">
        <f t="shared" si="0"/>
        <v>2.8706518068219999E-2</v>
      </c>
      <c r="E24" s="4">
        <f t="shared" si="1"/>
        <v>2.4040595399188094</v>
      </c>
      <c r="F24" s="4">
        <f t="shared" si="2"/>
        <v>3.2478976234003651</v>
      </c>
      <c r="G24" s="4">
        <f t="shared" si="3"/>
        <v>3.6212800652262529</v>
      </c>
      <c r="I24" s="4">
        <f t="shared" si="4"/>
        <v>1.02870651806822</v>
      </c>
    </row>
    <row r="25" spans="1: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4">
        <f t="shared" si="0"/>
        <v>2.8330676432605451E-2</v>
      </c>
      <c r="E25" s="4">
        <f t="shared" si="1"/>
        <v>2.3824215945665332</v>
      </c>
      <c r="F25" s="4">
        <f t="shared" si="2"/>
        <v>3.3635502642314781</v>
      </c>
      <c r="G25" s="4">
        <f t="shared" si="3"/>
        <v>3.534142084896422</v>
      </c>
      <c r="I25" s="4">
        <f t="shared" si="4"/>
        <v>1.0283306764326055</v>
      </c>
    </row>
    <row r="26" spans="1: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4">
        <f t="shared" si="0"/>
        <v>2.8518556950641649E-2</v>
      </c>
      <c r="E26" s="4">
        <f t="shared" si="1"/>
        <v>2.0387616943256077</v>
      </c>
      <c r="F26" s="4">
        <f t="shared" si="2"/>
        <v>3.5669840225370653</v>
      </c>
      <c r="G26" s="4">
        <f t="shared" si="3"/>
        <v>4.3638147467988224</v>
      </c>
      <c r="I26" s="4">
        <f t="shared" si="4"/>
        <v>1.0285185569506416</v>
      </c>
    </row>
    <row r="27" spans="1: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4">
        <f t="shared" si="0"/>
        <v>4.6897421875761847E-2</v>
      </c>
      <c r="E27" s="4">
        <f t="shared" si="1"/>
        <v>2.0965311564751379</v>
      </c>
      <c r="F27" s="4">
        <f t="shared" si="2"/>
        <v>3.4794974034075432</v>
      </c>
      <c r="G27" s="4">
        <f t="shared" si="3"/>
        <v>4.2440533103548539</v>
      </c>
      <c r="I27" s="4">
        <f t="shared" si="4"/>
        <v>1.0468974218757618</v>
      </c>
    </row>
    <row r="28" spans="1: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4">
        <f t="shared" si="0"/>
        <v>2.8335977831583037E-2</v>
      </c>
      <c r="E28" s="4">
        <f t="shared" si="1"/>
        <v>3.9845186989078805</v>
      </c>
      <c r="F28" s="4">
        <f t="shared" si="2"/>
        <v>3.225353945404827</v>
      </c>
      <c r="G28" s="4">
        <f t="shared" si="3"/>
        <v>2.2779812950923497</v>
      </c>
      <c r="I28" s="4">
        <f t="shared" si="4"/>
        <v>1.028335977831583</v>
      </c>
    </row>
    <row r="29" spans="1: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4">
        <f t="shared" si="0"/>
        <v>3.2387289595930069E-2</v>
      </c>
      <c r="E29" s="4">
        <f t="shared" si="1"/>
        <v>1.4421074842884647</v>
      </c>
      <c r="F29" s="4">
        <f t="shared" si="2"/>
        <v>4.7629301827210009</v>
      </c>
      <c r="G29" s="4">
        <f t="shared" si="3"/>
        <v>10.350292996868454</v>
      </c>
      <c r="I29" s="4">
        <f t="shared" si="4"/>
        <v>1.0323872895959301</v>
      </c>
    </row>
    <row r="30" spans="1: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4">
        <f t="shared" si="0"/>
        <v>2.7392607728453422E-2</v>
      </c>
      <c r="E30" s="4">
        <f t="shared" si="1"/>
        <v>3.370640386595011</v>
      </c>
      <c r="F30" s="4">
        <f t="shared" si="2"/>
        <v>3.5302408532843148</v>
      </c>
      <c r="G30" s="4">
        <f t="shared" si="3"/>
        <v>2.3806481108081754</v>
      </c>
      <c r="I30" s="4">
        <f t="shared" si="4"/>
        <v>1.0273926077284534</v>
      </c>
    </row>
    <row r="31" spans="1: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4">
        <f t="shared" si="0"/>
        <v>2.7392607728453422E-2</v>
      </c>
      <c r="E31" s="4">
        <f t="shared" si="1"/>
        <v>3.370640386595011</v>
      </c>
      <c r="F31" s="4">
        <f t="shared" si="2"/>
        <v>3.5302408532843148</v>
      </c>
      <c r="G31" s="4">
        <f t="shared" si="3"/>
        <v>2.3806481108081754</v>
      </c>
      <c r="I31" s="4">
        <f t="shared" si="4"/>
        <v>1.0273926077284534</v>
      </c>
    </row>
    <row r="32" spans="1: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4">
        <f t="shared" si="0"/>
        <v>3.8793267471763482E-2</v>
      </c>
      <c r="E32" s="4">
        <f t="shared" si="1"/>
        <v>3.0994356547920838</v>
      </c>
      <c r="F32" s="4">
        <f t="shared" si="2"/>
        <v>3.2403113478520105</v>
      </c>
      <c r="G32" s="4">
        <f t="shared" si="3"/>
        <v>2.7118769078466247</v>
      </c>
      <c r="I32" s="4">
        <f t="shared" si="4"/>
        <v>1.0387932674717635</v>
      </c>
    </row>
    <row r="33" spans="1: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4">
        <f t="shared" si="0"/>
        <v>3.9653426944871617E-2</v>
      </c>
      <c r="E33" s="4">
        <f t="shared" si="1"/>
        <v>2.5106399366225078</v>
      </c>
      <c r="F33" s="4">
        <f t="shared" si="2"/>
        <v>3.3849634321826461</v>
      </c>
      <c r="G33" s="4">
        <f t="shared" si="3"/>
        <v>3.2650821361112699</v>
      </c>
      <c r="I33" s="4">
        <f t="shared" si="4"/>
        <v>1.0396534269448716</v>
      </c>
    </row>
    <row r="34" spans="1: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4">
        <f t="shared" si="0"/>
        <v>4.1557620735421352E-2</v>
      </c>
      <c r="E34" s="4">
        <f t="shared" si="1"/>
        <v>4.6402580134320157</v>
      </c>
      <c r="F34" s="4">
        <f t="shared" si="2"/>
        <v>3.5350258248986552</v>
      </c>
      <c r="G34" s="4">
        <f t="shared" si="3"/>
        <v>1.9935751964424395</v>
      </c>
      <c r="I34" s="4">
        <f t="shared" si="4"/>
        <v>1.0415576207354214</v>
      </c>
    </row>
    <row r="35" spans="1: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4">
        <f t="shared" si="0"/>
        <v>5.4165047210630979E-2</v>
      </c>
      <c r="E35" s="4">
        <f t="shared" si="1"/>
        <v>3.0268447225113322</v>
      </c>
      <c r="F35" s="4">
        <f t="shared" si="2"/>
        <v>2.9269102410878856</v>
      </c>
      <c r="G35" s="4">
        <f t="shared" si="3"/>
        <v>3.0490989186953819</v>
      </c>
      <c r="I35" s="4">
        <f t="shared" si="4"/>
        <v>1.054165047210631</v>
      </c>
    </row>
    <row r="36" spans="1: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4">
        <f t="shared" si="0"/>
        <v>6.3330606605705109E-2</v>
      </c>
      <c r="E36" s="4">
        <f t="shared" si="1"/>
        <v>1.5064295059513748</v>
      </c>
      <c r="F36" s="4">
        <f t="shared" si="2"/>
        <v>4.2024371937579472</v>
      </c>
      <c r="G36" s="4">
        <f t="shared" si="3"/>
        <v>10.181066185453098</v>
      </c>
      <c r="I36" s="4">
        <f t="shared" si="4"/>
        <v>1.0633306066057051</v>
      </c>
    </row>
    <row r="37" spans="1: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4">
        <f t="shared" si="0"/>
        <v>4.4355606320197971E-2</v>
      </c>
      <c r="E37" s="4">
        <f t="shared" si="1"/>
        <v>2.1247134960226504</v>
      </c>
      <c r="F37" s="4">
        <f t="shared" si="2"/>
        <v>3.2379289089788372</v>
      </c>
      <c r="G37" s="4">
        <f t="shared" si="3"/>
        <v>4.5349640287769786</v>
      </c>
      <c r="I37" s="4">
        <f t="shared" si="4"/>
        <v>1.044355606320198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4">
        <f t="shared" si="0"/>
        <v>4.7512946027927327E-2</v>
      </c>
      <c r="E40" s="4">
        <f t="shared" si="1"/>
        <v>5.3593009005717551</v>
      </c>
      <c r="F40" s="4">
        <f t="shared" si="2"/>
        <v>3.783945832811074</v>
      </c>
      <c r="G40" s="4">
        <f t="shared" si="3"/>
        <v>1.821048802135552</v>
      </c>
      <c r="I40" s="4">
        <f t="shared" si="4"/>
        <v>1.0475129460279273</v>
      </c>
    </row>
    <row r="41" spans="1: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4">
        <f t="shared" si="0"/>
        <v>4.5214138286893801E-2</v>
      </c>
      <c r="E41" s="4">
        <f t="shared" si="1"/>
        <v>3.5836351028584637</v>
      </c>
      <c r="F41" s="4">
        <f t="shared" si="2"/>
        <v>3.3621512216278742</v>
      </c>
      <c r="G41" s="4">
        <f t="shared" si="3"/>
        <v>2.3611350829991373</v>
      </c>
      <c r="I41" s="4">
        <f t="shared" si="4"/>
        <v>1.0452141382868938</v>
      </c>
    </row>
    <row r="42" spans="1: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4">
        <f t="shared" si="0"/>
        <v>4.8960942015026099E-2</v>
      </c>
      <c r="E42" s="4">
        <f t="shared" si="1"/>
        <v>1.8438655107726805</v>
      </c>
      <c r="F42" s="4">
        <f t="shared" si="2"/>
        <v>4.682420814267056</v>
      </c>
      <c r="G42" s="4">
        <f t="shared" si="3"/>
        <v>4.0967429013005381</v>
      </c>
      <c r="I42" s="4">
        <f t="shared" si="4"/>
        <v>1.0489609420150261</v>
      </c>
    </row>
    <row r="43" spans="1: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4">
        <f t="shared" si="0"/>
        <v>4.3412777226083943E-2</v>
      </c>
      <c r="E43" s="4">
        <f t="shared" si="1"/>
        <v>3.1798884249675448</v>
      </c>
      <c r="F43" s="4">
        <f t="shared" si="2"/>
        <v>3.3333946337605971</v>
      </c>
      <c r="G43" s="4">
        <f t="shared" si="3"/>
        <v>2.5938380961920977</v>
      </c>
      <c r="I43" s="4">
        <f t="shared" si="4"/>
        <v>1.0434127772260839</v>
      </c>
    </row>
    <row r="44" spans="1: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4">
        <f t="shared" si="0"/>
        <v>3.1827375413196579E-2</v>
      </c>
      <c r="E44" s="4">
        <f t="shared" si="1"/>
        <v>1.452028799997148</v>
      </c>
      <c r="F44" s="4">
        <f t="shared" si="2"/>
        <v>4.8470603518853776</v>
      </c>
      <c r="G44" s="4">
        <f t="shared" si="3"/>
        <v>9.5240080514441736</v>
      </c>
      <c r="I44" s="4">
        <f t="shared" si="4"/>
        <v>1.0318273754131966</v>
      </c>
    </row>
    <row r="45" spans="1: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4">
        <f t="shared" si="0"/>
        <v>3.3104909066296706E-2</v>
      </c>
      <c r="E45" s="4">
        <f t="shared" si="1"/>
        <v>1.6391211195107263</v>
      </c>
      <c r="F45" s="4">
        <f t="shared" si="2"/>
        <v>4.536247781231812</v>
      </c>
      <c r="G45" s="4">
        <f t="shared" si="3"/>
        <v>5.9007338843353221</v>
      </c>
      <c r="I45" s="4">
        <f t="shared" si="4"/>
        <v>1.0331049090662967</v>
      </c>
    </row>
    <row r="46" spans="1: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4">
        <f t="shared" si="0"/>
        <v>3.0739563746898568E-2</v>
      </c>
      <c r="E46" s="4">
        <f t="shared" si="1"/>
        <v>4.2689023191403868</v>
      </c>
      <c r="F46" s="4">
        <f t="shared" si="2"/>
        <v>4.2471190563261692</v>
      </c>
      <c r="G46" s="4">
        <f t="shared" si="3"/>
        <v>1.8857463286799108</v>
      </c>
      <c r="I46" s="4">
        <f t="shared" si="4"/>
        <v>1.0307395637468986</v>
      </c>
    </row>
    <row r="47" spans="1: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4">
        <f t="shared" si="0"/>
        <v>2.8574474106909831E-2</v>
      </c>
      <c r="E47" s="4">
        <f t="shared" si="1"/>
        <v>2.1949489842569232</v>
      </c>
      <c r="F47" s="4">
        <f t="shared" si="2"/>
        <v>3.4390795783015764</v>
      </c>
      <c r="G47" s="4">
        <f t="shared" si="3"/>
        <v>3.9427035278318536</v>
      </c>
      <c r="I47" s="4">
        <f t="shared" si="4"/>
        <v>1.0285744741069098</v>
      </c>
    </row>
    <row r="48" spans="1: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4">
        <f t="shared" si="0"/>
        <v>3.1839765310971657E-2</v>
      </c>
      <c r="E48" s="4">
        <f t="shared" si="1"/>
        <v>1.7935014027320946</v>
      </c>
      <c r="F48" s="4">
        <f t="shared" si="2"/>
        <v>4.1010554003307078</v>
      </c>
      <c r="G48" s="4">
        <f t="shared" si="3"/>
        <v>5.0354555028342389</v>
      </c>
      <c r="I48" s="4">
        <f t="shared" si="4"/>
        <v>1.0318397653109717</v>
      </c>
    </row>
    <row r="49" spans="1: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4">
        <f t="shared" si="0"/>
        <v>4.5707435105373229E-2</v>
      </c>
      <c r="E49" s="4">
        <f t="shared" si="1"/>
        <v>2.2014418034420489</v>
      </c>
      <c r="F49" s="4">
        <f t="shared" si="2"/>
        <v>3.1656587704341432</v>
      </c>
      <c r="G49" s="4">
        <f t="shared" si="3"/>
        <v>4.3504320427746226</v>
      </c>
      <c r="I49" s="4">
        <f t="shared" si="4"/>
        <v>1.0457074351053732</v>
      </c>
    </row>
    <row r="50" spans="1: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4">
        <f t="shared" si="0"/>
        <v>4.4583373759589984E-2</v>
      </c>
      <c r="E50" s="4">
        <f t="shared" si="1"/>
        <v>2.4028448250320062</v>
      </c>
      <c r="F50" s="4">
        <f t="shared" si="2"/>
        <v>3.4591274646608094</v>
      </c>
      <c r="G50" s="4">
        <f t="shared" si="3"/>
        <v>3.3928622478834591</v>
      </c>
      <c r="I50" s="4">
        <f t="shared" si="4"/>
        <v>1.04458337375959</v>
      </c>
    </row>
    <row r="51" spans="1: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4">
        <f t="shared" si="0"/>
        <v>4.3294816581686657E-2</v>
      </c>
      <c r="E51" s="4">
        <f t="shared" si="1"/>
        <v>2.4753796492822877</v>
      </c>
      <c r="F51" s="4">
        <f t="shared" si="2"/>
        <v>3.1030003946080837</v>
      </c>
      <c r="G51" s="4">
        <f t="shared" si="3"/>
        <v>3.6529302393687004</v>
      </c>
      <c r="I51" s="4">
        <f t="shared" si="4"/>
        <v>1.0432948165816867</v>
      </c>
    </row>
    <row r="52" spans="1: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4">
        <f t="shared" si="0"/>
        <v>4.9075295751978665E-2</v>
      </c>
      <c r="E52" s="4">
        <f t="shared" si="1"/>
        <v>1.370031499798829</v>
      </c>
      <c r="F52" s="4">
        <f t="shared" si="2"/>
        <v>5.5999399967203827</v>
      </c>
      <c r="G52" s="4">
        <f t="shared" si="3"/>
        <v>10.926999278779125</v>
      </c>
      <c r="I52" s="4">
        <f t="shared" si="4"/>
        <v>1.0490752957519787</v>
      </c>
    </row>
    <row r="53" spans="1: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4">
        <f t="shared" si="0"/>
        <v>2.9755487953974313E-2</v>
      </c>
      <c r="E53" s="4">
        <f t="shared" si="1"/>
        <v>3.6903040672194662</v>
      </c>
      <c r="F53" s="4">
        <f t="shared" si="2"/>
        <v>4.1002324687533296</v>
      </c>
      <c r="G53" s="4">
        <f t="shared" si="3"/>
        <v>2.0612988687977691</v>
      </c>
      <c r="I53" s="4">
        <f t="shared" si="4"/>
        <v>1.0297554879539743</v>
      </c>
    </row>
    <row r="54" spans="1: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4">
        <f t="shared" si="0"/>
        <v>3.2402931472993224E-2</v>
      </c>
      <c r="E54" s="4">
        <f t="shared" si="1"/>
        <v>2.337565418779548</v>
      </c>
      <c r="F54" s="4">
        <f t="shared" si="2"/>
        <v>3.5835345792114857</v>
      </c>
      <c r="G54" s="4">
        <f t="shared" si="3"/>
        <v>3.4112183779565752</v>
      </c>
      <c r="I54" s="4">
        <f t="shared" si="4"/>
        <v>1.0324029314729932</v>
      </c>
    </row>
    <row r="55" spans="1: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4">
        <f t="shared" si="0"/>
        <v>3.7477090323316808E-2</v>
      </c>
      <c r="E55" s="4">
        <f t="shared" si="1"/>
        <v>1.549421014258779</v>
      </c>
      <c r="F55" s="4">
        <f t="shared" si="2"/>
        <v>4.9029737528926116</v>
      </c>
      <c r="G55" s="4">
        <f t="shared" si="3"/>
        <v>6.6383530469347241</v>
      </c>
      <c r="I55" s="4">
        <f t="shared" si="4"/>
        <v>1.0374770903233168</v>
      </c>
    </row>
    <row r="56" spans="1: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4">
        <f t="shared" si="0"/>
        <v>3.3598749135047568E-2</v>
      </c>
      <c r="E56" s="4">
        <f t="shared" si="1"/>
        <v>1.4223008470318612</v>
      </c>
      <c r="F56" s="4">
        <f t="shared" si="2"/>
        <v>5.5892623662437355</v>
      </c>
      <c r="G56" s="4">
        <f t="shared" si="3"/>
        <v>8.4746205573089277</v>
      </c>
      <c r="I56" s="4">
        <f t="shared" si="4"/>
        <v>1.0335987491350476</v>
      </c>
    </row>
    <row r="57" spans="1: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4">
        <f t="shared" si="0"/>
        <v>3.7851382163603731E-2</v>
      </c>
      <c r="E57" s="4">
        <f t="shared" si="1"/>
        <v>3.0964225127232807</v>
      </c>
      <c r="F57" s="4">
        <f t="shared" si="2"/>
        <v>3.5523913105698504</v>
      </c>
      <c r="G57" s="4">
        <f t="shared" si="3"/>
        <v>2.5281500794394427</v>
      </c>
      <c r="I57" s="4">
        <f t="shared" si="4"/>
        <v>1.0378513821636037</v>
      </c>
    </row>
    <row r="58" spans="1: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4">
        <f t="shared" si="0"/>
        <v>4.2368104469383328E-2</v>
      </c>
      <c r="E58" s="4">
        <f t="shared" si="1"/>
        <v>1.7733263956402074</v>
      </c>
      <c r="F58" s="4">
        <f t="shared" si="2"/>
        <v>4.1721529589897237</v>
      </c>
      <c r="G58" s="4">
        <f t="shared" si="3"/>
        <v>5.0915559958798235</v>
      </c>
      <c r="I58" s="4">
        <f t="shared" si="4"/>
        <v>1.0423681044693833</v>
      </c>
    </row>
    <row r="59" spans="1: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4">
        <f t="shared" si="0"/>
        <v>4.1137812672467522E-2</v>
      </c>
      <c r="E59" s="4">
        <f t="shared" si="1"/>
        <v>1.9613703973521015</v>
      </c>
      <c r="F59" s="4">
        <f t="shared" si="2"/>
        <v>3.864481001515367</v>
      </c>
      <c r="G59" s="4">
        <f t="shared" si="3"/>
        <v>4.3217932020509577</v>
      </c>
      <c r="I59" s="4">
        <f t="shared" si="4"/>
        <v>1.0411378126724675</v>
      </c>
    </row>
    <row r="60" spans="1: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4">
        <f t="shared" si="0"/>
        <v>3.8469414006919944E-2</v>
      </c>
      <c r="E60" s="4">
        <f t="shared" si="1"/>
        <v>2.5294674912458555</v>
      </c>
      <c r="F60" s="4">
        <f t="shared" si="2"/>
        <v>3.5331338152272713</v>
      </c>
      <c r="G60" s="4">
        <f t="shared" si="3"/>
        <v>3.109210819870166</v>
      </c>
      <c r="I60" s="4">
        <f t="shared" si="4"/>
        <v>1.0384694140069199</v>
      </c>
    </row>
    <row r="61" spans="1: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4">
        <f t="shared" si="0"/>
        <v>2.8328892830197461E-2</v>
      </c>
      <c r="E61" s="4">
        <f t="shared" si="1"/>
        <v>3.8769199666402692</v>
      </c>
      <c r="F61" s="4">
        <f t="shared" si="2"/>
        <v>3.2359488202071289</v>
      </c>
      <c r="G61" s="4">
        <f t="shared" si="3"/>
        <v>2.3092826298352125</v>
      </c>
      <c r="I61" s="4">
        <f t="shared" si="4"/>
        <v>1.0283288928301975</v>
      </c>
    </row>
    <row r="62" spans="1: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4">
        <f t="shared" si="0"/>
        <v>2.9793369098055633E-2</v>
      </c>
      <c r="E62" s="4">
        <f t="shared" si="1"/>
        <v>2.0093107838321216</v>
      </c>
      <c r="F62" s="4">
        <f t="shared" si="2"/>
        <v>3.5616778247401677</v>
      </c>
      <c r="G62" s="4">
        <f t="shared" si="3"/>
        <v>4.5136465000624924</v>
      </c>
      <c r="I62" s="4">
        <f t="shared" si="4"/>
        <v>1.0297933690980556</v>
      </c>
    </row>
    <row r="63" spans="1: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4">
        <f t="shared" si="0"/>
        <v>2.6115132040132494E-2</v>
      </c>
      <c r="E63" s="4">
        <f t="shared" si="1"/>
        <v>2.6497412354640288</v>
      </c>
      <c r="F63" s="4">
        <f t="shared" si="2"/>
        <v>3.1965388966539812</v>
      </c>
      <c r="G63" s="4">
        <f t="shared" si="3"/>
        <v>3.2282401951720425</v>
      </c>
      <c r="I63" s="4">
        <f t="shared" si="4"/>
        <v>1.0261151320401325</v>
      </c>
    </row>
    <row r="64" spans="1: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4">
        <f t="shared" si="0"/>
        <v>2.927381530001627E-2</v>
      </c>
      <c r="E64" s="4">
        <f t="shared" si="1"/>
        <v>3.3564439124201386</v>
      </c>
      <c r="F64" s="4">
        <f t="shared" si="2"/>
        <v>3.6344823428338886</v>
      </c>
      <c r="G64" s="4">
        <f t="shared" si="3"/>
        <v>2.3423412046975631</v>
      </c>
      <c r="I64" s="4">
        <f t="shared" si="4"/>
        <v>1.0292738153000163</v>
      </c>
    </row>
    <row r="65" spans="1: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4">
        <f t="shared" si="0"/>
        <v>2.7439961097841303E-2</v>
      </c>
      <c r="E65" s="4">
        <f t="shared" si="1"/>
        <v>2.9684679754209959</v>
      </c>
      <c r="F65" s="4">
        <f t="shared" si="2"/>
        <v>3.2540532873822623</v>
      </c>
      <c r="G65" s="4">
        <f t="shared" si="3"/>
        <v>2.8104346383245349</v>
      </c>
      <c r="I65" s="4">
        <f t="shared" si="4"/>
        <v>1.0274399610978413</v>
      </c>
    </row>
    <row r="66" spans="1: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4">
        <f t="shared" si="0"/>
        <v>3.8983300958029155E-2</v>
      </c>
      <c r="E66" s="4">
        <f t="shared" si="1"/>
        <v>2.3814853843275801</v>
      </c>
      <c r="F66" s="4">
        <f t="shared" si="2"/>
        <v>3.4260230727994618</v>
      </c>
      <c r="G66" s="4">
        <f t="shared" si="3"/>
        <v>3.4696875958630558</v>
      </c>
      <c r="I66" s="4">
        <f t="shared" si="4"/>
        <v>1.0389833009580292</v>
      </c>
    </row>
    <row r="67" spans="1: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4">
        <f t="shared" ref="D67:D130" si="5">IF(A67="","",((1/A67)+(1/B67)+(1/C67))-1)</f>
        <v>3.8461538461538325E-2</v>
      </c>
      <c r="E67" s="4">
        <f t="shared" ref="E67:E130" si="6">IF(A67="","",(3*A67)/(3-($D67*A67)))</f>
        <v>2.6896551724137931</v>
      </c>
      <c r="F67" s="4">
        <f t="shared" ref="F67:F130" si="7">IF(B67="","",(3*B67)/(3-($D67*B67)))</f>
        <v>3.2499999999999996</v>
      </c>
      <c r="G67" s="4">
        <f t="shared" ref="G67:G130" si="8">IF(C67="","",(3*C67)/(3-($D67*C67)))</f>
        <v>3.1199999999999997</v>
      </c>
      <c r="I67" s="4">
        <f t="shared" ref="I67:I130" si="9">IF(A67="","",D67+1)</f>
        <v>1.0384615384615383</v>
      </c>
    </row>
    <row r="68" spans="1: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4">
        <f t="shared" si="5"/>
        <v>4.6312158885608579E-2</v>
      </c>
      <c r="E68" s="4">
        <f t="shared" si="6"/>
        <v>7.040125188881702</v>
      </c>
      <c r="F68" s="4">
        <f t="shared" si="7"/>
        <v>4.2291920557824136</v>
      </c>
      <c r="G68" s="4">
        <f t="shared" si="8"/>
        <v>1.6089967662668929</v>
      </c>
      <c r="I68" s="4">
        <f t="shared" si="9"/>
        <v>1.0463121588856086</v>
      </c>
    </row>
    <row r="69" spans="1: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4">
        <f t="shared" si="5"/>
        <v>6.2277168566273966E-2</v>
      </c>
      <c r="E69" s="4">
        <f t="shared" si="6"/>
        <v>1.6335803048322401</v>
      </c>
      <c r="F69" s="4">
        <f t="shared" si="7"/>
        <v>3.8557488976147112</v>
      </c>
      <c r="G69" s="4">
        <f t="shared" si="8"/>
        <v>7.7824236591704397</v>
      </c>
      <c r="I69" s="4">
        <f t="shared" si="9"/>
        <v>1.062277168566274</v>
      </c>
    </row>
    <row r="70" spans="1: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4">
        <f t="shared" si="5"/>
        <v>5.7707659596490046E-2</v>
      </c>
      <c r="E70" s="4">
        <f t="shared" si="6"/>
        <v>1.9720757896321621</v>
      </c>
      <c r="F70" s="4">
        <f t="shared" si="7"/>
        <v>3.6264816163111226</v>
      </c>
      <c r="G70" s="4">
        <f t="shared" si="8"/>
        <v>4.604672033206521</v>
      </c>
      <c r="I70" s="4">
        <f t="shared" si="9"/>
        <v>1.05770765959649</v>
      </c>
    </row>
    <row r="71" spans="1: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4">
        <f t="shared" si="5"/>
        <v>4.4377484732832873E-2</v>
      </c>
      <c r="E71" s="4">
        <f t="shared" si="6"/>
        <v>3.757895599449343</v>
      </c>
      <c r="F71" s="4">
        <f t="shared" si="7"/>
        <v>3.2050779644014185</v>
      </c>
      <c r="G71" s="4">
        <f t="shared" si="8"/>
        <v>2.3702932411183166</v>
      </c>
      <c r="I71" s="4">
        <f t="shared" si="9"/>
        <v>1.0443774847328329</v>
      </c>
    </row>
    <row r="72" spans="1: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4">
        <f t="shared" si="5"/>
        <v>4.8101214868952802E-2</v>
      </c>
      <c r="E72" s="4">
        <f t="shared" si="6"/>
        <v>4.2284815302242214</v>
      </c>
      <c r="F72" s="4">
        <f t="shared" si="7"/>
        <v>3.786755576959612</v>
      </c>
      <c r="G72" s="4">
        <f t="shared" si="8"/>
        <v>2.0022818835848057</v>
      </c>
      <c r="I72" s="4">
        <f t="shared" si="9"/>
        <v>1.0481012148689528</v>
      </c>
    </row>
    <row r="73" spans="1: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4">
        <f t="shared" si="5"/>
        <v>5.2415014304485252E-2</v>
      </c>
      <c r="E73" s="4">
        <f t="shared" si="6"/>
        <v>6.4787973346441996</v>
      </c>
      <c r="F73" s="4">
        <f t="shared" si="7"/>
        <v>5.3348594914671423</v>
      </c>
      <c r="G73" s="4">
        <f t="shared" si="8"/>
        <v>1.5192858043356479</v>
      </c>
      <c r="I73" s="4">
        <f t="shared" si="9"/>
        <v>1.0524150143044853</v>
      </c>
    </row>
    <row r="74" spans="1: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4">
        <f t="shared" si="5"/>
        <v>4.95517026256731E-2</v>
      </c>
      <c r="E74" s="4">
        <f t="shared" si="6"/>
        <v>1.7173716023964465</v>
      </c>
      <c r="F74" s="4">
        <f t="shared" si="7"/>
        <v>4.5246318400375642</v>
      </c>
      <c r="G74" s="4">
        <f t="shared" si="8"/>
        <v>5.0838225234082755</v>
      </c>
      <c r="I74" s="4">
        <f t="shared" si="9"/>
        <v>1.0495517026256731</v>
      </c>
    </row>
    <row r="75" spans="1: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4">
        <f t="shared" si="5"/>
        <v>5.2970230840828414E-2</v>
      </c>
      <c r="E75" s="4">
        <f t="shared" si="6"/>
        <v>7.9481602332448924</v>
      </c>
      <c r="F75" s="4">
        <f t="shared" si="7"/>
        <v>5.0659326107108207</v>
      </c>
      <c r="G75" s="4">
        <f t="shared" si="8"/>
        <v>1.4775682223131192</v>
      </c>
      <c r="I75" s="4">
        <f t="shared" si="9"/>
        <v>1.0529702308408284</v>
      </c>
    </row>
    <row r="76" spans="1: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4">
        <f t="shared" si="5"/>
        <v>4.5794326337312619E-2</v>
      </c>
      <c r="E76" s="4">
        <f t="shared" si="6"/>
        <v>2.1055676762378339</v>
      </c>
      <c r="F76" s="4">
        <f t="shared" si="7"/>
        <v>4.0903896882986679</v>
      </c>
      <c r="G76" s="4">
        <f t="shared" si="8"/>
        <v>3.5638780792542124</v>
      </c>
      <c r="I76" s="4">
        <f t="shared" si="9"/>
        <v>1.0457943263373126</v>
      </c>
    </row>
    <row r="77" spans="1: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4">
        <f t="shared" si="5"/>
        <v>4.5820452461310168E-2</v>
      </c>
      <c r="E77" s="4">
        <f t="shared" si="6"/>
        <v>2.2657881912772466</v>
      </c>
      <c r="F77" s="4">
        <f t="shared" si="7"/>
        <v>3.8991577020194268</v>
      </c>
      <c r="G77" s="4">
        <f t="shared" si="8"/>
        <v>3.3092110237164762</v>
      </c>
      <c r="I77" s="4">
        <f t="shared" si="9"/>
        <v>1.0458204524613102</v>
      </c>
    </row>
    <row r="78" spans="1: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4">
        <f t="shared" si="5"/>
        <v>2.8022712517881798E-2</v>
      </c>
      <c r="E78" s="4">
        <f t="shared" si="6"/>
        <v>2.0900215159330728</v>
      </c>
      <c r="F78" s="4">
        <f t="shared" si="7"/>
        <v>3.6610595259559244</v>
      </c>
      <c r="G78" s="4">
        <f t="shared" si="8"/>
        <v>4.0259098768656507</v>
      </c>
      <c r="I78" s="4">
        <f t="shared" si="9"/>
        <v>1.0280227125178818</v>
      </c>
    </row>
    <row r="79" spans="1: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4">
        <f t="shared" si="5"/>
        <v>3.2832233363513819E-2</v>
      </c>
      <c r="E79" s="4">
        <f t="shared" si="6"/>
        <v>1.6388769549767364</v>
      </c>
      <c r="F79" s="4">
        <f t="shared" si="7"/>
        <v>4.1940594527184443</v>
      </c>
      <c r="G79" s="4">
        <f t="shared" si="8"/>
        <v>6.6052997091887669</v>
      </c>
      <c r="I79" s="4">
        <f t="shared" si="9"/>
        <v>1.0328322333635138</v>
      </c>
    </row>
    <row r="80" spans="1: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4">
        <f t="shared" si="5"/>
        <v>2.9980803836747727E-2</v>
      </c>
      <c r="E80" s="4">
        <f t="shared" si="6"/>
        <v>1.5125221596497054</v>
      </c>
      <c r="F80" s="4">
        <f t="shared" si="7"/>
        <v>4.8546253292317596</v>
      </c>
      <c r="G80" s="4">
        <f t="shared" si="8"/>
        <v>7.5265192250744235</v>
      </c>
      <c r="I80" s="4">
        <f t="shared" si="9"/>
        <v>1.0299808038367477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4">
        <f t="shared" si="5"/>
        <v>2.9347020435914084E-2</v>
      </c>
      <c r="E81" s="4">
        <f t="shared" si="6"/>
        <v>1.5841752278485852</v>
      </c>
      <c r="F81" s="4">
        <f t="shared" si="7"/>
        <v>4.4888179180147416</v>
      </c>
      <c r="G81" s="4">
        <f t="shared" si="8"/>
        <v>6.8502112389290426</v>
      </c>
      <c r="I81" s="4">
        <f t="shared" si="9"/>
        <v>1.0293470204359141</v>
      </c>
    </row>
    <row r="82" spans="1: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4">
        <f t="shared" si="5"/>
        <v>2.8002098470204961E-2</v>
      </c>
      <c r="E82" s="4">
        <f t="shared" si="6"/>
        <v>2.7066980379902437</v>
      </c>
      <c r="F82" s="4">
        <f t="shared" si="7"/>
        <v>3.3623116015350161</v>
      </c>
      <c r="G82" s="4">
        <f t="shared" si="8"/>
        <v>3.0018156127406321</v>
      </c>
      <c r="I82" s="4">
        <f t="shared" si="9"/>
        <v>1.028002098470205</v>
      </c>
    </row>
    <row r="83" spans="1: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4">
        <f t="shared" si="5"/>
        <v>2.8324853332243105E-2</v>
      </c>
      <c r="E83" s="4">
        <f t="shared" si="6"/>
        <v>2.0281057118984323</v>
      </c>
      <c r="F83" s="4">
        <f t="shared" si="7"/>
        <v>3.6945299526583453</v>
      </c>
      <c r="G83" s="4">
        <f t="shared" si="8"/>
        <v>4.2326496551339829</v>
      </c>
      <c r="I83" s="4">
        <f t="shared" si="9"/>
        <v>1.0283248533322431</v>
      </c>
    </row>
    <row r="84" spans="1: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4">
        <f t="shared" si="5"/>
        <v>2.9949280784900667E-2</v>
      </c>
      <c r="E84" s="4">
        <f t="shared" si="6"/>
        <v>1.936735767426381</v>
      </c>
      <c r="F84" s="4">
        <f t="shared" si="7"/>
        <v>3.8958472801088386</v>
      </c>
      <c r="G84" s="4">
        <f t="shared" si="8"/>
        <v>4.4056020904051385</v>
      </c>
      <c r="I84" s="4">
        <f t="shared" si="9"/>
        <v>1.0299492807849007</v>
      </c>
    </row>
    <row r="85" spans="1: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4">
        <f t="shared" si="5"/>
        <v>2.8401915948239598E-2</v>
      </c>
      <c r="E85" s="4">
        <f t="shared" si="6"/>
        <v>1.6555479317078587</v>
      </c>
      <c r="F85" s="4">
        <f t="shared" si="7"/>
        <v>4.2331099057302675</v>
      </c>
      <c r="G85" s="4">
        <f t="shared" si="8"/>
        <v>6.2602734053726135</v>
      </c>
      <c r="I85" s="4">
        <f t="shared" si="9"/>
        <v>1.0284019159482396</v>
      </c>
    </row>
    <row r="86" spans="1: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4">
        <f t="shared" si="5"/>
        <v>3.0752662016840349E-2</v>
      </c>
      <c r="E86" s="4">
        <f t="shared" si="6"/>
        <v>1.7197937054705037</v>
      </c>
      <c r="F86" s="4">
        <f t="shared" si="7"/>
        <v>3.8782895411447571</v>
      </c>
      <c r="G86" s="4">
        <f t="shared" si="8"/>
        <v>6.2231903558774819</v>
      </c>
      <c r="I86" s="4">
        <f t="shared" si="9"/>
        <v>1.0307526620168403</v>
      </c>
    </row>
    <row r="87" spans="1: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4">
        <f t="shared" si="5"/>
        <v>4.4344309360133671E-2</v>
      </c>
      <c r="E87" s="4">
        <f t="shared" si="6"/>
        <v>3.8805093750329993</v>
      </c>
      <c r="F87" s="4">
        <f t="shared" si="7"/>
        <v>3.4250442615740297</v>
      </c>
      <c r="G87" s="4">
        <f t="shared" si="8"/>
        <v>2.2205699079159054</v>
      </c>
      <c r="I87" s="4">
        <f t="shared" si="9"/>
        <v>1.0443443093601337</v>
      </c>
    </row>
    <row r="88" spans="1: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4">
        <f t="shared" si="5"/>
        <v>4.4365881888224656E-2</v>
      </c>
      <c r="E88" s="4">
        <f t="shared" si="6"/>
        <v>3.8135962515764001</v>
      </c>
      <c r="F88" s="4">
        <f t="shared" si="7"/>
        <v>3.403058044985193</v>
      </c>
      <c r="G88" s="4">
        <f t="shared" si="8"/>
        <v>2.2526227730105752</v>
      </c>
      <c r="I88" s="4">
        <f t="shared" si="9"/>
        <v>1.0443658818882247</v>
      </c>
    </row>
    <row r="89" spans="1: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4">
        <f t="shared" si="5"/>
        <v>3.8760158931832711E-2</v>
      </c>
      <c r="E89" s="4">
        <f t="shared" si="6"/>
        <v>2.4023187389242344</v>
      </c>
      <c r="F89" s="4">
        <f t="shared" si="7"/>
        <v>3.6767378016027346</v>
      </c>
      <c r="G89" s="4">
        <f t="shared" si="8"/>
        <v>3.2076442350221344</v>
      </c>
      <c r="I89" s="4">
        <f t="shared" si="9"/>
        <v>1.0387601589318327</v>
      </c>
    </row>
    <row r="90" spans="1: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4">
        <f t="shared" si="5"/>
        <v>2.0455713988269286E-2</v>
      </c>
      <c r="E90" s="4">
        <f t="shared" si="6"/>
        <v>2.151094874943253</v>
      </c>
      <c r="F90" s="4">
        <f t="shared" si="7"/>
        <v>3.5436015579513738</v>
      </c>
      <c r="G90" s="4">
        <f t="shared" si="8"/>
        <v>3.9537929953070572</v>
      </c>
      <c r="I90" s="4">
        <f t="shared" si="9"/>
        <v>1.0204557139882693</v>
      </c>
    </row>
    <row r="91" spans="1: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4">
        <f t="shared" si="5"/>
        <v>1.7251793529517556E-2</v>
      </c>
      <c r="E91" s="4">
        <f t="shared" si="6"/>
        <v>1.8494629978049544</v>
      </c>
      <c r="F91" s="4">
        <f t="shared" si="7"/>
        <v>3.7178221072399431</v>
      </c>
      <c r="G91" s="4">
        <f t="shared" si="8"/>
        <v>5.2540922757135942</v>
      </c>
      <c r="I91" s="4">
        <f t="shared" si="9"/>
        <v>1.0172517935295176</v>
      </c>
    </row>
    <row r="92" spans="1: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4">
        <f t="shared" si="5"/>
        <v>3.2701279324819366E-2</v>
      </c>
      <c r="E92" s="4">
        <f t="shared" si="6"/>
        <v>3.380113657747168</v>
      </c>
      <c r="F92" s="4">
        <f t="shared" si="7"/>
        <v>3.6172135109010846</v>
      </c>
      <c r="G92" s="4">
        <f t="shared" si="8"/>
        <v>2.3381089571148403</v>
      </c>
      <c r="I92" s="4">
        <f t="shared" si="9"/>
        <v>1.0327012793248194</v>
      </c>
    </row>
    <row r="93" spans="1: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4">
        <f t="shared" si="5"/>
        <v>2.4157119449765174E-2</v>
      </c>
      <c r="E93" s="4">
        <f t="shared" si="6"/>
        <v>2.0224075080326047</v>
      </c>
      <c r="F93" s="4">
        <f t="shared" si="7"/>
        <v>3.5380032695091539</v>
      </c>
      <c r="G93" s="4">
        <f t="shared" si="8"/>
        <v>4.4864272528968137</v>
      </c>
      <c r="I93" s="4">
        <f t="shared" si="9"/>
        <v>1.0241571194497652</v>
      </c>
    </row>
    <row r="94" spans="1: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4">
        <f t="shared" si="5"/>
        <v>1.6077616077616153E-2</v>
      </c>
      <c r="E94" s="4">
        <f t="shared" si="6"/>
        <v>1.3091205999758075</v>
      </c>
      <c r="F94" s="4">
        <f t="shared" si="7"/>
        <v>5.7201374207188156</v>
      </c>
      <c r="G94" s="4">
        <f t="shared" si="8"/>
        <v>16.311228334589305</v>
      </c>
      <c r="I94" s="4">
        <f t="shared" si="9"/>
        <v>1.0160776160776162</v>
      </c>
    </row>
    <row r="95" spans="1: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4">
        <f t="shared" si="5"/>
        <v>1.7297905185619467E-2</v>
      </c>
      <c r="E95" s="4">
        <f t="shared" si="6"/>
        <v>2.0130988540945802</v>
      </c>
      <c r="F95" s="4">
        <f t="shared" si="7"/>
        <v>3.5825046970955525</v>
      </c>
      <c r="G95" s="4">
        <f t="shared" si="8"/>
        <v>4.4619135483842527</v>
      </c>
      <c r="I95" s="4">
        <f t="shared" si="9"/>
        <v>1.0172979051856195</v>
      </c>
    </row>
    <row r="96" spans="1: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4">
        <f t="shared" si="5"/>
        <v>4.2691441402677777E-2</v>
      </c>
      <c r="E96" s="4">
        <f t="shared" si="6"/>
        <v>1.3764430520554265</v>
      </c>
      <c r="F96" s="4">
        <f t="shared" si="7"/>
        <v>5.4642366763986097</v>
      </c>
      <c r="G96" s="4">
        <f t="shared" si="8"/>
        <v>11.05197550016274</v>
      </c>
      <c r="I96" s="4">
        <f t="shared" si="9"/>
        <v>1.0426914414026778</v>
      </c>
    </row>
    <row r="97" spans="1: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4">
        <f t="shared" si="5"/>
        <v>3.1481481481481222E-2</v>
      </c>
      <c r="E97" s="4">
        <f t="shared" si="6"/>
        <v>1.0923803101820635</v>
      </c>
      <c r="F97" s="4">
        <f t="shared" si="7"/>
        <v>13.728813559322017</v>
      </c>
      <c r="G97" s="4">
        <f t="shared" si="8"/>
        <v>85.26315789473621</v>
      </c>
      <c r="I97" s="4">
        <f t="shared" si="9"/>
        <v>1.0314814814814812</v>
      </c>
    </row>
    <row r="98" spans="1: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4">
        <f t="shared" si="5"/>
        <v>6.1076866414654596E-2</v>
      </c>
      <c r="E98" s="4">
        <f t="shared" si="6"/>
        <v>1.782415564881628</v>
      </c>
      <c r="F98" s="4">
        <f t="shared" si="7"/>
        <v>3.6297768098164021</v>
      </c>
      <c r="G98" s="4">
        <f t="shared" si="8"/>
        <v>6.1175334563056332</v>
      </c>
      <c r="I98" s="4">
        <f t="shared" si="9"/>
        <v>1.0610768664146546</v>
      </c>
    </row>
    <row r="99" spans="1: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4">
        <f t="shared" si="5"/>
        <v>4.6323430238973895E-2</v>
      </c>
      <c r="E99" s="4">
        <f t="shared" si="6"/>
        <v>1.8832145441110821</v>
      </c>
      <c r="F99" s="4">
        <f t="shared" si="7"/>
        <v>4.0594471728165642</v>
      </c>
      <c r="G99" s="4">
        <f t="shared" si="8"/>
        <v>4.4912715457899663</v>
      </c>
      <c r="I99" s="4">
        <f t="shared" si="9"/>
        <v>1.0463234302389739</v>
      </c>
    </row>
    <row r="100" spans="1: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4">
        <f t="shared" si="5"/>
        <v>4.461275974562473E-2</v>
      </c>
      <c r="E100" s="4">
        <f t="shared" si="6"/>
        <v>2.3921755975046319</v>
      </c>
      <c r="F100" s="4">
        <f t="shared" si="7"/>
        <v>3.4813622037258249</v>
      </c>
      <c r="G100" s="4">
        <f t="shared" si="8"/>
        <v>3.3929750106965386</v>
      </c>
      <c r="I100" s="4">
        <f t="shared" si="9"/>
        <v>1.0446127597456247</v>
      </c>
    </row>
    <row r="101" spans="1: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4">
        <f t="shared" si="5"/>
        <v>4.5579638511575649E-2</v>
      </c>
      <c r="E101" s="4">
        <f t="shared" si="6"/>
        <v>2.147876955608079</v>
      </c>
      <c r="F101" s="4">
        <f t="shared" si="7"/>
        <v>3.4741874277880433</v>
      </c>
      <c r="G101" s="4">
        <f t="shared" si="8"/>
        <v>4.0553656051901124</v>
      </c>
      <c r="I101" s="4">
        <f t="shared" si="9"/>
        <v>1.0455796385115756</v>
      </c>
    </row>
    <row r="102" spans="1:9" x14ac:dyDescent="0.2">
      <c r="A102" s="4">
        <f>IF('True_Odds_Calculator_3-way'!A101="","",'True_Odds_Calculator_3-way'!A101)</f>
        <v>1.53</v>
      </c>
      <c r="B102" s="4">
        <f>IF('True_Odds_Calculator_3-way'!B101="","",'True_Odds_Calculator_3-way'!B101)</f>
        <v>4.22</v>
      </c>
      <c r="C102" s="4">
        <f>IF('True_Odds_Calculator_3-way'!C101="","",'True_Odds_Calculator_3-way'!C101)</f>
        <v>7</v>
      </c>
      <c r="D102" s="4">
        <f t="shared" si="5"/>
        <v>3.3418738743522747E-2</v>
      </c>
      <c r="E102" s="4">
        <f t="shared" si="6"/>
        <v>1.5565287867238515</v>
      </c>
      <c r="F102" s="4">
        <f t="shared" si="7"/>
        <v>4.4281636598779865</v>
      </c>
      <c r="G102" s="4">
        <f t="shared" si="8"/>
        <v>7.5920019709508733</v>
      </c>
      <c r="I102" s="4">
        <f t="shared" si="9"/>
        <v>1.0334187387435227</v>
      </c>
    </row>
    <row r="103" spans="1: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4.37</v>
      </c>
      <c r="C103" s="4">
        <f>IF('True_Odds_Calculator_3-way'!C102="","",'True_Odds_Calculator_3-way'!C102)</f>
        <v>8.52</v>
      </c>
      <c r="D103" s="4">
        <f t="shared" si="5"/>
        <v>3.1135350813174423E-2</v>
      </c>
      <c r="E103" s="4">
        <f t="shared" si="6"/>
        <v>1.482463077215316</v>
      </c>
      <c r="F103" s="4">
        <f t="shared" si="7"/>
        <v>4.5776122365846277</v>
      </c>
      <c r="G103" s="4">
        <f t="shared" si="8"/>
        <v>9.3464546061852882</v>
      </c>
      <c r="I103" s="4">
        <f t="shared" si="9"/>
        <v>1.0311353508131744</v>
      </c>
    </row>
    <row r="104" spans="1:9" x14ac:dyDescent="0.2">
      <c r="A104" s="4">
        <f>IF('True_Odds_Calculator_3-way'!A103="","",'True_Odds_Calculator_3-way'!A103)</f>
        <v>1.65</v>
      </c>
      <c r="B104" s="4">
        <f>IF('True_Odds_Calculator_3-way'!B103="","",'True_Odds_Calculator_3-way'!B103)</f>
        <v>4.37</v>
      </c>
      <c r="C104" s="4">
        <f>IF('True_Odds_Calculator_3-way'!C103="","",'True_Odds_Calculator_3-way'!C103)</f>
        <v>5</v>
      </c>
      <c r="D104" s="4">
        <f t="shared" si="5"/>
        <v>3.4893558005686165E-2</v>
      </c>
      <c r="E104" s="4">
        <f t="shared" si="6"/>
        <v>1.6822855098612577</v>
      </c>
      <c r="F104" s="4">
        <f t="shared" si="7"/>
        <v>4.6040141324706276</v>
      </c>
      <c r="G104" s="4">
        <f t="shared" si="8"/>
        <v>5.3087343853535236</v>
      </c>
      <c r="I104" s="4">
        <f t="shared" si="9"/>
        <v>1.0348935580056862</v>
      </c>
    </row>
    <row r="105" spans="1:9" x14ac:dyDescent="0.2">
      <c r="A105" s="4">
        <f>IF('True_Odds_Calculator_3-way'!A104="","",'True_Odds_Calculator_3-way'!A104)</f>
        <v>2.36</v>
      </c>
      <c r="B105" s="4">
        <f>IF('True_Odds_Calculator_3-way'!B104="","",'True_Odds_Calculator_3-way'!B104)</f>
        <v>3.25</v>
      </c>
      <c r="C105" s="4">
        <f>IF('True_Odds_Calculator_3-way'!C104="","",'True_Odds_Calculator_3-way'!C104)</f>
        <v>3.37</v>
      </c>
      <c r="D105" s="4">
        <f t="shared" si="5"/>
        <v>2.8157026296140142E-2</v>
      </c>
      <c r="E105" s="4">
        <f t="shared" si="6"/>
        <v>2.4134585757103242</v>
      </c>
      <c r="F105" s="4">
        <f t="shared" si="7"/>
        <v>3.3522553368090682</v>
      </c>
      <c r="G105" s="4">
        <f t="shared" si="8"/>
        <v>3.4800737808654438</v>
      </c>
      <c r="I105" s="4">
        <f t="shared" si="9"/>
        <v>1.0281570262961401</v>
      </c>
    </row>
    <row r="106" spans="1:9" x14ac:dyDescent="0.2">
      <c r="A106" s="4">
        <f>IF('True_Odds_Calculator_3-way'!A105="","",'True_Odds_Calculator_3-way'!A105)</f>
        <v>3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2.61</v>
      </c>
      <c r="D106" s="4">
        <f t="shared" si="5"/>
        <v>3.2930791987972219E-2</v>
      </c>
      <c r="E106" s="4">
        <f t="shared" si="6"/>
        <v>3.1021564694082242</v>
      </c>
      <c r="F106" s="4">
        <f t="shared" si="7"/>
        <v>3.2735499576629974</v>
      </c>
      <c r="G106" s="4">
        <f t="shared" si="8"/>
        <v>2.6869814517179962</v>
      </c>
      <c r="I106" s="4">
        <f t="shared" si="9"/>
        <v>1.0329307919879722</v>
      </c>
    </row>
    <row r="107" spans="1:9" x14ac:dyDescent="0.2">
      <c r="A107" s="4">
        <f>IF('True_Odds_Calculator_3-way'!A106="","",'True_Odds_Calculator_3-way'!A106)</f>
        <v>1.78</v>
      </c>
      <c r="B107" s="4">
        <f>IF('True_Odds_Calculator_3-way'!B106="","",'True_Odds_Calculator_3-way'!B106)</f>
        <v>3.47</v>
      </c>
      <c r="C107" s="4">
        <f>IF('True_Odds_Calculator_3-way'!C106="","",'True_Odds_Calculator_3-way'!C106)</f>
        <v>5.34</v>
      </c>
      <c r="D107" s="4">
        <f t="shared" si="5"/>
        <v>3.7248108452330841E-2</v>
      </c>
      <c r="E107" s="4">
        <f t="shared" si="6"/>
        <v>1.8202280303079914</v>
      </c>
      <c r="F107" s="4">
        <f t="shared" si="7"/>
        <v>3.6262312619864576</v>
      </c>
      <c r="G107" s="4">
        <f t="shared" si="8"/>
        <v>5.7191917529167267</v>
      </c>
      <c r="I107" s="4">
        <f t="shared" si="9"/>
        <v>1.0372481084523308</v>
      </c>
    </row>
    <row r="108" spans="1:9" x14ac:dyDescent="0.2">
      <c r="A108" s="4">
        <f>IF('True_Odds_Calculator_3-way'!A107="","",'True_Odds_Calculator_3-way'!A107)</f>
        <v>6.53</v>
      </c>
      <c r="B108" s="4">
        <f>IF('True_Odds_Calculator_3-way'!B107="","",'True_Odds_Calculator_3-way'!B107)</f>
        <v>4.32</v>
      </c>
      <c r="C108" s="4">
        <f>IF('True_Odds_Calculator_3-way'!C107="","",'True_Odds_Calculator_3-way'!C107)</f>
        <v>1.55</v>
      </c>
      <c r="D108" s="4">
        <f t="shared" si="5"/>
        <v>2.9782128618763393E-2</v>
      </c>
      <c r="E108" s="4">
        <f t="shared" si="6"/>
        <v>6.9826560302526675</v>
      </c>
      <c r="F108" s="4">
        <f t="shared" si="7"/>
        <v>4.513570167240835</v>
      </c>
      <c r="G108" s="4">
        <f t="shared" si="8"/>
        <v>1.5742232550525894</v>
      </c>
      <c r="I108" s="4">
        <f t="shared" si="9"/>
        <v>1.0297821286187634</v>
      </c>
    </row>
    <row r="109" spans="1:9" x14ac:dyDescent="0.2">
      <c r="A109" s="4">
        <f>IF('True_Odds_Calculator_3-way'!A108="","",'True_Odds_Calculator_3-way'!A108)</f>
        <v>2.15</v>
      </c>
      <c r="B109" s="4">
        <f>IF('True_Odds_Calculator_3-way'!B108="","",'True_Odds_Calculator_3-way'!B108)</f>
        <v>3.39</v>
      </c>
      <c r="C109" s="4">
        <f>IF('True_Odds_Calculator_3-way'!C108="","",'True_Odds_Calculator_3-way'!C108)</f>
        <v>3.74</v>
      </c>
      <c r="D109" s="4">
        <f t="shared" si="5"/>
        <v>2.7481208951615432E-2</v>
      </c>
      <c r="E109" s="4">
        <f t="shared" si="6"/>
        <v>2.1931946761699681</v>
      </c>
      <c r="F109" s="4">
        <f t="shared" si="7"/>
        <v>3.4986461389182537</v>
      </c>
      <c r="G109" s="4">
        <f t="shared" si="8"/>
        <v>3.8726775741497477</v>
      </c>
      <c r="I109" s="4">
        <f t="shared" si="9"/>
        <v>1.0274812089516154</v>
      </c>
    </row>
    <row r="110" spans="1:9" x14ac:dyDescent="0.2">
      <c r="A110" s="4">
        <f>IF('True_Odds_Calculator_3-way'!A109="","",'True_Odds_Calculator_3-way'!A109)</f>
        <v>4.7</v>
      </c>
      <c r="B110" s="4">
        <f>IF('True_Odds_Calculator_3-way'!B109="","",'True_Odds_Calculator_3-way'!B109)</f>
        <v>3.99</v>
      </c>
      <c r="C110" s="4">
        <f>IF('True_Odds_Calculator_3-way'!C109="","",'True_Odds_Calculator_3-way'!C109)</f>
        <v>1.76</v>
      </c>
      <c r="D110" s="4">
        <f t="shared" si="5"/>
        <v>3.1574342044666803E-2</v>
      </c>
      <c r="E110" s="4">
        <f t="shared" si="6"/>
        <v>4.9445914822812194</v>
      </c>
      <c r="F110" s="4">
        <f t="shared" si="7"/>
        <v>4.1649003023486282</v>
      </c>
      <c r="G110" s="4">
        <f t="shared" si="8"/>
        <v>1.7932168568742022</v>
      </c>
      <c r="I110" s="4">
        <f t="shared" si="9"/>
        <v>1.0315743420446668</v>
      </c>
    </row>
    <row r="111" spans="1:9" x14ac:dyDescent="0.2">
      <c r="A111" s="4">
        <f>IF('True_Odds_Calculator_3-way'!A110="","",'True_Odds_Calculator_3-way'!A110)</f>
        <v>2.31</v>
      </c>
      <c r="B111" s="4">
        <f>IF('True_Odds_Calculator_3-way'!B110="","",'True_Odds_Calculator_3-way'!B110)</f>
        <v>3.18</v>
      </c>
      <c r="C111" s="4">
        <f>IF('True_Odds_Calculator_3-way'!C110="","",'True_Odds_Calculator_3-way'!C110)</f>
        <v>3.55</v>
      </c>
      <c r="D111" s="4">
        <f t="shared" si="5"/>
        <v>2.9055982550534765E-2</v>
      </c>
      <c r="E111" s="4">
        <f t="shared" si="6"/>
        <v>2.3628646219837393</v>
      </c>
      <c r="F111" s="4">
        <f t="shared" si="7"/>
        <v>3.2810543122548892</v>
      </c>
      <c r="G111" s="4">
        <f t="shared" si="8"/>
        <v>3.6764055303437218</v>
      </c>
      <c r="I111" s="4">
        <f t="shared" si="9"/>
        <v>1.0290559825505348</v>
      </c>
    </row>
    <row r="112" spans="1:9" x14ac:dyDescent="0.2">
      <c r="A112" s="4">
        <f>IF('True_Odds_Calculator_3-way'!A111="","",'True_Odds_Calculator_3-way'!A111)</f>
        <v>1.57</v>
      </c>
      <c r="B112" s="4">
        <f>IF('True_Odds_Calculator_3-way'!B111="","",'True_Odds_Calculator_3-way'!B111)</f>
        <v>4.13</v>
      </c>
      <c r="C112" s="4">
        <f>IF('True_Odds_Calculator_3-way'!C111="","",'True_Odds_Calculator_3-way'!C111)</f>
        <v>6.58</v>
      </c>
      <c r="D112" s="4">
        <f t="shared" si="5"/>
        <v>3.1049109655139961E-2</v>
      </c>
      <c r="E112" s="4">
        <f t="shared" si="6"/>
        <v>1.595932359251534</v>
      </c>
      <c r="F112" s="4">
        <f t="shared" si="7"/>
        <v>4.3144166068528893</v>
      </c>
      <c r="G112" s="4">
        <f t="shared" si="8"/>
        <v>7.0608513724227242</v>
      </c>
      <c r="I112" s="4">
        <f t="shared" si="9"/>
        <v>1.03104910965514</v>
      </c>
    </row>
    <row r="113" spans="1:9" x14ac:dyDescent="0.2">
      <c r="A113" s="4">
        <f>IF('True_Odds_Calculator_3-way'!A112="","",'True_Odds_Calculator_3-way'!A112)</f>
        <v>1.67</v>
      </c>
      <c r="B113" s="4">
        <f>IF('True_Odds_Calculator_3-way'!B112="","",'True_Odds_Calculator_3-way'!B112)</f>
        <v>4.0599999999999996</v>
      </c>
      <c r="C113" s="4">
        <f>IF('True_Odds_Calculator_3-way'!C112="","",'True_Odds_Calculator_3-way'!C112)</f>
        <v>5.36</v>
      </c>
      <c r="D113" s="4">
        <f t="shared" si="5"/>
        <v>3.16749781078971E-2</v>
      </c>
      <c r="E113" s="4">
        <f t="shared" si="6"/>
        <v>1.6999746404665552</v>
      </c>
      <c r="F113" s="4">
        <f t="shared" si="7"/>
        <v>4.2418338594046512</v>
      </c>
      <c r="G113" s="4">
        <f t="shared" si="8"/>
        <v>5.6815328738591662</v>
      </c>
      <c r="I113" s="4">
        <f t="shared" si="9"/>
        <v>1.0316749781078971</v>
      </c>
    </row>
    <row r="114" spans="1:9" x14ac:dyDescent="0.2">
      <c r="A114" s="4">
        <f>IF('True_Odds_Calculator_3-way'!A113="","",'True_Odds_Calculator_3-way'!A113)</f>
        <v>2.64</v>
      </c>
      <c r="B114" s="4">
        <f>IF('True_Odds_Calculator_3-way'!B113="","",'True_Odds_Calculator_3-way'!B113)</f>
        <v>3.21</v>
      </c>
      <c r="C114" s="4">
        <f>IF('True_Odds_Calculator_3-way'!C113="","",'True_Odds_Calculator_3-way'!C113)</f>
        <v>2.97</v>
      </c>
      <c r="D114" s="4">
        <f t="shared" si="5"/>
        <v>2.7014695238994246E-2</v>
      </c>
      <c r="E114" s="4">
        <f t="shared" si="6"/>
        <v>2.7042888750212741</v>
      </c>
      <c r="F114" s="4">
        <f t="shared" si="7"/>
        <v>3.3055492952863053</v>
      </c>
      <c r="G114" s="4">
        <f t="shared" si="8"/>
        <v>3.0516140390186131</v>
      </c>
      <c r="I114" s="4">
        <f t="shared" si="9"/>
        <v>1.0270146952389942</v>
      </c>
    </row>
    <row r="115" spans="1:9" x14ac:dyDescent="0.2">
      <c r="A115" s="4">
        <f>IF('True_Odds_Calculator_3-way'!A114="","",'True_Odds_Calculator_3-way'!A114)</f>
        <v>1.46</v>
      </c>
      <c r="B115" s="4">
        <f>IF('True_Odds_Calculator_3-way'!B114="","",'True_Odds_Calculator_3-way'!B114)</f>
        <v>4.54</v>
      </c>
      <c r="C115" s="4">
        <f>IF('True_Odds_Calculator_3-way'!C114="","",'True_Odds_Calculator_3-way'!C114)</f>
        <v>7.78</v>
      </c>
      <c r="D115" s="4">
        <f t="shared" si="5"/>
        <v>3.3730528400111703E-2</v>
      </c>
      <c r="E115" s="4">
        <f t="shared" si="6"/>
        <v>1.4843666562046003</v>
      </c>
      <c r="F115" s="4">
        <f t="shared" si="7"/>
        <v>4.7842126864646977</v>
      </c>
      <c r="G115" s="4">
        <f t="shared" si="8"/>
        <v>8.5257891764419558</v>
      </c>
      <c r="I115" s="4">
        <f t="shared" si="9"/>
        <v>1.0337305284001117</v>
      </c>
    </row>
    <row r="116" spans="1:9" x14ac:dyDescent="0.2">
      <c r="A116" s="4">
        <f>IF('True_Odds_Calculator_3-way'!A115="","",'True_Odds_Calculator_3-way'!A115)</f>
        <v>2.66</v>
      </c>
      <c r="B116" s="4">
        <f>IF('True_Odds_Calculator_3-way'!B115="","",'True_Odds_Calculator_3-way'!B115)</f>
        <v>2.88</v>
      </c>
      <c r="C116" s="4">
        <f>IF('True_Odds_Calculator_3-way'!C115="","",'True_Odds_Calculator_3-way'!C115)</f>
        <v>3.12</v>
      </c>
      <c r="D116" s="4">
        <f t="shared" si="5"/>
        <v>4.3674892359102824E-2</v>
      </c>
      <c r="E116" s="4">
        <f t="shared" si="6"/>
        <v>2.7671584063780443</v>
      </c>
      <c r="F116" s="4">
        <f t="shared" si="7"/>
        <v>3.0060368003348414</v>
      </c>
      <c r="G116" s="4">
        <f t="shared" si="8"/>
        <v>3.2684596063467608</v>
      </c>
      <c r="I116" s="4">
        <f t="shared" si="9"/>
        <v>1.0436748923591028</v>
      </c>
    </row>
    <row r="117" spans="1:9" x14ac:dyDescent="0.2">
      <c r="A117" s="4">
        <f>IF('True_Odds_Calculator_3-way'!A116="","",'True_Odds_Calculator_3-way'!A116)</f>
        <v>5.15</v>
      </c>
      <c r="B117" s="4">
        <f>IF('True_Odds_Calculator_3-way'!B116="","",'True_Odds_Calculator_3-way'!B116)</f>
        <v>3.38</v>
      </c>
      <c r="C117" s="4">
        <f>IF('True_Odds_Calculator_3-way'!C116="","",'True_Odds_Calculator_3-way'!C116)</f>
        <v>1.79</v>
      </c>
      <c r="D117" s="4">
        <f t="shared" si="5"/>
        <v>4.8691963324328791E-2</v>
      </c>
      <c r="E117" s="4">
        <f t="shared" si="6"/>
        <v>5.6197422900748668</v>
      </c>
      <c r="F117" s="4">
        <f t="shared" si="7"/>
        <v>3.5761883027722123</v>
      </c>
      <c r="G117" s="4">
        <f t="shared" si="8"/>
        <v>1.8435607329860486</v>
      </c>
      <c r="I117" s="4">
        <f t="shared" si="9"/>
        <v>1.0486919633243288</v>
      </c>
    </row>
    <row r="118" spans="1:9" x14ac:dyDescent="0.2">
      <c r="A118" s="4">
        <f>IF('True_Odds_Calculator_3-way'!A117="","",'True_Odds_Calculator_3-way'!A117)</f>
        <v>3.39</v>
      </c>
      <c r="B118" s="4">
        <f>IF('True_Odds_Calculator_3-way'!B117="","",'True_Odds_Calculator_3-way'!B117)</f>
        <v>3.07</v>
      </c>
      <c r="C118" s="4">
        <f>IF('True_Odds_Calculator_3-way'!C117="","",'True_Odds_Calculator_3-way'!C117)</f>
        <v>2.4300000000000002</v>
      </c>
      <c r="D118" s="4">
        <f t="shared" si="5"/>
        <v>3.2240783505120385E-2</v>
      </c>
      <c r="E118" s="4">
        <f t="shared" si="6"/>
        <v>3.5181744311912961</v>
      </c>
      <c r="F118" s="4">
        <f t="shared" si="7"/>
        <v>3.1747445647473174</v>
      </c>
      <c r="G118" s="4">
        <f t="shared" si="8"/>
        <v>2.4951612217358905</v>
      </c>
      <c r="I118" s="4">
        <f t="shared" si="9"/>
        <v>1.0322407835051204</v>
      </c>
    </row>
    <row r="119" spans="1:9" x14ac:dyDescent="0.2">
      <c r="A119" s="4">
        <f>IF('True_Odds_Calculator_3-way'!A118="","",'True_Odds_Calculator_3-way'!A118)</f>
        <v>2.54</v>
      </c>
      <c r="B119" s="4">
        <f>IF('True_Odds_Calculator_3-way'!B118="","",'True_Odds_Calculator_3-way'!B118)</f>
        <v>3.32</v>
      </c>
      <c r="C119" s="4">
        <f>IF('True_Odds_Calculator_3-way'!C118="","",'True_Odds_Calculator_3-way'!C118)</f>
        <v>2.86</v>
      </c>
      <c r="D119" s="4">
        <f t="shared" si="5"/>
        <v>4.4555956329032753E-2</v>
      </c>
      <c r="E119" s="4">
        <f t="shared" si="6"/>
        <v>2.6395754581517026</v>
      </c>
      <c r="F119" s="4">
        <f t="shared" si="7"/>
        <v>3.4921952285597557</v>
      </c>
      <c r="G119" s="4">
        <f t="shared" si="8"/>
        <v>2.9868724190680505</v>
      </c>
      <c r="I119" s="4">
        <f t="shared" si="9"/>
        <v>1.0445559563290328</v>
      </c>
    </row>
    <row r="120" spans="1:9" x14ac:dyDescent="0.2">
      <c r="A120" s="4">
        <f>IF('True_Odds_Calculator_3-way'!A119="","",'True_Odds_Calculator_3-way'!A119)</f>
        <v>2.87</v>
      </c>
      <c r="B120" s="4">
        <f>IF('True_Odds_Calculator_3-way'!B119="","",'True_Odds_Calculator_3-way'!B119)</f>
        <v>3.04</v>
      </c>
      <c r="C120" s="4">
        <f>IF('True_Odds_Calculator_3-way'!C119="","",'True_Odds_Calculator_3-way'!C119)</f>
        <v>2.73</v>
      </c>
      <c r="D120" s="4">
        <f t="shared" si="5"/>
        <v>4.367979047054793E-2</v>
      </c>
      <c r="E120" s="4">
        <f t="shared" si="6"/>
        <v>2.9951586950423863</v>
      </c>
      <c r="F120" s="4">
        <f t="shared" si="7"/>
        <v>3.1807886648436163</v>
      </c>
      <c r="G120" s="4">
        <f t="shared" si="8"/>
        <v>2.8430055155557388</v>
      </c>
      <c r="I120" s="4">
        <f t="shared" si="9"/>
        <v>1.0436797904705479</v>
      </c>
    </row>
    <row r="121" spans="1:9" x14ac:dyDescent="0.2">
      <c r="A121" s="4">
        <f>IF('True_Odds_Calculator_3-way'!A120="","",'True_Odds_Calculator_3-way'!A120)</f>
        <v>2.4300000000000002</v>
      </c>
      <c r="B121" s="4">
        <f>IF('True_Odds_Calculator_3-way'!B120="","",'True_Odds_Calculator_3-way'!B120)</f>
        <v>3.07</v>
      </c>
      <c r="C121" s="4">
        <f>IF('True_Odds_Calculator_3-way'!C120="","",'True_Odds_Calculator_3-way'!C120)</f>
        <v>3.26</v>
      </c>
      <c r="D121" s="4">
        <f t="shared" si="5"/>
        <v>4.4003999025326035E-2</v>
      </c>
      <c r="E121" s="4">
        <f t="shared" si="6"/>
        <v>2.519814345482104</v>
      </c>
      <c r="F121" s="4">
        <f t="shared" si="7"/>
        <v>3.2147632281784722</v>
      </c>
      <c r="G121" s="4">
        <f t="shared" si="8"/>
        <v>3.4237140596916227</v>
      </c>
      <c r="I121" s="4">
        <f t="shared" si="9"/>
        <v>1.044003999025326</v>
      </c>
    </row>
    <row r="122" spans="1:9" x14ac:dyDescent="0.2">
      <c r="A122" s="4">
        <f>IF('True_Odds_Calculator_3-way'!A121="","",'True_Odds_Calculator_3-way'!A121)</f>
        <v>2.71</v>
      </c>
      <c r="B122" s="4">
        <f>IF('True_Odds_Calculator_3-way'!B121="","",'True_Odds_Calculator_3-way'!B121)</f>
        <v>2.96</v>
      </c>
      <c r="C122" s="4">
        <f>IF('True_Odds_Calculator_3-way'!C121="","",'True_Odds_Calculator_3-way'!C121)</f>
        <v>2.96</v>
      </c>
      <c r="D122" s="4">
        <f t="shared" si="5"/>
        <v>4.4679365712576136E-2</v>
      </c>
      <c r="E122" s="4">
        <f t="shared" si="6"/>
        <v>2.8239767179872324</v>
      </c>
      <c r="F122" s="4">
        <f t="shared" si="7"/>
        <v>3.0965052241494675</v>
      </c>
      <c r="G122" s="4">
        <f t="shared" si="8"/>
        <v>3.0965052241494675</v>
      </c>
      <c r="I122" s="4">
        <f t="shared" si="9"/>
        <v>1.0446793657125761</v>
      </c>
    </row>
    <row r="123" spans="1:9" x14ac:dyDescent="0.2">
      <c r="A123" s="4">
        <f>IF('True_Odds_Calculator_3-way'!A122="","",'True_Odds_Calculator_3-way'!A122)</f>
        <v>1.83</v>
      </c>
      <c r="B123" s="4">
        <f>IF('True_Odds_Calculator_3-way'!B122="","",'True_Odds_Calculator_3-way'!B122)</f>
        <v>3.78</v>
      </c>
      <c r="C123" s="4">
        <f>IF('True_Odds_Calculator_3-way'!C122="","",'True_Odds_Calculator_3-way'!C122)</f>
        <v>4.59</v>
      </c>
      <c r="D123" s="4">
        <f t="shared" si="5"/>
        <v>2.8863275729235305E-2</v>
      </c>
      <c r="E123" s="4">
        <f t="shared" si="6"/>
        <v>1.8627975275865458</v>
      </c>
      <c r="F123" s="4">
        <f t="shared" si="7"/>
        <v>3.9226581628228141</v>
      </c>
      <c r="G123" s="4">
        <f t="shared" si="8"/>
        <v>4.8020630007432032</v>
      </c>
      <c r="I123" s="4">
        <f t="shared" si="9"/>
        <v>1.0288632757292353</v>
      </c>
    </row>
    <row r="124" spans="1:9" x14ac:dyDescent="0.2">
      <c r="A124" s="4">
        <f>IF('True_Odds_Calculator_3-way'!A123="","",'True_Odds_Calculator_3-way'!A123)</f>
        <v>2.59</v>
      </c>
      <c r="B124" s="4">
        <f>IF('True_Odds_Calculator_3-way'!B123="","",'True_Odds_Calculator_3-way'!B123)</f>
        <v>3.54</v>
      </c>
      <c r="C124" s="4">
        <f>IF('True_Odds_Calculator_3-way'!C123="","",'True_Odds_Calculator_3-way'!C123)</f>
        <v>2.79</v>
      </c>
      <c r="D124" s="4">
        <f t="shared" si="5"/>
        <v>2.7009200874701156E-2</v>
      </c>
      <c r="E124" s="4">
        <f t="shared" si="6"/>
        <v>2.6518353465754423</v>
      </c>
      <c r="F124" s="4">
        <f t="shared" si="7"/>
        <v>3.6565369669049912</v>
      </c>
      <c r="G124" s="4">
        <f t="shared" si="8"/>
        <v>2.8618864575783896</v>
      </c>
      <c r="I124" s="4">
        <f t="shared" si="9"/>
        <v>1.0270092008747012</v>
      </c>
    </row>
    <row r="125" spans="1:9" x14ac:dyDescent="0.2">
      <c r="A125" s="4">
        <f>IF('True_Odds_Calculator_3-way'!A124="","",'True_Odds_Calculator_3-way'!A124)</f>
        <v>2.93</v>
      </c>
      <c r="B125" s="4">
        <f>IF('True_Odds_Calculator_3-way'!B124="","",'True_Odds_Calculator_3-way'!B124)</f>
        <v>3.37</v>
      </c>
      <c r="C125" s="4">
        <f>IF('True_Odds_Calculator_3-way'!C124="","",'True_Odds_Calculator_3-way'!C124)</f>
        <v>2.57</v>
      </c>
      <c r="D125" s="4">
        <f t="shared" si="5"/>
        <v>2.7137891737914144E-2</v>
      </c>
      <c r="E125" s="4">
        <f t="shared" si="6"/>
        <v>3.0097730544159478</v>
      </c>
      <c r="F125" s="4">
        <f t="shared" si="7"/>
        <v>3.4759644222027783</v>
      </c>
      <c r="G125" s="4">
        <f t="shared" si="8"/>
        <v>2.6311697696352514</v>
      </c>
      <c r="I125" s="4">
        <f t="shared" si="9"/>
        <v>1.0271378917379141</v>
      </c>
    </row>
    <row r="126" spans="1:9" x14ac:dyDescent="0.2">
      <c r="A126" s="4">
        <f>IF('True_Odds_Calculator_3-way'!A125="","",'True_Odds_Calculator_3-way'!A125)</f>
        <v>3.66</v>
      </c>
      <c r="B126" s="4">
        <f>IF('True_Odds_Calculator_3-way'!B125="","",'True_Odds_Calculator_3-way'!B125)</f>
        <v>3.37</v>
      </c>
      <c r="C126" s="4">
        <f>IF('True_Odds_Calculator_3-way'!C125="","",'True_Odds_Calculator_3-way'!C125)</f>
        <v>2.1800000000000002</v>
      </c>
      <c r="D126" s="4">
        <f t="shared" si="5"/>
        <v>2.8675545090632415E-2</v>
      </c>
      <c r="E126" s="4">
        <f t="shared" si="6"/>
        <v>3.7926838786433952</v>
      </c>
      <c r="F126" s="4">
        <f t="shared" si="7"/>
        <v>3.4821682861251939</v>
      </c>
      <c r="G126" s="4">
        <f t="shared" si="8"/>
        <v>2.2263925954491164</v>
      </c>
      <c r="I126" s="4">
        <f t="shared" si="9"/>
        <v>1.0286755450906324</v>
      </c>
    </row>
    <row r="127" spans="1:9" x14ac:dyDescent="0.2">
      <c r="A127" s="4">
        <f>IF('True_Odds_Calculator_3-way'!A126="","",'True_Odds_Calculator_3-way'!A126)</f>
        <v>3.55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2.15</v>
      </c>
      <c r="D127" s="4">
        <f t="shared" si="5"/>
        <v>2.9292295621052622E-2</v>
      </c>
      <c r="E127" s="4">
        <f t="shared" si="6"/>
        <v>3.677470504569778</v>
      </c>
      <c r="F127" s="4">
        <f t="shared" si="7"/>
        <v>3.6667405529255572</v>
      </c>
      <c r="G127" s="4">
        <f t="shared" si="8"/>
        <v>2.1961023637513866</v>
      </c>
      <c r="I127" s="4">
        <f t="shared" si="9"/>
        <v>1.0292922956210526</v>
      </c>
    </row>
    <row r="128" spans="1:9" x14ac:dyDescent="0.2">
      <c r="A128" s="4">
        <f>IF('True_Odds_Calculator_3-way'!A127="","",'True_Odds_Calculator_3-way'!A127)</f>
        <v>2.94</v>
      </c>
      <c r="B128" s="4">
        <f>IF('True_Odds_Calculator_3-way'!B127="","",'True_Odds_Calculator_3-way'!B127)</f>
        <v>3.33</v>
      </c>
      <c r="C128" s="4">
        <f>IF('True_Odds_Calculator_3-way'!C127="","",'True_Odds_Calculator_3-way'!C127)</f>
        <v>2.58</v>
      </c>
      <c r="D128" s="4">
        <f t="shared" si="5"/>
        <v>2.8033253946875281E-2</v>
      </c>
      <c r="E128" s="4">
        <f t="shared" si="6"/>
        <v>3.0230510383020652</v>
      </c>
      <c r="F128" s="4">
        <f t="shared" si="7"/>
        <v>3.4369471826213891</v>
      </c>
      <c r="G128" s="4">
        <f t="shared" si="8"/>
        <v>2.6437367884940741</v>
      </c>
      <c r="I128" s="4">
        <f t="shared" si="9"/>
        <v>1.0280332539468753</v>
      </c>
    </row>
    <row r="129" spans="1:9" x14ac:dyDescent="0.2">
      <c r="A129" s="4">
        <f>IF('True_Odds_Calculator_3-way'!A128="","",'True_Odds_Calculator_3-way'!A128)</f>
        <v>1.71</v>
      </c>
      <c r="B129" s="4">
        <f>IF('True_Odds_Calculator_3-way'!B128="","",'True_Odds_Calculator_3-way'!B128)</f>
        <v>3.8</v>
      </c>
      <c r="C129" s="4">
        <f>IF('True_Odds_Calculator_3-way'!C128="","",'True_Odds_Calculator_3-way'!C128)</f>
        <v>5.47</v>
      </c>
      <c r="D129" s="4">
        <f t="shared" si="5"/>
        <v>3.0768572864213972E-2</v>
      </c>
      <c r="E129" s="4">
        <f t="shared" si="6"/>
        <v>1.7405254865961219</v>
      </c>
      <c r="F129" s="4">
        <f t="shared" si="7"/>
        <v>3.9541054292840316</v>
      </c>
      <c r="G129" s="4">
        <f t="shared" si="8"/>
        <v>5.7951137912519082</v>
      </c>
      <c r="I129" s="4">
        <f t="shared" si="9"/>
        <v>1.030768572864214</v>
      </c>
    </row>
    <row r="130" spans="1:9" x14ac:dyDescent="0.2">
      <c r="A130" s="4">
        <f>IF('True_Odds_Calculator_3-way'!A129="","",'True_Odds_Calculator_3-way'!A129)</f>
        <v>1.81</v>
      </c>
      <c r="B130" s="4">
        <f>IF('True_Odds_Calculator_3-way'!B129="","",'True_Odds_Calculator_3-way'!B129)</f>
        <v>3.74</v>
      </c>
      <c r="C130" s="4">
        <f>IF('True_Odds_Calculator_3-way'!C129="","",'True_Odds_Calculator_3-way'!C129)</f>
        <v>4.7699999999999996</v>
      </c>
      <c r="D130" s="4">
        <f t="shared" si="5"/>
        <v>2.950947285970984E-2</v>
      </c>
      <c r="E130" s="4">
        <f t="shared" si="6"/>
        <v>1.8428094694004769</v>
      </c>
      <c r="F130" s="4">
        <f t="shared" si="7"/>
        <v>3.8828439106601436</v>
      </c>
      <c r="G130" s="4">
        <f t="shared" si="8"/>
        <v>5.0048267821517758</v>
      </c>
      <c r="I130" s="4">
        <f t="shared" si="9"/>
        <v>1.0295094728597098</v>
      </c>
    </row>
    <row r="131" spans="1:9" x14ac:dyDescent="0.2">
      <c r="A131" s="4">
        <f>IF('True_Odds_Calculator_3-way'!A130="","",'True_Odds_Calculator_3-way'!A130)</f>
        <v>2.5</v>
      </c>
      <c r="B131" s="4">
        <f>IF('True_Odds_Calculator_3-way'!B130="","",'True_Odds_Calculator_3-way'!B130)</f>
        <v>3.63</v>
      </c>
      <c r="C131" s="4">
        <f>IF('True_Odds_Calculator_3-way'!C130="","",'True_Odds_Calculator_3-way'!C130)</f>
        <v>2.85</v>
      </c>
      <c r="D131" s="4">
        <f t="shared" ref="D131:D194" si="10">IF(A131="","",((1/A131)+(1/B131)+(1/C131))-1)</f>
        <v>2.6359286646367996E-2</v>
      </c>
      <c r="E131" s="4">
        <f t="shared" ref="E131:E194" si="11">IF(A131="","",(3*A131)/(3-($D131*A131)))</f>
        <v>2.556148543473427</v>
      </c>
      <c r="F131" s="4">
        <f t="shared" ref="F131:F194" si="12">IF(B131="","",(3*B131)/(3-($D131*B131)))</f>
        <v>3.7495922583451127</v>
      </c>
      <c r="G131" s="4">
        <f t="shared" ref="G131:G194" si="13">IF(C131="","",(3*C131)/(3-($D131*C131)))</f>
        <v>2.9232008137662118</v>
      </c>
      <c r="I131" s="4">
        <f t="shared" ref="I131:I194" si="14">IF(A131="","",D131+1)</f>
        <v>1.026359286646368</v>
      </c>
    </row>
    <row r="132" spans="1:9" x14ac:dyDescent="0.2">
      <c r="A132" s="4">
        <f>IF('True_Odds_Calculator_3-way'!A131="","",'True_Odds_Calculator_3-way'!A131)</f>
        <v>2.19</v>
      </c>
      <c r="B132" s="4">
        <f>IF('True_Odds_Calculator_3-way'!B131="","",'True_Odds_Calculator_3-way'!B131)</f>
        <v>3.3</v>
      </c>
      <c r="C132" s="4">
        <f>IF('True_Odds_Calculator_3-way'!C131="","",'True_Odds_Calculator_3-way'!C131)</f>
        <v>3.73</v>
      </c>
      <c r="D132" s="4">
        <f t="shared" si="10"/>
        <v>2.7747822341821493E-2</v>
      </c>
      <c r="E132" s="4">
        <f t="shared" si="11"/>
        <v>2.2352775822223991</v>
      </c>
      <c r="F132" s="4">
        <f t="shared" si="12"/>
        <v>3.403895764435807</v>
      </c>
      <c r="G132" s="4">
        <f t="shared" si="13"/>
        <v>3.8632824424198913</v>
      </c>
      <c r="I132" s="4">
        <f t="shared" si="14"/>
        <v>1.0277478223418215</v>
      </c>
    </row>
    <row r="133" spans="1:9" x14ac:dyDescent="0.2">
      <c r="A133" s="4">
        <f>IF('True_Odds_Calculator_3-way'!A132="","",'True_Odds_Calculator_3-way'!A132)</f>
        <v>2.15</v>
      </c>
      <c r="B133" s="4">
        <f>IF('True_Odds_Calculator_3-way'!B132="","",'True_Odds_Calculator_3-way'!B132)</f>
        <v>3.42</v>
      </c>
      <c r="C133" s="4">
        <f>IF('True_Odds_Calculator_3-way'!C132="","",'True_Odds_Calculator_3-way'!C132)</f>
        <v>3.71</v>
      </c>
      <c r="D133" s="4">
        <f t="shared" si="10"/>
        <v>2.70557188642222E-2</v>
      </c>
      <c r="E133" s="4">
        <f t="shared" si="11"/>
        <v>2.1925126712823291</v>
      </c>
      <c r="F133" s="4">
        <f t="shared" si="12"/>
        <v>3.5288419040999197</v>
      </c>
      <c r="G133" s="4">
        <f t="shared" si="13"/>
        <v>3.8384296557420337</v>
      </c>
      <c r="I133" s="4">
        <f t="shared" si="14"/>
        <v>1.0270557188642222</v>
      </c>
    </row>
    <row r="134" spans="1:9" x14ac:dyDescent="0.2">
      <c r="A134" s="4">
        <f>IF('True_Odds_Calculator_3-way'!A133="","",'True_Odds_Calculator_3-way'!A133)</f>
        <v>2.41</v>
      </c>
      <c r="B134" s="4">
        <f>IF('True_Odds_Calculator_3-way'!B133="","",'True_Odds_Calculator_3-way'!B133)</f>
        <v>3.51</v>
      </c>
      <c r="C134" s="4">
        <f>IF('True_Odds_Calculator_3-way'!C133="","",'True_Odds_Calculator_3-way'!C133)</f>
        <v>2.95</v>
      </c>
      <c r="D134" s="4">
        <f t="shared" si="10"/>
        <v>3.8821095083842128E-2</v>
      </c>
      <c r="E134" s="4">
        <f t="shared" si="11"/>
        <v>2.4875783130908737</v>
      </c>
      <c r="F134" s="4">
        <f t="shared" si="12"/>
        <v>3.6770124085542326</v>
      </c>
      <c r="G134" s="4">
        <f t="shared" si="13"/>
        <v>3.0670830645579246</v>
      </c>
      <c r="I134" s="4">
        <f t="shared" si="14"/>
        <v>1.0388210950838421</v>
      </c>
    </row>
    <row r="135" spans="1:9" x14ac:dyDescent="0.2">
      <c r="A135" s="4">
        <f>IF('True_Odds_Calculator_3-way'!A134="","",'True_Odds_Calculator_3-way'!A134)</f>
        <v>1.84</v>
      </c>
      <c r="B135" s="4">
        <f>IF('True_Odds_Calculator_3-way'!B134="","",'True_Odds_Calculator_3-way'!B134)</f>
        <v>3.56</v>
      </c>
      <c r="C135" s="4">
        <f>IF('True_Odds_Calculator_3-way'!C134="","",'True_Odds_Calculator_3-way'!C134)</f>
        <v>4.62</v>
      </c>
      <c r="D135" s="4">
        <f t="shared" si="10"/>
        <v>4.0827353724276039E-2</v>
      </c>
      <c r="E135" s="4">
        <f t="shared" si="11"/>
        <v>1.8872584170705522</v>
      </c>
      <c r="F135" s="4">
        <f t="shared" si="12"/>
        <v>3.7412581971914936</v>
      </c>
      <c r="G135" s="4">
        <f t="shared" si="13"/>
        <v>4.9299673842592995</v>
      </c>
      <c r="I135" s="4">
        <f t="shared" si="14"/>
        <v>1.040827353724276</v>
      </c>
    </row>
    <row r="136" spans="1:9" x14ac:dyDescent="0.2">
      <c r="A136" s="4">
        <f>IF('True_Odds_Calculator_3-way'!A135="","",'True_Odds_Calculator_3-way'!A135)</f>
        <v>1.56</v>
      </c>
      <c r="B136" s="4">
        <f>IF('True_Odds_Calculator_3-way'!B135="","",'True_Odds_Calculator_3-way'!B135)</f>
        <v>3.93</v>
      </c>
      <c r="C136" s="4">
        <f>IF('True_Odds_Calculator_3-way'!C135="","",'True_Odds_Calculator_3-way'!C135)</f>
        <v>6.73</v>
      </c>
      <c r="D136" s="4">
        <f t="shared" si="10"/>
        <v>4.4066977338304225E-2</v>
      </c>
      <c r="E136" s="4">
        <f t="shared" si="11"/>
        <v>1.5965854820532797</v>
      </c>
      <c r="F136" s="4">
        <f t="shared" si="12"/>
        <v>4.1707690740107273</v>
      </c>
      <c r="G136" s="4">
        <f t="shared" si="13"/>
        <v>7.4682923756608464</v>
      </c>
      <c r="I136" s="4">
        <f t="shared" si="14"/>
        <v>1.0440669773383042</v>
      </c>
    </row>
    <row r="137" spans="1:9" x14ac:dyDescent="0.2">
      <c r="A137" s="4">
        <f>IF('True_Odds_Calculator_3-way'!A136="","",'True_Odds_Calculator_3-way'!A136)</f>
        <v>1.34</v>
      </c>
      <c r="B137" s="4">
        <f>IF('True_Odds_Calculator_3-way'!B136="","",'True_Odds_Calculator_3-way'!B136)</f>
        <v>5.07</v>
      </c>
      <c r="C137" s="4">
        <f>IF('True_Odds_Calculator_3-way'!C136="","",'True_Odds_Calculator_3-way'!C136)</f>
        <v>9.8800000000000008</v>
      </c>
      <c r="D137" s="4">
        <f t="shared" si="10"/>
        <v>4.472189039232366E-2</v>
      </c>
      <c r="E137" s="4">
        <f t="shared" si="11"/>
        <v>1.3673131434107817</v>
      </c>
      <c r="F137" s="4">
        <f t="shared" si="12"/>
        <v>5.4845199922954038</v>
      </c>
      <c r="G137" s="4">
        <f t="shared" si="13"/>
        <v>11.586508368689076</v>
      </c>
      <c r="I137" s="4">
        <f t="shared" si="14"/>
        <v>1.0447218903923237</v>
      </c>
    </row>
    <row r="138" spans="1:9" x14ac:dyDescent="0.2">
      <c r="A138" s="4">
        <f>IF('True_Odds_Calculator_3-way'!A137="","",'True_Odds_Calculator_3-way'!A137)</f>
        <v>28.81</v>
      </c>
      <c r="B138" s="4">
        <f>IF('True_Odds_Calculator_3-way'!B137="","",'True_Odds_Calculator_3-way'!B137)</f>
        <v>10.37</v>
      </c>
      <c r="C138" s="4">
        <f>IF('True_Odds_Calculator_3-way'!C137="","",'True_Odds_Calculator_3-way'!C137)</f>
        <v>1.06</v>
      </c>
      <c r="D138" s="4">
        <f t="shared" si="10"/>
        <v>7.4538411924050196E-2</v>
      </c>
      <c r="E138" s="4">
        <f t="shared" si="11"/>
        <v>101.37841419760711</v>
      </c>
      <c r="F138" s="4">
        <f t="shared" si="12"/>
        <v>13.969235640418427</v>
      </c>
      <c r="G138" s="4">
        <f t="shared" si="13"/>
        <v>1.0886722584416708</v>
      </c>
      <c r="I138" s="4">
        <f t="shared" si="14"/>
        <v>1.0745384119240502</v>
      </c>
    </row>
    <row r="139" spans="1:9" x14ac:dyDescent="0.2">
      <c r="A139" s="4">
        <f>IF('True_Odds_Calculator_3-way'!A138="","",'True_Odds_Calculator_3-way'!A138)</f>
        <v>10.24</v>
      </c>
      <c r="B139" s="4">
        <f>IF('True_Odds_Calculator_3-way'!B138="","",'True_Odds_Calculator_3-way'!B138)</f>
        <v>5.28</v>
      </c>
      <c r="C139" s="4">
        <f>IF('True_Odds_Calculator_3-way'!C138="","",'True_Odds_Calculator_3-way'!C138)</f>
        <v>1.29</v>
      </c>
      <c r="D139" s="4">
        <f t="shared" si="10"/>
        <v>6.2243987843551674E-2</v>
      </c>
      <c r="E139" s="4">
        <f t="shared" si="11"/>
        <v>13.002505547999133</v>
      </c>
      <c r="F139" s="4">
        <f t="shared" si="12"/>
        <v>5.9295822927378667</v>
      </c>
      <c r="G139" s="4">
        <f t="shared" si="13"/>
        <v>1.3254762591083071</v>
      </c>
      <c r="I139" s="4">
        <f t="shared" si="14"/>
        <v>1.0622439878435517</v>
      </c>
    </row>
    <row r="140" spans="1:9" x14ac:dyDescent="0.2">
      <c r="A140" s="4">
        <f>IF('True_Odds_Calculator_3-way'!A139="","",'True_Odds_Calculator_3-way'!A139)</f>
        <v>3.84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2.04</v>
      </c>
      <c r="D140" s="4">
        <f t="shared" si="10"/>
        <v>5.7361211355708042E-2</v>
      </c>
      <c r="E140" s="4">
        <f t="shared" si="11"/>
        <v>4.1442829990756422</v>
      </c>
      <c r="F140" s="4">
        <f t="shared" si="12"/>
        <v>3.4767122213460779</v>
      </c>
      <c r="G140" s="4">
        <f t="shared" si="13"/>
        <v>2.1228011842283765</v>
      </c>
      <c r="I140" s="4">
        <f t="shared" si="14"/>
        <v>1.057361211355708</v>
      </c>
    </row>
    <row r="141" spans="1:9" x14ac:dyDescent="0.2">
      <c r="A141" s="4">
        <f>IF('True_Odds_Calculator_3-way'!A140="","",'True_Odds_Calculator_3-way'!A140)</f>
        <v>1.98</v>
      </c>
      <c r="B141" s="4">
        <f>IF('True_Odds_Calculator_3-way'!B140="","",'True_Odds_Calculator_3-way'!B140)</f>
        <v>3.09</v>
      </c>
      <c r="C141" s="4">
        <f>IF('True_Odds_Calculator_3-way'!C140="","",'True_Odds_Calculator_3-way'!C140)</f>
        <v>4.6100000000000003</v>
      </c>
      <c r="D141" s="4">
        <f t="shared" si="10"/>
        <v>4.5594840216073074E-2</v>
      </c>
      <c r="E141" s="4">
        <f t="shared" si="11"/>
        <v>2.0414319850112554</v>
      </c>
      <c r="F141" s="4">
        <f t="shared" si="12"/>
        <v>3.242265494473358</v>
      </c>
      <c r="G141" s="4">
        <f t="shared" si="13"/>
        <v>4.9573307761233174</v>
      </c>
      <c r="I141" s="4">
        <f t="shared" si="14"/>
        <v>1.0455948402160731</v>
      </c>
    </row>
    <row r="142" spans="1:9" x14ac:dyDescent="0.2">
      <c r="A142" s="4">
        <f>IF('True_Odds_Calculator_3-way'!A141="","",'True_Odds_Calculator_3-way'!A141)</f>
        <v>5.12</v>
      </c>
      <c r="B142" s="4">
        <f>IF('True_Odds_Calculator_3-way'!B141="","",'True_Odds_Calculator_3-way'!B141)</f>
        <v>3.7</v>
      </c>
      <c r="C142" s="4">
        <f>IF('True_Odds_Calculator_3-way'!C141="","",'True_Odds_Calculator_3-way'!C141)</f>
        <v>1.71</v>
      </c>
      <c r="D142" s="4">
        <f t="shared" si="10"/>
        <v>5.0378091907697042E-2</v>
      </c>
      <c r="E142" s="4">
        <f t="shared" si="11"/>
        <v>5.6016194556009999</v>
      </c>
      <c r="F142" s="4">
        <f t="shared" si="12"/>
        <v>3.9451221987493525</v>
      </c>
      <c r="G142" s="4">
        <f t="shared" si="13"/>
        <v>1.7605552459744593</v>
      </c>
      <c r="I142" s="4">
        <f t="shared" si="14"/>
        <v>1.050378091907697</v>
      </c>
    </row>
    <row r="143" spans="1:9" x14ac:dyDescent="0.2">
      <c r="A143" s="4">
        <f>IF('True_Odds_Calculator_3-way'!A142="","",'True_Odds_Calculator_3-way'!A142)</f>
        <v>2.0099999999999998</v>
      </c>
      <c r="B143" s="4">
        <f>IF('True_Odds_Calculator_3-way'!B142="","",'True_Odds_Calculator_3-way'!B142)</f>
        <v>3.42</v>
      </c>
      <c r="C143" s="4">
        <f>IF('True_Odds_Calculator_3-way'!C142="","",'True_Odds_Calculator_3-way'!C142)</f>
        <v>3.91</v>
      </c>
      <c r="D143" s="4">
        <f t="shared" si="10"/>
        <v>4.5664574332983543E-2</v>
      </c>
      <c r="E143" s="4">
        <f t="shared" si="11"/>
        <v>2.0734373652422255</v>
      </c>
      <c r="F143" s="4">
        <f t="shared" si="12"/>
        <v>3.6078142017676837</v>
      </c>
      <c r="G143" s="4">
        <f t="shared" si="13"/>
        <v>4.1574345475395953</v>
      </c>
      <c r="I143" s="4">
        <f t="shared" si="14"/>
        <v>1.0456645743329835</v>
      </c>
    </row>
    <row r="144" spans="1:9" x14ac:dyDescent="0.2">
      <c r="A144" s="4">
        <f>IF('True_Odds_Calculator_3-way'!A143="","",'True_Odds_Calculator_3-way'!A143)</f>
        <v>1.1599999999999999</v>
      </c>
      <c r="B144" s="4">
        <f>IF('True_Odds_Calculator_3-way'!B143="","",'True_Odds_Calculator_3-way'!B143)</f>
        <v>7.8</v>
      </c>
      <c r="C144" s="4">
        <f>IF('True_Odds_Calculator_3-way'!C143="","",'True_Odds_Calculator_3-way'!C143)</f>
        <v>15.6</v>
      </c>
      <c r="D144" s="4">
        <f t="shared" si="10"/>
        <v>5.4376657824933838E-2</v>
      </c>
      <c r="E144" s="4">
        <f t="shared" si="11"/>
        <v>1.1849135673127289</v>
      </c>
      <c r="F144" s="4">
        <f t="shared" si="12"/>
        <v>9.084337349397595</v>
      </c>
      <c r="G144" s="4">
        <f t="shared" si="13"/>
        <v>21.750000000000021</v>
      </c>
      <c r="I144" s="4">
        <f t="shared" si="14"/>
        <v>1.0543766578249338</v>
      </c>
    </row>
    <row r="145" spans="1:9" x14ac:dyDescent="0.2">
      <c r="A145" s="4">
        <f>IF('True_Odds_Calculator_3-way'!A144="","",'True_Odds_Calculator_3-way'!A144)</f>
        <v>1.88</v>
      </c>
      <c r="B145" s="4">
        <f>IF('True_Odds_Calculator_3-way'!B144="","",'True_Odds_Calculator_3-way'!B144)</f>
        <v>3.83</v>
      </c>
      <c r="C145" s="4">
        <f>IF('True_Odds_Calculator_3-way'!C144="","",'True_Odds_Calculator_3-way'!C144)</f>
        <v>3.91</v>
      </c>
      <c r="D145" s="4">
        <f t="shared" si="10"/>
        <v>4.8765975064471334E-2</v>
      </c>
      <c r="E145" s="4">
        <f t="shared" si="11"/>
        <v>1.9392639270199838</v>
      </c>
      <c r="F145" s="4">
        <f t="shared" si="12"/>
        <v>4.0842785867177218</v>
      </c>
      <c r="G145" s="4">
        <f t="shared" si="13"/>
        <v>4.1753801512576656</v>
      </c>
      <c r="I145" s="4">
        <f t="shared" si="14"/>
        <v>1.0487659750644713</v>
      </c>
    </row>
    <row r="146" spans="1:9" x14ac:dyDescent="0.2">
      <c r="A146" s="4">
        <f>IF('True_Odds_Calculator_3-way'!A145="","",'True_Odds_Calculator_3-way'!A145)</f>
        <v>1.78</v>
      </c>
      <c r="B146" s="4">
        <f>IF('True_Odds_Calculator_3-way'!B145="","",'True_Odds_Calculator_3-way'!B145)</f>
        <v>3.96</v>
      </c>
      <c r="C146" s="4">
        <f>IF('True_Odds_Calculator_3-way'!C145="","",'True_Odds_Calculator_3-way'!C145)</f>
        <v>4.28</v>
      </c>
      <c r="D146" s="4">
        <f t="shared" si="10"/>
        <v>4.7967865147325428E-2</v>
      </c>
      <c r="E146" s="4">
        <f t="shared" si="11"/>
        <v>1.832144543691987</v>
      </c>
      <c r="F146" s="4">
        <f t="shared" si="12"/>
        <v>4.2276869127446552</v>
      </c>
      <c r="G146" s="4">
        <f t="shared" si="13"/>
        <v>4.5944148979373036</v>
      </c>
      <c r="I146" s="4">
        <f t="shared" si="14"/>
        <v>1.0479678651473254</v>
      </c>
    </row>
    <row r="147" spans="1:9" x14ac:dyDescent="0.2">
      <c r="A147" s="4">
        <f>IF('True_Odds_Calculator_3-way'!A146="","",'True_Odds_Calculator_3-way'!A146)</f>
        <v>2.17</v>
      </c>
      <c r="B147" s="4">
        <f>IF('True_Odds_Calculator_3-way'!B146="","",'True_Odds_Calculator_3-way'!B146)</f>
        <v>3.55</v>
      </c>
      <c r="C147" s="4">
        <f>IF('True_Odds_Calculator_3-way'!C146="","",'True_Odds_Calculator_3-way'!C146)</f>
        <v>3.5</v>
      </c>
      <c r="D147" s="4">
        <f t="shared" si="10"/>
        <v>2.8233919646913908E-2</v>
      </c>
      <c r="E147" s="4">
        <f t="shared" si="11"/>
        <v>2.2152408339324228</v>
      </c>
      <c r="F147" s="4">
        <f t="shared" si="12"/>
        <v>3.6727056019070328</v>
      </c>
      <c r="G147" s="4">
        <f t="shared" si="13"/>
        <v>3.6192154099130853</v>
      </c>
      <c r="I147" s="4">
        <f t="shared" si="14"/>
        <v>1.0282339196469139</v>
      </c>
    </row>
    <row r="148" spans="1:9" x14ac:dyDescent="0.2">
      <c r="A148" s="4">
        <f>IF('True_Odds_Calculator_3-way'!A147="","",'True_Odds_Calculator_3-way'!A147)</f>
        <v>1.72</v>
      </c>
      <c r="B148" s="4">
        <f>IF('True_Odds_Calculator_3-way'!B147="","",'True_Odds_Calculator_3-way'!B147)</f>
        <v>4.03</v>
      </c>
      <c r="C148" s="4">
        <f>IF('True_Odds_Calculator_3-way'!C147="","",'True_Odds_Calculator_3-way'!C147)</f>
        <v>4.99</v>
      </c>
      <c r="D148" s="4">
        <f t="shared" si="10"/>
        <v>2.9935108256792908E-2</v>
      </c>
      <c r="E148" s="4">
        <f t="shared" si="11"/>
        <v>1.7500355012517017</v>
      </c>
      <c r="F148" s="4">
        <f t="shared" si="12"/>
        <v>4.1988475369870351</v>
      </c>
      <c r="G148" s="4">
        <f t="shared" si="13"/>
        <v>5.2514821312243338</v>
      </c>
      <c r="I148" s="4">
        <f t="shared" si="14"/>
        <v>1.0299351082567929</v>
      </c>
    </row>
    <row r="149" spans="1:9" x14ac:dyDescent="0.2">
      <c r="A149" s="4">
        <f>IF('True_Odds_Calculator_3-way'!A148="","",'True_Odds_Calculator_3-way'!A148)</f>
        <v>2.37</v>
      </c>
      <c r="B149" s="4">
        <f>IF('True_Odds_Calculator_3-way'!B148="","",'True_Odds_Calculator_3-way'!B148)</f>
        <v>3.78</v>
      </c>
      <c r="C149" s="4">
        <f>IF('True_Odds_Calculator_3-way'!C148="","",'True_Odds_Calculator_3-way'!C148)</f>
        <v>2.93</v>
      </c>
      <c r="D149" s="4">
        <f t="shared" si="10"/>
        <v>2.7788121147951816E-2</v>
      </c>
      <c r="E149" s="4">
        <f t="shared" si="11"/>
        <v>2.4231954791361292</v>
      </c>
      <c r="F149" s="4">
        <f t="shared" si="12"/>
        <v>3.9171513480295226</v>
      </c>
      <c r="G149" s="4">
        <f t="shared" si="13"/>
        <v>3.0117377544700425</v>
      </c>
      <c r="I149" s="4">
        <f t="shared" si="14"/>
        <v>1.0277881211479518</v>
      </c>
    </row>
    <row r="150" spans="1:9" x14ac:dyDescent="0.2">
      <c r="A150" s="4">
        <f>IF('True_Odds_Calculator_3-way'!A149="","",'True_Odds_Calculator_3-way'!A149)</f>
        <v>1.75</v>
      </c>
      <c r="B150" s="4">
        <f>IF('True_Odds_Calculator_3-way'!B149="","",'True_Odds_Calculator_3-way'!B149)</f>
        <v>3.99</v>
      </c>
      <c r="C150" s="4">
        <f>IF('True_Odds_Calculator_3-way'!C149="","",'True_Odds_Calculator_3-way'!C149)</f>
        <v>4.79</v>
      </c>
      <c r="D150" s="4">
        <f t="shared" si="10"/>
        <v>3.0823405067993637E-2</v>
      </c>
      <c r="E150" s="4">
        <f t="shared" si="11"/>
        <v>1.7820416789693703</v>
      </c>
      <c r="F150" s="4">
        <f t="shared" si="12"/>
        <v>4.1605628079443298</v>
      </c>
      <c r="G150" s="4">
        <f t="shared" si="13"/>
        <v>5.0379407603968058</v>
      </c>
      <c r="I150" s="4">
        <f t="shared" si="14"/>
        <v>1.0308234050679936</v>
      </c>
    </row>
    <row r="151" spans="1:9" x14ac:dyDescent="0.2">
      <c r="A151" s="4">
        <f>IF('True_Odds_Calculator_3-way'!A150="","",'True_Odds_Calculator_3-way'!A150)</f>
        <v>1.74</v>
      </c>
      <c r="B151" s="4">
        <f>IF('True_Odds_Calculator_3-way'!B150="","",'True_Odds_Calculator_3-way'!B150)</f>
        <v>3.95</v>
      </c>
      <c r="C151" s="4">
        <f>IF('True_Odds_Calculator_3-way'!C150="","",'True_Odds_Calculator_3-way'!C150)</f>
        <v>4.95</v>
      </c>
      <c r="D151" s="4">
        <f t="shared" si="10"/>
        <v>2.9897402660388206E-2</v>
      </c>
      <c r="E151" s="4">
        <f t="shared" si="11"/>
        <v>1.7707048968300851</v>
      </c>
      <c r="F151" s="4">
        <f t="shared" si="12"/>
        <v>4.1118631367122109</v>
      </c>
      <c r="G151" s="4">
        <f t="shared" si="13"/>
        <v>5.206858026155694</v>
      </c>
      <c r="I151" s="4">
        <f t="shared" si="14"/>
        <v>1.0298974026603882</v>
      </c>
    </row>
    <row r="152" spans="1:9" x14ac:dyDescent="0.2">
      <c r="A152" s="4">
        <f>IF('True_Odds_Calculator_3-way'!A151="","",'True_Odds_Calculator_3-way'!A151)</f>
        <v>1.98</v>
      </c>
      <c r="B152" s="4">
        <f>IF('True_Odds_Calculator_3-way'!B151="","",'True_Odds_Calculator_3-way'!B151)</f>
        <v>3.7</v>
      </c>
      <c r="C152" s="4">
        <f>IF('True_Odds_Calculator_3-way'!C151="","",'True_Odds_Calculator_3-way'!C151)</f>
        <v>3.94</v>
      </c>
      <c r="D152" s="4">
        <f t="shared" si="10"/>
        <v>2.9127881919760235E-2</v>
      </c>
      <c r="E152" s="4">
        <f t="shared" si="11"/>
        <v>2.0188104232741568</v>
      </c>
      <c r="F152" s="4">
        <f t="shared" si="12"/>
        <v>3.8378732464530185</v>
      </c>
      <c r="G152" s="4">
        <f t="shared" si="13"/>
        <v>4.096718398428556</v>
      </c>
      <c r="I152" s="4">
        <f t="shared" si="14"/>
        <v>1.0291278819197602</v>
      </c>
    </row>
    <row r="153" spans="1:9" x14ac:dyDescent="0.2">
      <c r="A153" s="4">
        <f>IF('True_Odds_Calculator_3-way'!A152="","",'True_Odds_Calculator_3-way'!A152)</f>
        <v>3.46</v>
      </c>
      <c r="B153" s="4">
        <f>IF('True_Odds_Calculator_3-way'!B152="","",'True_Odds_Calculator_3-way'!B152)</f>
        <v>3.76</v>
      </c>
      <c r="C153" s="4">
        <f>IF('True_Odds_Calculator_3-way'!C152="","",'True_Odds_Calculator_3-way'!C152)</f>
        <v>2.11</v>
      </c>
      <c r="D153" s="4">
        <f t="shared" si="10"/>
        <v>2.8908437138072562E-2</v>
      </c>
      <c r="E153" s="4">
        <f t="shared" si="11"/>
        <v>3.5793389702796361</v>
      </c>
      <c r="F153" s="4">
        <f t="shared" si="12"/>
        <v>3.901353479889575</v>
      </c>
      <c r="G153" s="4">
        <f t="shared" si="13"/>
        <v>2.1537914640874902</v>
      </c>
      <c r="I153" s="4">
        <f t="shared" si="14"/>
        <v>1.0289084371380726</v>
      </c>
    </row>
    <row r="154" spans="1:9" x14ac:dyDescent="0.2">
      <c r="A154" s="4">
        <f>IF('True_Odds_Calculator_3-way'!A153="","",'True_Odds_Calculator_3-way'!A153)</f>
        <v>2.1800000000000002</v>
      </c>
      <c r="B154" s="4">
        <f>IF('True_Odds_Calculator_3-way'!B153="","",'True_Odds_Calculator_3-way'!B153)</f>
        <v>3.52</v>
      </c>
      <c r="C154" s="4">
        <f>IF('True_Odds_Calculator_3-way'!C153="","",'True_Odds_Calculator_3-way'!C153)</f>
        <v>3.31</v>
      </c>
      <c r="D154" s="4">
        <f t="shared" si="10"/>
        <v>4.4921309046561886E-2</v>
      </c>
      <c r="E154" s="4">
        <f t="shared" si="11"/>
        <v>2.2535626347278188</v>
      </c>
      <c r="F154" s="4">
        <f t="shared" si="12"/>
        <v>3.7158540039371091</v>
      </c>
      <c r="G154" s="4">
        <f t="shared" si="13"/>
        <v>3.4826091773349463</v>
      </c>
      <c r="I154" s="4">
        <f t="shared" si="14"/>
        <v>1.0449213090465619</v>
      </c>
    </row>
    <row r="155" spans="1:9" x14ac:dyDescent="0.2">
      <c r="A155" s="4">
        <f>IF('True_Odds_Calculator_3-way'!A154="","",'True_Odds_Calculator_3-way'!A154)</f>
        <v>2.84</v>
      </c>
      <c r="B155" s="4">
        <f>IF('True_Odds_Calculator_3-way'!B154="","",'True_Odds_Calculator_3-way'!B154)</f>
        <v>3.16</v>
      </c>
      <c r="C155" s="4">
        <f>IF('True_Odds_Calculator_3-way'!C154="","",'True_Odds_Calculator_3-way'!C154)</f>
        <v>2.66</v>
      </c>
      <c r="D155" s="4">
        <f t="shared" si="10"/>
        <v>4.4508221882929799E-2</v>
      </c>
      <c r="E155" s="4">
        <f t="shared" si="11"/>
        <v>2.9649255056158932</v>
      </c>
      <c r="F155" s="4">
        <f t="shared" si="12"/>
        <v>3.3154341636272595</v>
      </c>
      <c r="G155" s="4">
        <f t="shared" si="13"/>
        <v>2.7692870232767057</v>
      </c>
      <c r="I155" s="4">
        <f t="shared" si="14"/>
        <v>1.0445082218829298</v>
      </c>
    </row>
    <row r="156" spans="1:9" x14ac:dyDescent="0.2">
      <c r="A156" s="4">
        <f>IF('True_Odds_Calculator_3-way'!A155="","",'True_Odds_Calculator_3-way'!A155)</f>
        <v>2.06</v>
      </c>
      <c r="B156" s="4">
        <f>IF('True_Odds_Calculator_3-way'!B155="","",'True_Odds_Calculator_3-way'!B155)</f>
        <v>3.29</v>
      </c>
      <c r="C156" s="4">
        <f>IF('True_Odds_Calculator_3-way'!C155="","",'True_Odds_Calculator_3-way'!C155)</f>
        <v>3.93</v>
      </c>
      <c r="D156" s="4">
        <f t="shared" si="10"/>
        <v>4.3841187193689901E-2</v>
      </c>
      <c r="E156" s="4">
        <f t="shared" si="11"/>
        <v>2.123939678770971</v>
      </c>
      <c r="F156" s="4">
        <f t="shared" si="12"/>
        <v>3.4561697691170665</v>
      </c>
      <c r="G156" s="4">
        <f t="shared" si="13"/>
        <v>4.1694602546523312</v>
      </c>
      <c r="I156" s="4">
        <f t="shared" si="14"/>
        <v>1.0438411871936899</v>
      </c>
    </row>
    <row r="157" spans="1:9" x14ac:dyDescent="0.2">
      <c r="A157" s="4">
        <f>IF('True_Odds_Calculator_3-way'!A156="","",'True_Odds_Calculator_3-way'!A156)</f>
        <v>4.22</v>
      </c>
      <c r="B157" s="4">
        <f>IF('True_Odds_Calculator_3-way'!B156="","",'True_Odds_Calculator_3-way'!B156)</f>
        <v>3.9</v>
      </c>
      <c r="C157" s="4">
        <f>IF('True_Odds_Calculator_3-way'!C156="","",'True_Odds_Calculator_3-way'!C156)</f>
        <v>1.87</v>
      </c>
      <c r="D157" s="4">
        <f t="shared" si="10"/>
        <v>2.8136439343576125E-2</v>
      </c>
      <c r="E157" s="4">
        <f t="shared" si="11"/>
        <v>4.3939045526924678</v>
      </c>
      <c r="F157" s="4">
        <f t="shared" si="12"/>
        <v>4.0480676737287276</v>
      </c>
      <c r="G157" s="4">
        <f t="shared" si="13"/>
        <v>1.9033822420438995</v>
      </c>
      <c r="I157" s="4">
        <f t="shared" si="14"/>
        <v>1.0281364393435761</v>
      </c>
    </row>
    <row r="158" spans="1:9" x14ac:dyDescent="0.2">
      <c r="A158" s="4">
        <f>IF('True_Odds_Calculator_3-way'!A157="","",'True_Odds_Calculator_3-way'!A157)</f>
        <v>1.45</v>
      </c>
      <c r="B158" s="4">
        <f>IF('True_Odds_Calculator_3-way'!B157="","",'True_Odds_Calculator_3-way'!B157)</f>
        <v>5.0599999999999996</v>
      </c>
      <c r="C158" s="4">
        <f>IF('True_Odds_Calculator_3-way'!C157="","",'True_Odds_Calculator_3-way'!C157)</f>
        <v>6.87</v>
      </c>
      <c r="D158" s="4">
        <f t="shared" si="10"/>
        <v>3.2844038480958071E-2</v>
      </c>
      <c r="E158" s="4">
        <f t="shared" si="11"/>
        <v>1.473389496301754</v>
      </c>
      <c r="F158" s="4">
        <f t="shared" si="12"/>
        <v>5.3567474429655473</v>
      </c>
      <c r="G158" s="4">
        <f t="shared" si="13"/>
        <v>7.4287364244240761</v>
      </c>
      <c r="I158" s="4">
        <f t="shared" si="14"/>
        <v>1.0328440384809581</v>
      </c>
    </row>
    <row r="159" spans="1:9" x14ac:dyDescent="0.2">
      <c r="A159" s="4">
        <f>IF('True_Odds_Calculator_3-way'!A158="","",'True_Odds_Calculator_3-way'!A158)</f>
        <v>6.02</v>
      </c>
      <c r="B159" s="4">
        <f>IF('True_Odds_Calculator_3-way'!B158="","",'True_Odds_Calculator_3-way'!B158)</f>
        <v>4.7</v>
      </c>
      <c r="C159" s="4">
        <f>IF('True_Odds_Calculator_3-way'!C158="","",'True_Odds_Calculator_3-way'!C158)</f>
        <v>1.52</v>
      </c>
      <c r="D159" s="4">
        <f t="shared" si="10"/>
        <v>3.6773651099545113E-2</v>
      </c>
      <c r="E159" s="4">
        <f t="shared" si="11"/>
        <v>6.4996231829154771</v>
      </c>
      <c r="F159" s="4">
        <f t="shared" si="12"/>
        <v>4.9873303419292405</v>
      </c>
      <c r="G159" s="4">
        <f t="shared" si="13"/>
        <v>1.5488583018969402</v>
      </c>
      <c r="I159" s="4">
        <f t="shared" si="14"/>
        <v>1.0367736510995451</v>
      </c>
    </row>
    <row r="160" spans="1:9" x14ac:dyDescent="0.2">
      <c r="A160" s="4">
        <f>IF('True_Odds_Calculator_3-way'!A159="","",'True_Odds_Calculator_3-way'!A159)</f>
        <v>2.21</v>
      </c>
      <c r="B160" s="4">
        <f>IF('True_Odds_Calculator_3-way'!B159="","",'True_Odds_Calculator_3-way'!B159)</f>
        <v>3.48</v>
      </c>
      <c r="C160" s="4">
        <f>IF('True_Odds_Calculator_3-way'!C159="","",'True_Odds_Calculator_3-way'!C159)</f>
        <v>3.47</v>
      </c>
      <c r="D160" s="4">
        <f t="shared" si="10"/>
        <v>2.8029447662231588E-2</v>
      </c>
      <c r="E160" s="4">
        <f t="shared" si="11"/>
        <v>2.256594985125755</v>
      </c>
      <c r="F160" s="4">
        <f t="shared" si="12"/>
        <v>3.5969518659204858</v>
      </c>
      <c r="G160" s="4">
        <f t="shared" si="13"/>
        <v>3.5862694661655938</v>
      </c>
      <c r="I160" s="4">
        <f t="shared" si="14"/>
        <v>1.0280294476622316</v>
      </c>
    </row>
    <row r="161" spans="1:9" x14ac:dyDescent="0.2">
      <c r="A161" s="4">
        <f>IF('True_Odds_Calculator_3-way'!A160="","",'True_Odds_Calculator_3-way'!A160)</f>
        <v>2.76</v>
      </c>
      <c r="B161" s="4">
        <f>IF('True_Odds_Calculator_3-way'!B160="","",'True_Odds_Calculator_3-way'!B160)</f>
        <v>3.45</v>
      </c>
      <c r="C161" s="4">
        <f>IF('True_Odds_Calculator_3-way'!C160="","",'True_Odds_Calculator_3-way'!C160)</f>
        <v>2.59</v>
      </c>
      <c r="D161" s="4">
        <f t="shared" si="10"/>
        <v>3.8274299143864265E-2</v>
      </c>
      <c r="E161" s="4">
        <f t="shared" si="11"/>
        <v>2.8607331519129175</v>
      </c>
      <c r="F161" s="4">
        <f t="shared" si="12"/>
        <v>3.6088449111470111</v>
      </c>
      <c r="G161" s="4">
        <f t="shared" si="13"/>
        <v>2.6785071942446037</v>
      </c>
      <c r="I161" s="4">
        <f t="shared" si="14"/>
        <v>1.0382742991438643</v>
      </c>
    </row>
    <row r="162" spans="1:9" x14ac:dyDescent="0.2">
      <c r="A162" s="4">
        <f>IF('True_Odds_Calculator_3-way'!A161="","",'True_Odds_Calculator_3-way'!A161)</f>
        <v>2.34</v>
      </c>
      <c r="B162" s="4">
        <f>IF('True_Odds_Calculator_3-way'!B161="","",'True_Odds_Calculator_3-way'!B161)</f>
        <v>3.33</v>
      </c>
      <c r="C162" s="4">
        <f>IF('True_Odds_Calculator_3-way'!C161="","",'True_Odds_Calculator_3-way'!C161)</f>
        <v>3.22</v>
      </c>
      <c r="D162" s="4">
        <f t="shared" si="10"/>
        <v>3.8209733861907846E-2</v>
      </c>
      <c r="E162" s="4">
        <f t="shared" si="11"/>
        <v>2.411882771054735</v>
      </c>
      <c r="F162" s="4">
        <f t="shared" si="12"/>
        <v>3.4774901084206906</v>
      </c>
      <c r="G162" s="4">
        <f t="shared" si="13"/>
        <v>3.3577054819268408</v>
      </c>
      <c r="I162" s="4">
        <f t="shared" si="14"/>
        <v>1.0382097338619078</v>
      </c>
    </row>
    <row r="163" spans="1:9" x14ac:dyDescent="0.2">
      <c r="A163" s="4">
        <f>IF('True_Odds_Calculator_3-way'!A162="","",'True_Odds_Calculator_3-way'!A162)</f>
        <v>1.48</v>
      </c>
      <c r="B163" s="4">
        <f>IF('True_Odds_Calculator_3-way'!B162="","",'True_Odds_Calculator_3-way'!B162)</f>
        <v>4.5599999999999996</v>
      </c>
      <c r="C163" s="4">
        <f>IF('True_Odds_Calculator_3-way'!C162="","",'True_Odds_Calculator_3-way'!C162)</f>
        <v>6.72</v>
      </c>
      <c r="D163" s="4">
        <f t="shared" si="10"/>
        <v>4.3783445099234486E-2</v>
      </c>
      <c r="E163" s="4">
        <f t="shared" si="11"/>
        <v>1.5126734947423246</v>
      </c>
      <c r="F163" s="4">
        <f t="shared" si="12"/>
        <v>4.8851080257552137</v>
      </c>
      <c r="G163" s="4">
        <f t="shared" si="13"/>
        <v>7.4507296967657801</v>
      </c>
      <c r="I163" s="4">
        <f t="shared" si="14"/>
        <v>1.0437834450992345</v>
      </c>
    </row>
    <row r="164" spans="1:9" x14ac:dyDescent="0.2">
      <c r="A164" s="4">
        <f>IF('True_Odds_Calculator_3-way'!A163="","",'True_Odds_Calculator_3-way'!A163)</f>
        <v>2.59</v>
      </c>
      <c r="B164" s="4">
        <f>IF('True_Odds_Calculator_3-way'!B163="","",'True_Odds_Calculator_3-way'!B163)</f>
        <v>3.61</v>
      </c>
      <c r="C164" s="4">
        <f>IF('True_Odds_Calculator_3-way'!C163="","",'True_Odds_Calculator_3-way'!C163)</f>
        <v>2.66</v>
      </c>
      <c r="D164" s="4">
        <f t="shared" si="10"/>
        <v>3.9048545973753734E-2</v>
      </c>
      <c r="E164" s="4">
        <f t="shared" si="11"/>
        <v>2.6803600607745892</v>
      </c>
      <c r="F164" s="4">
        <f t="shared" si="12"/>
        <v>3.787991735202366</v>
      </c>
      <c r="G164" s="4">
        <f t="shared" si="13"/>
        <v>2.755400347744084</v>
      </c>
      <c r="I164" s="4">
        <f t="shared" si="14"/>
        <v>1.0390485459737537</v>
      </c>
    </row>
    <row r="165" spans="1:9" x14ac:dyDescent="0.2">
      <c r="A165" s="4">
        <f>IF('True_Odds_Calculator_3-way'!A164="","",'True_Odds_Calculator_3-way'!A164)</f>
        <v>3.4</v>
      </c>
      <c r="B165" s="4">
        <f>IF('True_Odds_Calculator_3-way'!B164="","",'True_Odds_Calculator_3-way'!B164)</f>
        <v>3.49</v>
      </c>
      <c r="C165" s="4">
        <f>IF('True_Odds_Calculator_3-way'!C164="","",'True_Odds_Calculator_3-way'!C164)</f>
        <v>2.1800000000000002</v>
      </c>
      <c r="D165" s="4">
        <f t="shared" si="10"/>
        <v>3.9366194678496891E-2</v>
      </c>
      <c r="E165" s="4">
        <f t="shared" si="11"/>
        <v>3.5587748116597595</v>
      </c>
      <c r="F165" s="4">
        <f t="shared" si="12"/>
        <v>3.6574988405895454</v>
      </c>
      <c r="G165" s="4">
        <f t="shared" si="13"/>
        <v>2.2441977485043241</v>
      </c>
      <c r="I165" s="4">
        <f t="shared" si="14"/>
        <v>1.0393661946784969</v>
      </c>
    </row>
    <row r="166" spans="1:9" x14ac:dyDescent="0.2">
      <c r="A166" s="4">
        <f>IF('True_Odds_Calculator_3-way'!A165="","",'True_Odds_Calculator_3-way'!A165)</f>
        <v>3.33</v>
      </c>
      <c r="B166" s="4">
        <f>IF('True_Odds_Calculator_3-way'!B165="","",'True_Odds_Calculator_3-way'!B165)</f>
        <v>3.88</v>
      </c>
      <c r="C166" s="4">
        <f>IF('True_Odds_Calculator_3-way'!C165="","",'True_Odds_Calculator_3-way'!C165)</f>
        <v>2.08</v>
      </c>
      <c r="D166" s="4">
        <f t="shared" si="10"/>
        <v>3.8801489832417602E-2</v>
      </c>
      <c r="E166" s="4">
        <f t="shared" si="11"/>
        <v>3.4798771017391248</v>
      </c>
      <c r="F166" s="4">
        <f t="shared" si="12"/>
        <v>4.0849985448230965</v>
      </c>
      <c r="G166" s="4">
        <f t="shared" si="13"/>
        <v>2.1375039132061482</v>
      </c>
      <c r="I166" s="4">
        <f t="shared" si="14"/>
        <v>1.0388014898324176</v>
      </c>
    </row>
    <row r="167" spans="1:9" x14ac:dyDescent="0.2">
      <c r="A167" s="4">
        <f>IF('True_Odds_Calculator_3-way'!A166="","",'True_Odds_Calculator_3-way'!A166)</f>
        <v>2.0699999999999998</v>
      </c>
      <c r="B167" s="4">
        <f>IF('True_Odds_Calculator_3-way'!B166="","",'True_Odds_Calculator_3-way'!B166)</f>
        <v>3.39</v>
      </c>
      <c r="C167" s="4">
        <f>IF('True_Odds_Calculator_3-way'!C166="","",'True_Odds_Calculator_3-way'!C166)</f>
        <v>3.98</v>
      </c>
      <c r="D167" s="4">
        <f t="shared" si="10"/>
        <v>2.9333319584111894E-2</v>
      </c>
      <c r="E167" s="4">
        <f t="shared" si="11"/>
        <v>2.1127622886791686</v>
      </c>
      <c r="F167" s="4">
        <f t="shared" si="12"/>
        <v>3.506219432308106</v>
      </c>
      <c r="G167" s="4">
        <f t="shared" si="13"/>
        <v>4.1411552829401428</v>
      </c>
      <c r="I167" s="4">
        <f t="shared" si="14"/>
        <v>1.0293333195841119</v>
      </c>
    </row>
    <row r="168" spans="1:9" x14ac:dyDescent="0.2">
      <c r="A168" s="4">
        <f>IF('True_Odds_Calculator_3-way'!A167="","",'True_Odds_Calculator_3-way'!A167)</f>
        <v>2.25</v>
      </c>
      <c r="B168" s="4">
        <f>IF('True_Odds_Calculator_3-way'!B167="","",'True_Odds_Calculator_3-way'!B167)</f>
        <v>3.42</v>
      </c>
      <c r="C168" s="4">
        <f>IF('True_Odds_Calculator_3-way'!C167="","",'True_Odds_Calculator_3-way'!C167)</f>
        <v>3.44</v>
      </c>
      <c r="D168" s="4">
        <f t="shared" si="10"/>
        <v>2.7539779681762466E-2</v>
      </c>
      <c r="E168" s="4">
        <f t="shared" si="11"/>
        <v>2.2974535228870487</v>
      </c>
      <c r="F168" s="4">
        <f t="shared" si="12"/>
        <v>3.5308523409363741</v>
      </c>
      <c r="G168" s="4">
        <f t="shared" si="13"/>
        <v>3.552173913043478</v>
      </c>
      <c r="I168" s="4">
        <f t="shared" si="14"/>
        <v>1.0275397796817625</v>
      </c>
    </row>
    <row r="169" spans="1:9" x14ac:dyDescent="0.2">
      <c r="A169" s="4">
        <f>IF('True_Odds_Calculator_3-way'!A168="","",'True_Odds_Calculator_3-way'!A168)</f>
        <v>1.91</v>
      </c>
      <c r="B169" s="4">
        <f>IF('True_Odds_Calculator_3-way'!B168="","",'True_Odds_Calculator_3-way'!B168)</f>
        <v>3.53</v>
      </c>
      <c r="C169" s="4">
        <f>IF('True_Odds_Calculator_3-way'!C168="","",'True_Odds_Calculator_3-way'!C168)</f>
        <v>4.49</v>
      </c>
      <c r="D169" s="4">
        <f t="shared" si="10"/>
        <v>2.9563477624743761E-2</v>
      </c>
      <c r="E169" s="4">
        <f t="shared" si="11"/>
        <v>1.9466398117362691</v>
      </c>
      <c r="F169" s="4">
        <f t="shared" si="12"/>
        <v>3.6572214159161822</v>
      </c>
      <c r="G169" s="4">
        <f t="shared" si="13"/>
        <v>4.6978648843439155</v>
      </c>
      <c r="I169" s="4">
        <f t="shared" si="14"/>
        <v>1.0295634776247438</v>
      </c>
    </row>
    <row r="170" spans="1:9" x14ac:dyDescent="0.2">
      <c r="A170" s="4">
        <f>IF('True_Odds_Calculator_3-way'!A169="","",'True_Odds_Calculator_3-way'!A169)</f>
        <v>1.8</v>
      </c>
      <c r="B170" s="4">
        <f>IF('True_Odds_Calculator_3-way'!B169="","",'True_Odds_Calculator_3-way'!B169)</f>
        <v>3.75</v>
      </c>
      <c r="C170" s="4">
        <f>IF('True_Odds_Calculator_3-way'!C169="","",'True_Odds_Calculator_3-way'!C169)</f>
        <v>4.8</v>
      </c>
      <c r="D170" s="4">
        <f t="shared" si="10"/>
        <v>3.0555555555555447E-2</v>
      </c>
      <c r="E170" s="4">
        <f t="shared" si="11"/>
        <v>1.833616298811545</v>
      </c>
      <c r="F170" s="4">
        <f t="shared" si="12"/>
        <v>3.8989169675090247</v>
      </c>
      <c r="G170" s="4">
        <f t="shared" si="13"/>
        <v>5.0467289719626152</v>
      </c>
      <c r="I170" s="4">
        <f t="shared" si="14"/>
        <v>1.0305555555555554</v>
      </c>
    </row>
    <row r="171" spans="1:9" x14ac:dyDescent="0.2">
      <c r="A171" s="4">
        <f>IF('True_Odds_Calculator_3-way'!A170="","",'True_Odds_Calculator_3-way'!A170)</f>
        <v>1.84</v>
      </c>
      <c r="B171" s="4">
        <f>IF('True_Odds_Calculator_3-way'!B170="","",'True_Odds_Calculator_3-way'!B170)</f>
        <v>3.31</v>
      </c>
      <c r="C171" s="4">
        <f>IF('True_Odds_Calculator_3-way'!C170="","",'True_Odds_Calculator_3-way'!C170)</f>
        <v>5.12</v>
      </c>
      <c r="D171" s="4">
        <f t="shared" si="10"/>
        <v>4.0905564494942759E-2</v>
      </c>
      <c r="E171" s="4">
        <f t="shared" si="11"/>
        <v>1.8873512772291228</v>
      </c>
      <c r="F171" s="4">
        <f t="shared" si="12"/>
        <v>3.4664494349247454</v>
      </c>
      <c r="G171" s="4">
        <f t="shared" si="13"/>
        <v>5.5042646211547792</v>
      </c>
      <c r="I171" s="4">
        <f t="shared" si="14"/>
        <v>1.0409055644949428</v>
      </c>
    </row>
    <row r="172" spans="1:9" x14ac:dyDescent="0.2">
      <c r="A172" s="4">
        <f>IF('True_Odds_Calculator_3-way'!A171="","",'True_Odds_Calculator_3-way'!A171)</f>
        <v>2.4</v>
      </c>
      <c r="B172" s="4">
        <f>IF('True_Odds_Calculator_3-way'!B171="","",'True_Odds_Calculator_3-way'!B171)</f>
        <v>3.15</v>
      </c>
      <c r="C172" s="4">
        <f>IF('True_Odds_Calculator_3-way'!C171="","",'True_Odds_Calculator_3-way'!C171)</f>
        <v>3.29</v>
      </c>
      <c r="D172" s="4">
        <f t="shared" si="10"/>
        <v>3.807835190813913E-2</v>
      </c>
      <c r="E172" s="4">
        <f t="shared" si="11"/>
        <v>2.4754075519019088</v>
      </c>
      <c r="F172" s="4">
        <f t="shared" si="12"/>
        <v>3.2811893988364571</v>
      </c>
      <c r="G172" s="4">
        <f t="shared" si="13"/>
        <v>3.4333752053338489</v>
      </c>
      <c r="I172" s="4">
        <f t="shared" si="14"/>
        <v>1.0380783519081391</v>
      </c>
    </row>
    <row r="173" spans="1:9" x14ac:dyDescent="0.2">
      <c r="A173" s="4">
        <f>IF('True_Odds_Calculator_3-way'!A172="","",'True_Odds_Calculator_3-way'!A172)</f>
        <v>1.62</v>
      </c>
      <c r="B173" s="4">
        <f>IF('True_Odds_Calculator_3-way'!B172="","",'True_Odds_Calculator_3-way'!B172)</f>
        <v>3.76</v>
      </c>
      <c r="C173" s="4">
        <f>IF('True_Odds_Calculator_3-way'!C172="","",'True_Odds_Calculator_3-way'!C172)</f>
        <v>6.23</v>
      </c>
      <c r="D173" s="4">
        <f t="shared" si="10"/>
        <v>4.3755041085505653E-2</v>
      </c>
      <c r="E173" s="4">
        <f t="shared" si="11"/>
        <v>1.6592031920727055</v>
      </c>
      <c r="F173" s="4">
        <f t="shared" si="12"/>
        <v>3.9781609606694892</v>
      </c>
      <c r="G173" s="4">
        <f t="shared" si="13"/>
        <v>6.8526648968264707</v>
      </c>
      <c r="I173" s="4">
        <f t="shared" si="14"/>
        <v>1.0437550410855057</v>
      </c>
    </row>
    <row r="174" spans="1:9" x14ac:dyDescent="0.2">
      <c r="A174" s="4">
        <f>IF('True_Odds_Calculator_3-way'!A173="","",'True_Odds_Calculator_3-way'!A173)</f>
        <v>3.74</v>
      </c>
      <c r="B174" s="4">
        <f>IF('True_Odds_Calculator_3-way'!B173="","",'True_Odds_Calculator_3-way'!B173)</f>
        <v>3.44</v>
      </c>
      <c r="C174" s="4">
        <f>IF('True_Odds_Calculator_3-way'!C173="","",'True_Odds_Calculator_3-way'!C173)</f>
        <v>2</v>
      </c>
      <c r="D174" s="4">
        <f t="shared" si="10"/>
        <v>5.8077353562989709E-2</v>
      </c>
      <c r="E174" s="4">
        <f t="shared" si="11"/>
        <v>4.0319237840548219</v>
      </c>
      <c r="F174" s="4">
        <f t="shared" si="12"/>
        <v>3.6854327400504165</v>
      </c>
      <c r="G174" s="4">
        <f t="shared" si="13"/>
        <v>2.0805554357669584</v>
      </c>
      <c r="I174" s="4">
        <f t="shared" si="14"/>
        <v>1.0580773535629897</v>
      </c>
    </row>
    <row r="175" spans="1:9" x14ac:dyDescent="0.2">
      <c r="A175" s="4">
        <f>IF('True_Odds_Calculator_3-way'!A174="","",'True_Odds_Calculator_3-way'!A174)</f>
        <v>5.62</v>
      </c>
      <c r="B175" s="4">
        <f>IF('True_Odds_Calculator_3-way'!B174="","",'True_Odds_Calculator_3-way'!B174)</f>
        <v>3.31</v>
      </c>
      <c r="C175" s="4">
        <f>IF('True_Odds_Calculator_3-way'!C174="","",'True_Odds_Calculator_3-way'!C174)</f>
        <v>1.72</v>
      </c>
      <c r="D175" s="4">
        <f t="shared" si="10"/>
        <v>6.1446095523085109E-2</v>
      </c>
      <c r="E175" s="4">
        <f t="shared" si="11"/>
        <v>6.3510648433885697</v>
      </c>
      <c r="F175" s="4">
        <f t="shared" si="12"/>
        <v>3.550723140862726</v>
      </c>
      <c r="G175" s="4">
        <f t="shared" si="13"/>
        <v>1.7828066649499938</v>
      </c>
      <c r="I175" s="4">
        <f t="shared" si="14"/>
        <v>1.0614460955230851</v>
      </c>
    </row>
    <row r="176" spans="1:9" x14ac:dyDescent="0.2">
      <c r="A176" s="4">
        <f>IF('True_Odds_Calculator_3-way'!A175="","",'True_Odds_Calculator_3-way'!A175)</f>
        <v>1.4</v>
      </c>
      <c r="B176" s="4">
        <f>IF('True_Odds_Calculator_3-way'!B175="","",'True_Odds_Calculator_3-way'!B175)</f>
        <v>4.93</v>
      </c>
      <c r="C176" s="4">
        <f>IF('True_Odds_Calculator_3-way'!C175="","",'True_Odds_Calculator_3-way'!C175)</f>
        <v>7.4</v>
      </c>
      <c r="D176" s="4">
        <f t="shared" si="10"/>
        <v>5.2260606013141642E-2</v>
      </c>
      <c r="E176" s="4">
        <f t="shared" si="11"/>
        <v>1.4349971154782686</v>
      </c>
      <c r="F176" s="4">
        <f t="shared" si="12"/>
        <v>5.3931744266264952</v>
      </c>
      <c r="G176" s="4">
        <f t="shared" si="13"/>
        <v>8.4950989088973703</v>
      </c>
      <c r="I176" s="4">
        <f t="shared" si="14"/>
        <v>1.0522606060131416</v>
      </c>
    </row>
    <row r="177" spans="1:9" x14ac:dyDescent="0.2">
      <c r="A177" s="4">
        <f>IF('True_Odds_Calculator_3-way'!A176="","",'True_Odds_Calculator_3-way'!A176)</f>
        <v>2.34</v>
      </c>
      <c r="B177" s="4">
        <f>IF('True_Odds_Calculator_3-way'!B176="","",'True_Odds_Calculator_3-way'!B176)</f>
        <v>3.23</v>
      </c>
      <c r="C177" s="4">
        <f>IF('True_Odds_Calculator_3-way'!C176="","",'True_Odds_Calculator_3-way'!C176)</f>
        <v>3.25</v>
      </c>
      <c r="D177" s="4">
        <f t="shared" si="10"/>
        <v>4.4640258262549359E-2</v>
      </c>
      <c r="E177" s="4">
        <f t="shared" si="11"/>
        <v>2.4244167397301286</v>
      </c>
      <c r="F177" s="4">
        <f t="shared" si="12"/>
        <v>3.3930805375153383</v>
      </c>
      <c r="G177" s="4">
        <f t="shared" si="13"/>
        <v>3.4151579962044769</v>
      </c>
      <c r="I177" s="4">
        <f t="shared" si="14"/>
        <v>1.0446402582625494</v>
      </c>
    </row>
    <row r="178" spans="1:9" x14ac:dyDescent="0.2">
      <c r="A178" s="4">
        <f>IF('True_Odds_Calculator_3-way'!A177="","",'True_Odds_Calculator_3-way'!A177)</f>
        <v>1.93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4.01</v>
      </c>
      <c r="D178" s="4">
        <f t="shared" si="10"/>
        <v>4.5289051407175762E-2</v>
      </c>
      <c r="E178" s="4">
        <f t="shared" si="11"/>
        <v>1.987919948970394</v>
      </c>
      <c r="F178" s="4">
        <f t="shared" si="12"/>
        <v>3.8068926693653879</v>
      </c>
      <c r="G178" s="4">
        <f t="shared" si="13"/>
        <v>4.2683929981238045</v>
      </c>
      <c r="I178" s="4">
        <f t="shared" si="14"/>
        <v>1.0452890514071758</v>
      </c>
    </row>
    <row r="179" spans="1:9" x14ac:dyDescent="0.2">
      <c r="A179" s="4">
        <f>IF('True_Odds_Calculator_3-way'!A178="","",'True_Odds_Calculator_3-way'!A178)</f>
        <v>1.45</v>
      </c>
      <c r="B179" s="4">
        <f>IF('True_Odds_Calculator_3-way'!B178="","",'True_Odds_Calculator_3-way'!B178)</f>
        <v>4.53</v>
      </c>
      <c r="C179" s="4">
        <f>IF('True_Odds_Calculator_3-way'!C178="","",'True_Odds_Calculator_3-way'!C178)</f>
        <v>7.03</v>
      </c>
      <c r="D179" s="4">
        <f t="shared" si="10"/>
        <v>5.2653234958736084E-2</v>
      </c>
      <c r="E179" s="4">
        <f t="shared" si="11"/>
        <v>1.4878647649776429</v>
      </c>
      <c r="F179" s="4">
        <f t="shared" si="12"/>
        <v>4.921272592374442</v>
      </c>
      <c r="G179" s="4">
        <f t="shared" si="13"/>
        <v>8.0194756270277772</v>
      </c>
      <c r="I179" s="4">
        <f t="shared" si="14"/>
        <v>1.0526532349587361</v>
      </c>
    </row>
    <row r="180" spans="1:9" x14ac:dyDescent="0.2">
      <c r="A180" s="4">
        <f>IF('True_Odds_Calculator_3-way'!A179="","",'True_Odds_Calculator_3-way'!A179)</f>
        <v>1.7</v>
      </c>
      <c r="B180" s="4">
        <f>IF('True_Odds_Calculator_3-way'!B179="","",'True_Odds_Calculator_3-way'!B179)</f>
        <v>3.94</v>
      </c>
      <c r="C180" s="4">
        <f>IF('True_Odds_Calculator_3-way'!C179="","",'True_Odds_Calculator_3-way'!C179)</f>
        <v>4.83</v>
      </c>
      <c r="D180" s="4">
        <f t="shared" si="10"/>
        <v>4.9081738190751789E-2</v>
      </c>
      <c r="E180" s="4">
        <f t="shared" si="11"/>
        <v>1.748634752086113</v>
      </c>
      <c r="F180" s="4">
        <f t="shared" si="12"/>
        <v>4.2114745234787021</v>
      </c>
      <c r="G180" s="4">
        <f t="shared" si="13"/>
        <v>5.2444226618841085</v>
      </c>
      <c r="I180" s="4">
        <f t="shared" si="14"/>
        <v>1.0490817381907518</v>
      </c>
    </row>
    <row r="181" spans="1:9" x14ac:dyDescent="0.2">
      <c r="A181" s="4">
        <f>IF('True_Odds_Calculator_3-way'!A180="","",'True_Odds_Calculator_3-way'!A180)</f>
        <v>2.94</v>
      </c>
      <c r="B181" s="4">
        <f>IF('True_Odds_Calculator_3-way'!B180="","",'True_Odds_Calculator_3-way'!B180)</f>
        <v>3.74</v>
      </c>
      <c r="C181" s="4">
        <f>IF('True_Odds_Calculator_3-way'!C180="","",'True_Odds_Calculator_3-way'!C180)</f>
        <v>2.2799999999999998</v>
      </c>
      <c r="D181" s="4">
        <f t="shared" si="10"/>
        <v>4.6112224794223833E-2</v>
      </c>
      <c r="E181" s="4">
        <f t="shared" si="11"/>
        <v>3.0791465729681291</v>
      </c>
      <c r="F181" s="4">
        <f t="shared" si="12"/>
        <v>3.9681132333500475</v>
      </c>
      <c r="G181" s="4">
        <f t="shared" si="13"/>
        <v>2.3628051952752127</v>
      </c>
      <c r="I181" s="4">
        <f t="shared" si="14"/>
        <v>1.0461122247942238</v>
      </c>
    </row>
    <row r="182" spans="1:9" x14ac:dyDescent="0.2">
      <c r="A182" s="4">
        <f>IF('True_Odds_Calculator_3-way'!A181="","",'True_Odds_Calculator_3-way'!A181)</f>
        <v>1.64</v>
      </c>
      <c r="B182" s="4">
        <f>IF('True_Odds_Calculator_3-way'!B181="","",'True_Odds_Calculator_3-way'!B181)</f>
        <v>3.85</v>
      </c>
      <c r="C182" s="4">
        <f>IF('True_Odds_Calculator_3-way'!C181="","",'True_Odds_Calculator_3-way'!C181)</f>
        <v>5.59</v>
      </c>
      <c r="D182" s="4">
        <f t="shared" si="10"/>
        <v>4.8387233866530543E-2</v>
      </c>
      <c r="E182" s="4">
        <f t="shared" si="11"/>
        <v>1.6845594404793383</v>
      </c>
      <c r="F182" s="4">
        <f t="shared" si="12"/>
        <v>4.1049018878106427</v>
      </c>
      <c r="G182" s="4">
        <f t="shared" si="13"/>
        <v>6.1439478338369842</v>
      </c>
      <c r="I182" s="4">
        <f t="shared" si="14"/>
        <v>1.0483872338665305</v>
      </c>
    </row>
    <row r="183" spans="1:9" x14ac:dyDescent="0.2">
      <c r="A183" s="4">
        <f>IF('True_Odds_Calculator_3-way'!A182="","",'True_Odds_Calculator_3-way'!A182)</f>
        <v>1.63</v>
      </c>
      <c r="B183" s="4">
        <f>IF('True_Odds_Calculator_3-way'!B182="","",'True_Odds_Calculator_3-way'!B182)</f>
        <v>4.25</v>
      </c>
      <c r="C183" s="4">
        <f>IF('True_Odds_Calculator_3-way'!C182="","",'True_Odds_Calculator_3-way'!C182)</f>
        <v>5.49</v>
      </c>
      <c r="D183" s="4">
        <f t="shared" si="10"/>
        <v>3.0940412639627546E-2</v>
      </c>
      <c r="E183" s="4">
        <f t="shared" si="11"/>
        <v>1.6578703887016675</v>
      </c>
      <c r="F183" s="4">
        <f t="shared" si="12"/>
        <v>4.4448267634097043</v>
      </c>
      <c r="G183" s="4">
        <f t="shared" si="13"/>
        <v>5.8195059873940194</v>
      </c>
      <c r="I183" s="4">
        <f t="shared" si="14"/>
        <v>1.0309404126396275</v>
      </c>
    </row>
    <row r="184" spans="1:9" x14ac:dyDescent="0.2">
      <c r="A184" s="4">
        <f>IF('True_Odds_Calculator_3-way'!A183="","",'True_Odds_Calculator_3-way'!A183)</f>
        <v>2</v>
      </c>
      <c r="B184" s="4">
        <f>IF('True_Odds_Calculator_3-way'!B183="","",'True_Odds_Calculator_3-way'!B183)</f>
        <v>3.74</v>
      </c>
      <c r="C184" s="4">
        <f>IF('True_Odds_Calculator_3-way'!C183="","",'True_Odds_Calculator_3-way'!C183)</f>
        <v>3.81</v>
      </c>
      <c r="D184" s="4">
        <f t="shared" si="10"/>
        <v>2.9846870745434906E-2</v>
      </c>
      <c r="E184" s="4">
        <f t="shared" si="11"/>
        <v>2.0406037577331397</v>
      </c>
      <c r="F184" s="4">
        <f t="shared" si="12"/>
        <v>3.8845402418966444</v>
      </c>
      <c r="G184" s="4">
        <f t="shared" si="13"/>
        <v>3.9601100540079854</v>
      </c>
      <c r="I184" s="4">
        <f t="shared" si="14"/>
        <v>1.0298468707454349</v>
      </c>
    </row>
    <row r="185" spans="1:9" x14ac:dyDescent="0.2">
      <c r="A185" s="4">
        <f>IF('True_Odds_Calculator_3-way'!A184="","",'True_Odds_Calculator_3-way'!A184)</f>
        <v>2.46</v>
      </c>
      <c r="B185" s="4">
        <f>IF('True_Odds_Calculator_3-way'!B184="","",'True_Odds_Calculator_3-way'!B184)</f>
        <v>3.44</v>
      </c>
      <c r="C185" s="4">
        <f>IF('True_Odds_Calculator_3-way'!C184="","",'True_Odds_Calculator_3-way'!C184)</f>
        <v>3.03</v>
      </c>
      <c r="D185" s="4">
        <f t="shared" si="10"/>
        <v>2.7234742759585151E-2</v>
      </c>
      <c r="E185" s="4">
        <f t="shared" si="11"/>
        <v>2.5161928492867425</v>
      </c>
      <c r="F185" s="4">
        <f t="shared" si="12"/>
        <v>3.5508913971204086</v>
      </c>
      <c r="G185" s="4">
        <f t="shared" si="13"/>
        <v>3.1157039495364551</v>
      </c>
      <c r="I185" s="4">
        <f t="shared" si="14"/>
        <v>1.0272347427595852</v>
      </c>
    </row>
    <row r="186" spans="1:9" x14ac:dyDescent="0.2">
      <c r="A186" s="4">
        <f>IF('True_Odds_Calculator_3-way'!A185="","",'True_Odds_Calculator_3-way'!A185)</f>
        <v>2.67</v>
      </c>
      <c r="B186" s="4">
        <f>IF('True_Odds_Calculator_3-way'!B185="","",'True_Odds_Calculator_3-way'!B185)</f>
        <v>3</v>
      </c>
      <c r="C186" s="4">
        <f>IF('True_Odds_Calculator_3-way'!C185="","",'True_Odds_Calculator_3-way'!C185)</f>
        <v>3.13</v>
      </c>
      <c r="D186" s="4">
        <f t="shared" si="10"/>
        <v>2.7353986430699528E-2</v>
      </c>
      <c r="E186" s="4">
        <f t="shared" si="11"/>
        <v>2.7366232235247887</v>
      </c>
      <c r="F186" s="4">
        <f t="shared" si="12"/>
        <v>3.0843698099280306</v>
      </c>
      <c r="G186" s="4">
        <f t="shared" si="13"/>
        <v>3.2219523479065462</v>
      </c>
      <c r="I186" s="4">
        <f t="shared" si="14"/>
        <v>1.0273539864306995</v>
      </c>
    </row>
    <row r="187" spans="1:9" x14ac:dyDescent="0.2">
      <c r="A187" s="4">
        <f>IF('True_Odds_Calculator_3-way'!A186="","",'True_Odds_Calculator_3-way'!A186)</f>
        <v>1.88</v>
      </c>
      <c r="B187" s="4">
        <f>IF('True_Odds_Calculator_3-way'!B186="","",'True_Odds_Calculator_3-way'!B186)</f>
        <v>3.87</v>
      </c>
      <c r="C187" s="4">
        <f>IF('True_Odds_Calculator_3-way'!C186="","",'True_Odds_Calculator_3-way'!C186)</f>
        <v>4.18</v>
      </c>
      <c r="D187" s="4">
        <f t="shared" si="10"/>
        <v>2.954727619432429E-2</v>
      </c>
      <c r="E187" s="4">
        <f t="shared" si="11"/>
        <v>1.9154673549325056</v>
      </c>
      <c r="F187" s="4">
        <f t="shared" si="12"/>
        <v>4.0233541101032397</v>
      </c>
      <c r="G187" s="4">
        <f t="shared" si="13"/>
        <v>4.3594761672857985</v>
      </c>
      <c r="I187" s="4">
        <f t="shared" si="14"/>
        <v>1.0295472761943243</v>
      </c>
    </row>
    <row r="188" spans="1:9" x14ac:dyDescent="0.2">
      <c r="A188" s="4">
        <f>IF('True_Odds_Calculator_3-way'!A187="","",'True_Odds_Calculator_3-way'!A187)</f>
        <v>2.1800000000000002</v>
      </c>
      <c r="B188" s="4">
        <f>IF('True_Odds_Calculator_3-way'!B187="","",'True_Odds_Calculator_3-way'!B187)</f>
        <v>3.72</v>
      </c>
      <c r="C188" s="4">
        <f>IF('True_Odds_Calculator_3-way'!C187="","",'True_Odds_Calculator_3-way'!C187)</f>
        <v>3.32</v>
      </c>
      <c r="D188" s="4">
        <f t="shared" si="10"/>
        <v>2.87376199084588E-2</v>
      </c>
      <c r="E188" s="4">
        <f t="shared" si="11"/>
        <v>2.2264951648229512</v>
      </c>
      <c r="F188" s="4">
        <f t="shared" si="12"/>
        <v>3.8574592035406337</v>
      </c>
      <c r="G188" s="4">
        <f t="shared" si="13"/>
        <v>3.4290540907707681</v>
      </c>
      <c r="I188" s="4">
        <f t="shared" si="14"/>
        <v>1.0287376199084588</v>
      </c>
    </row>
    <row r="189" spans="1:9" x14ac:dyDescent="0.2">
      <c r="A189" s="4">
        <f>IF('True_Odds_Calculator_3-way'!A188="","",'True_Odds_Calculator_3-way'!A188)</f>
        <v>1.57</v>
      </c>
      <c r="B189" s="4">
        <f>IF('True_Odds_Calculator_3-way'!B188="","",'True_Odds_Calculator_3-way'!B188)</f>
        <v>4.08</v>
      </c>
      <c r="C189" s="4">
        <f>IF('True_Odds_Calculator_3-way'!C188="","",'True_Odds_Calculator_3-way'!C188)</f>
        <v>5.96</v>
      </c>
      <c r="D189" s="4">
        <f t="shared" si="10"/>
        <v>4.9825949274250769E-2</v>
      </c>
      <c r="E189" s="4">
        <f t="shared" si="11"/>
        <v>1.6120347410466949</v>
      </c>
      <c r="F189" s="4">
        <f t="shared" si="12"/>
        <v>4.3765708437220665</v>
      </c>
      <c r="G189" s="4">
        <f t="shared" si="13"/>
        <v>6.6147809799096429</v>
      </c>
      <c r="I189" s="4">
        <f t="shared" si="14"/>
        <v>1.0498259492742508</v>
      </c>
    </row>
    <row r="190" spans="1:9" x14ac:dyDescent="0.2">
      <c r="A190" s="4">
        <f>IF('True_Odds_Calculator_3-way'!A189="","",'True_Odds_Calculator_3-way'!A189)</f>
        <v>2.14</v>
      </c>
      <c r="B190" s="4">
        <f>IF('True_Odds_Calculator_3-way'!B189="","",'True_Odds_Calculator_3-way'!B189)</f>
        <v>3.27</v>
      </c>
      <c r="C190" s="4">
        <f>IF('True_Odds_Calculator_3-way'!C189="","",'True_Odds_Calculator_3-way'!C189)</f>
        <v>3.92</v>
      </c>
      <c r="D190" s="4">
        <f t="shared" si="10"/>
        <v>2.8202157996011445E-2</v>
      </c>
      <c r="E190" s="4">
        <f t="shared" si="11"/>
        <v>2.1839354065233363</v>
      </c>
      <c r="F190" s="4">
        <f t="shared" si="12"/>
        <v>3.3737090030261414</v>
      </c>
      <c r="G190" s="4">
        <f t="shared" si="13"/>
        <v>4.0699821798223672</v>
      </c>
      <c r="I190" s="4">
        <f t="shared" si="14"/>
        <v>1.0282021579960114</v>
      </c>
    </row>
    <row r="191" spans="1:9" x14ac:dyDescent="0.2">
      <c r="A191" s="4">
        <f>IF('True_Odds_Calculator_3-way'!A190="","",'True_Odds_Calculator_3-way'!A190)</f>
        <v>3.26</v>
      </c>
      <c r="B191" s="4">
        <f>IF('True_Odds_Calculator_3-way'!B190="","",'True_Odds_Calculator_3-way'!B190)</f>
        <v>3.48</v>
      </c>
      <c r="C191" s="4">
        <f>IF('True_Odds_Calculator_3-way'!C190="","",'True_Odds_Calculator_3-way'!C190)</f>
        <v>2.2999999999999998</v>
      </c>
      <c r="D191" s="4">
        <f t="shared" si="10"/>
        <v>2.8887396792401265E-2</v>
      </c>
      <c r="E191" s="4">
        <f t="shared" si="11"/>
        <v>3.3656510552819126</v>
      </c>
      <c r="F191" s="4">
        <f t="shared" si="12"/>
        <v>3.6006557425309009</v>
      </c>
      <c r="G191" s="4">
        <f t="shared" si="13"/>
        <v>2.3520917866964091</v>
      </c>
      <c r="I191" s="4">
        <f t="shared" si="14"/>
        <v>1.0288873967924013</v>
      </c>
    </row>
    <row r="192" spans="1:9" x14ac:dyDescent="0.2">
      <c r="A192" s="4">
        <f>IF('True_Odds_Calculator_3-way'!A191="","",'True_Odds_Calculator_3-way'!A191)</f>
        <v>1.81</v>
      </c>
      <c r="B192" s="4">
        <f>IF('True_Odds_Calculator_3-way'!B191="","",'True_Odds_Calculator_3-way'!B191)</f>
        <v>3.63</v>
      </c>
      <c r="C192" s="4">
        <f>IF('True_Odds_Calculator_3-way'!C191="","",'True_Odds_Calculator_3-way'!C191)</f>
        <v>4.8</v>
      </c>
      <c r="D192" s="4">
        <f t="shared" si="10"/>
        <v>3.6301614842549013E-2</v>
      </c>
      <c r="E192" s="4">
        <f t="shared" si="11"/>
        <v>1.8505302663125689</v>
      </c>
      <c r="F192" s="4">
        <f t="shared" si="12"/>
        <v>3.7967730828591999</v>
      </c>
      <c r="G192" s="4">
        <f t="shared" si="13"/>
        <v>5.0959881590258336</v>
      </c>
      <c r="I192" s="4">
        <f t="shared" si="14"/>
        <v>1.036301614842549</v>
      </c>
    </row>
    <row r="193" spans="1:9" x14ac:dyDescent="0.2">
      <c r="A193" s="4">
        <f>IF('True_Odds_Calculator_3-way'!A192="","",'True_Odds_Calculator_3-way'!A192)</f>
        <v>3.07</v>
      </c>
      <c r="B193" s="4">
        <f>IF('True_Odds_Calculator_3-way'!B192="","",'True_Odds_Calculator_3-way'!B192)</f>
        <v>2.74</v>
      </c>
      <c r="C193" s="4">
        <f>IF('True_Odds_Calculator_3-way'!C192="","",'True_Odds_Calculator_3-way'!C192)</f>
        <v>2.75</v>
      </c>
      <c r="D193" s="4">
        <f t="shared" si="10"/>
        <v>5.4332766308800018E-2</v>
      </c>
      <c r="E193" s="4">
        <f t="shared" si="11"/>
        <v>3.2507430386239555</v>
      </c>
      <c r="F193" s="4">
        <f t="shared" si="12"/>
        <v>2.8830692149983488</v>
      </c>
      <c r="G193" s="4">
        <f t="shared" si="13"/>
        <v>2.8941428902081237</v>
      </c>
      <c r="I193" s="4">
        <f t="shared" si="14"/>
        <v>1.0543327663088</v>
      </c>
    </row>
    <row r="194" spans="1:9" x14ac:dyDescent="0.2">
      <c r="A194" s="4">
        <f>IF('True_Odds_Calculator_3-way'!A193="","",'True_Odds_Calculator_3-way'!A193)</f>
        <v>1.42</v>
      </c>
      <c r="B194" s="4">
        <f>IF('True_Odds_Calculator_3-way'!B193="","",'True_Odds_Calculator_3-way'!B193)</f>
        <v>4.74</v>
      </c>
      <c r="C194" s="4">
        <f>IF('True_Odds_Calculator_3-way'!C193="","",'True_Odds_Calculator_3-way'!C193)</f>
        <v>8.5</v>
      </c>
      <c r="D194" s="4">
        <f t="shared" si="10"/>
        <v>3.2842875071226629E-2</v>
      </c>
      <c r="E194" s="4">
        <f t="shared" si="11"/>
        <v>1.4424233765578909</v>
      </c>
      <c r="F194" s="4">
        <f t="shared" si="12"/>
        <v>4.9994290874137084</v>
      </c>
      <c r="G194" s="4">
        <f t="shared" si="13"/>
        <v>9.3721209606080809</v>
      </c>
      <c r="I194" s="4">
        <f t="shared" si="14"/>
        <v>1.0328428750712266</v>
      </c>
    </row>
    <row r="195" spans="1:9" x14ac:dyDescent="0.2">
      <c r="A195" s="4">
        <f>IF('True_Odds_Calculator_3-way'!A194="","",'True_Odds_Calculator_3-way'!A194)</f>
        <v>2.25</v>
      </c>
      <c r="B195" s="4">
        <f>IF('True_Odds_Calculator_3-way'!B194="","",'True_Odds_Calculator_3-way'!B194)</f>
        <v>3.26</v>
      </c>
      <c r="C195" s="4">
        <f>IF('True_Odds_Calculator_3-way'!C194="","",'True_Odds_Calculator_3-way'!C194)</f>
        <v>3.41</v>
      </c>
      <c r="D195" s="4">
        <f t="shared" ref="D195:D258" si="15">IF(A195="","",((1/A195)+(1/B195)+(1/C195))-1)</f>
        <v>4.4448042666922483E-2</v>
      </c>
      <c r="E195" s="4">
        <f t="shared" ref="E195:E258" si="16">IF(A195="","",(3*A195)/(3-($D195*A195)))</f>
        <v>2.327592704893751</v>
      </c>
      <c r="F195" s="4">
        <f t="shared" ref="F195:F258" si="17">IF(B195="","",(3*B195)/(3-($D195*B195)))</f>
        <v>3.4254499389429713</v>
      </c>
      <c r="G195" s="4">
        <f t="shared" ref="G195:G258" si="18">IF(C195="","",(3*C195)/(3-($D195*C195)))</f>
        <v>3.5914493915499022</v>
      </c>
      <c r="I195" s="4">
        <f t="shared" ref="I195:I258" si="19">IF(A195="","",D195+1)</f>
        <v>1.0444480426669225</v>
      </c>
    </row>
    <row r="196" spans="1:9" x14ac:dyDescent="0.2">
      <c r="A196" s="4">
        <f>IF('True_Odds_Calculator_3-way'!A195="","",'True_Odds_Calculator_3-way'!A195)</f>
        <v>2.68</v>
      </c>
      <c r="B196" s="4">
        <f>IF('True_Odds_Calculator_3-way'!B195="","",'True_Odds_Calculator_3-way'!B195)</f>
        <v>3.28</v>
      </c>
      <c r="C196" s="4">
        <f>IF('True_Odds_Calculator_3-way'!C195="","",'True_Odds_Calculator_3-way'!C195)</f>
        <v>2.74</v>
      </c>
      <c r="D196" s="4">
        <f t="shared" si="15"/>
        <v>4.2975880788331811E-2</v>
      </c>
      <c r="E196" s="4">
        <f t="shared" si="16"/>
        <v>2.7869978264706501</v>
      </c>
      <c r="F196" s="4">
        <f t="shared" si="17"/>
        <v>3.4417157716003279</v>
      </c>
      <c r="G196" s="4">
        <f t="shared" si="18"/>
        <v>2.8519424618536342</v>
      </c>
      <c r="I196" s="4">
        <f t="shared" si="19"/>
        <v>1.0429758807883318</v>
      </c>
    </row>
    <row r="197" spans="1:9" x14ac:dyDescent="0.2">
      <c r="A197" s="4">
        <f>IF('True_Odds_Calculator_3-way'!A196="","",'True_Odds_Calculator_3-way'!A196)</f>
        <v>2.48</v>
      </c>
      <c r="B197" s="4">
        <f>IF('True_Odds_Calculator_3-way'!B196="","",'True_Odds_Calculator_3-way'!B196)</f>
        <v>3.01</v>
      </c>
      <c r="C197" s="4">
        <f>IF('True_Odds_Calculator_3-way'!C196="","",'True_Odds_Calculator_3-way'!C196)</f>
        <v>3.25</v>
      </c>
      <c r="D197" s="4">
        <f t="shared" si="15"/>
        <v>4.3144027765183113E-2</v>
      </c>
      <c r="E197" s="4">
        <f t="shared" si="16"/>
        <v>2.5717223541383989</v>
      </c>
      <c r="F197" s="4">
        <f t="shared" si="17"/>
        <v>3.146191853302382</v>
      </c>
      <c r="G197" s="4">
        <f t="shared" si="18"/>
        <v>3.4093508902598408</v>
      </c>
      <c r="I197" s="4">
        <f t="shared" si="19"/>
        <v>1.0431440277651831</v>
      </c>
    </row>
    <row r="198" spans="1:9" x14ac:dyDescent="0.2">
      <c r="A198" s="4">
        <f>IF('True_Odds_Calculator_3-way'!A197="","",'True_Odds_Calculator_3-way'!A197)</f>
        <v>1.68</v>
      </c>
      <c r="B198" s="4">
        <f>IF('True_Odds_Calculator_3-way'!B197="","",'True_Odds_Calculator_3-way'!B197)</f>
        <v>3.91</v>
      </c>
      <c r="C198" s="4">
        <f>IF('True_Odds_Calculator_3-way'!C197="","",'True_Odds_Calculator_3-way'!C197)</f>
        <v>5.54</v>
      </c>
      <c r="D198" s="4">
        <f t="shared" si="15"/>
        <v>3.1497986103874887E-2</v>
      </c>
      <c r="E198" s="4">
        <f t="shared" si="16"/>
        <v>1.7101653887643513</v>
      </c>
      <c r="F198" s="4">
        <f t="shared" si="17"/>
        <v>4.0773863962647434</v>
      </c>
      <c r="G198" s="4">
        <f t="shared" si="18"/>
        <v>5.8821423445239027</v>
      </c>
      <c r="I198" s="4">
        <f t="shared" si="19"/>
        <v>1.0314979861038749</v>
      </c>
    </row>
    <row r="199" spans="1:9" x14ac:dyDescent="0.2">
      <c r="A199" s="4">
        <f>IF('True_Odds_Calculator_3-way'!A198="","",'True_Odds_Calculator_3-way'!A198)</f>
        <v>2.13</v>
      </c>
      <c r="B199" s="4">
        <f>IF('True_Odds_Calculator_3-way'!B198="","",'True_Odds_Calculator_3-way'!B198)</f>
        <v>3.53</v>
      </c>
      <c r="C199" s="4">
        <f>IF('True_Odds_Calculator_3-way'!C198="","",'True_Odds_Calculator_3-way'!C198)</f>
        <v>3.64</v>
      </c>
      <c r="D199" s="4">
        <f t="shared" si="15"/>
        <v>2.7494961780561988E-2</v>
      </c>
      <c r="E199" s="4">
        <f t="shared" si="16"/>
        <v>2.1724085050610795</v>
      </c>
      <c r="F199" s="4">
        <f t="shared" si="17"/>
        <v>3.6480222948353704</v>
      </c>
      <c r="G199" s="4">
        <f t="shared" si="18"/>
        <v>3.7656232772811249</v>
      </c>
      <c r="I199" s="4">
        <f t="shared" si="19"/>
        <v>1.027494961780562</v>
      </c>
    </row>
    <row r="200" spans="1:9" x14ac:dyDescent="0.2">
      <c r="A200" s="4">
        <f>IF('True_Odds_Calculator_3-way'!A199="","",'True_Odds_Calculator_3-way'!A199)</f>
        <v>1.91</v>
      </c>
      <c r="B200" s="4">
        <f>IF('True_Odds_Calculator_3-way'!B199="","",'True_Odds_Calculator_3-way'!B199)</f>
        <v>3.61</v>
      </c>
      <c r="C200" s="4">
        <f>IF('True_Odds_Calculator_3-way'!C199="","",'True_Odds_Calculator_3-way'!C199)</f>
        <v>4.3600000000000003</v>
      </c>
      <c r="D200" s="4">
        <f t="shared" si="15"/>
        <v>2.9926317838528949E-2</v>
      </c>
      <c r="E200" s="4">
        <f t="shared" si="16"/>
        <v>1.947098236029273</v>
      </c>
      <c r="F200" s="4">
        <f t="shared" si="17"/>
        <v>3.7448573142633923</v>
      </c>
      <c r="G200" s="4">
        <f t="shared" si="18"/>
        <v>4.5582516528657475</v>
      </c>
      <c r="I200" s="4">
        <f t="shared" si="19"/>
        <v>1.0299263178385289</v>
      </c>
    </row>
    <row r="201" spans="1:9" x14ac:dyDescent="0.2">
      <c r="A201" s="4">
        <f>IF('True_Odds_Calculator_3-way'!A200="","",'True_Odds_Calculator_3-way'!A200)</f>
        <v>1.92</v>
      </c>
      <c r="B201" s="4">
        <f>IF('True_Odds_Calculator_3-way'!B200="","",'True_Odds_Calculator_3-way'!B200)</f>
        <v>3.74</v>
      </c>
      <c r="C201" s="4">
        <f>IF('True_Odds_Calculator_3-way'!C200="","",'True_Odds_Calculator_3-way'!C200)</f>
        <v>4.18</v>
      </c>
      <c r="D201" s="4">
        <f t="shared" si="15"/>
        <v>2.7447462238483933E-2</v>
      </c>
      <c r="E201" s="4">
        <f t="shared" si="16"/>
        <v>1.9543305041368404</v>
      </c>
      <c r="F201" s="4">
        <f t="shared" si="17"/>
        <v>3.8725088745751939</v>
      </c>
      <c r="G201" s="4">
        <f t="shared" si="18"/>
        <v>4.3462142899616882</v>
      </c>
      <c r="I201" s="4">
        <f t="shared" si="19"/>
        <v>1.0274474622384839</v>
      </c>
    </row>
    <row r="202" spans="1:9" x14ac:dyDescent="0.2">
      <c r="A202" s="4">
        <f>IF('True_Odds_Calculator_3-way'!A201="","",'True_Odds_Calculator_3-way'!A201)</f>
        <v>2.57</v>
      </c>
      <c r="B202" s="4">
        <f>IF('True_Odds_Calculator_3-way'!B201="","",'True_Odds_Calculator_3-way'!B201)</f>
        <v>3.09</v>
      </c>
      <c r="C202" s="4">
        <f>IF('True_Odds_Calculator_3-way'!C201="","",'True_Odds_Calculator_3-way'!C201)</f>
        <v>3.13</v>
      </c>
      <c r="D202" s="4">
        <f t="shared" si="15"/>
        <v>3.2218471726388254E-2</v>
      </c>
      <c r="E202" s="4">
        <f t="shared" si="16"/>
        <v>2.6429466239228101</v>
      </c>
      <c r="F202" s="4">
        <f t="shared" si="17"/>
        <v>3.1960613795899437</v>
      </c>
      <c r="G202" s="4">
        <f t="shared" si="18"/>
        <v>3.2388734534044965</v>
      </c>
      <c r="I202" s="4">
        <f t="shared" si="19"/>
        <v>1.0322184717263883</v>
      </c>
    </row>
    <row r="203" spans="1:9" x14ac:dyDescent="0.2">
      <c r="A203" s="4">
        <f>IF('True_Odds_Calculator_3-way'!A202="","",'True_Odds_Calculator_3-way'!A202)</f>
        <v>2.35</v>
      </c>
      <c r="B203" s="4">
        <f>IF('True_Odds_Calculator_3-way'!B202="","",'True_Odds_Calculator_3-way'!B202)</f>
        <v>3.05</v>
      </c>
      <c r="C203" s="4">
        <f>IF('True_Odds_Calculator_3-way'!C202="","",'True_Odds_Calculator_3-way'!C202)</f>
        <v>3.56</v>
      </c>
      <c r="D203" s="4">
        <f t="shared" si="15"/>
        <v>3.4299643757127907E-2</v>
      </c>
      <c r="E203" s="4">
        <f t="shared" si="16"/>
        <v>2.414883213244666</v>
      </c>
      <c r="F203" s="4">
        <f t="shared" si="17"/>
        <v>3.1602003071486369</v>
      </c>
      <c r="G203" s="4">
        <f t="shared" si="18"/>
        <v>3.7110479801040372</v>
      </c>
      <c r="I203" s="4">
        <f t="shared" si="19"/>
        <v>1.0342996437571279</v>
      </c>
    </row>
    <row r="204" spans="1:9" x14ac:dyDescent="0.2">
      <c r="A204" s="4">
        <f>IF('True_Odds_Calculator_3-way'!A203="","",'True_Odds_Calculator_3-way'!A203)</f>
        <v>3.43</v>
      </c>
      <c r="B204" s="4">
        <f>IF('True_Odds_Calculator_3-way'!B203="","",'True_Odds_Calculator_3-way'!B203)</f>
        <v>3.15</v>
      </c>
      <c r="C204" s="4">
        <f>IF('True_Odds_Calculator_3-way'!C203="","",'True_Odds_Calculator_3-way'!C203)</f>
        <v>2.36</v>
      </c>
      <c r="D204" s="4">
        <f t="shared" si="15"/>
        <v>3.2734320524012706E-2</v>
      </c>
      <c r="E204" s="4">
        <f t="shared" si="16"/>
        <v>3.5633632889433806</v>
      </c>
      <c r="F204" s="4">
        <f t="shared" si="17"/>
        <v>3.2621225328063619</v>
      </c>
      <c r="G204" s="4">
        <f t="shared" si="18"/>
        <v>2.4223786702606369</v>
      </c>
      <c r="I204" s="4">
        <f t="shared" si="19"/>
        <v>1.0327343205240127</v>
      </c>
    </row>
    <row r="205" spans="1:9" x14ac:dyDescent="0.2">
      <c r="A205" s="4">
        <f>IF('True_Odds_Calculator_3-way'!A204="","",'True_Odds_Calculator_3-way'!A204)</f>
        <v>1.72</v>
      </c>
      <c r="B205" s="4">
        <f>IF('True_Odds_Calculator_3-way'!B204="","",'True_Odds_Calculator_3-way'!B204)</f>
        <v>3.95</v>
      </c>
      <c r="C205" s="4">
        <f>IF('True_Odds_Calculator_3-way'!C204="","",'True_Odds_Calculator_3-way'!C204)</f>
        <v>5.08</v>
      </c>
      <c r="D205" s="4">
        <f t="shared" si="15"/>
        <v>3.1410299500021832E-2</v>
      </c>
      <c r="E205" s="4">
        <f t="shared" si="16"/>
        <v>1.7515427838316253</v>
      </c>
      <c r="F205" s="4">
        <f t="shared" si="17"/>
        <v>4.120407247165792</v>
      </c>
      <c r="G205" s="4">
        <f t="shared" si="18"/>
        <v>5.3653740921301347</v>
      </c>
      <c r="I205" s="4">
        <f t="shared" si="19"/>
        <v>1.0314102995000218</v>
      </c>
    </row>
    <row r="206" spans="1:9" x14ac:dyDescent="0.2">
      <c r="A206" s="4">
        <f>IF('True_Odds_Calculator_3-way'!A205="","",'True_Odds_Calculator_3-way'!A205)</f>
        <v>2.72</v>
      </c>
      <c r="B206" s="4">
        <f>IF('True_Odds_Calculator_3-way'!B205="","",'True_Odds_Calculator_3-way'!B205)</f>
        <v>3.29</v>
      </c>
      <c r="C206" s="4">
        <f>IF('True_Odds_Calculator_3-way'!C205="","",'True_Odds_Calculator_3-way'!C205)</f>
        <v>2.82</v>
      </c>
      <c r="D206" s="4">
        <f t="shared" si="15"/>
        <v>2.6208355682698636E-2</v>
      </c>
      <c r="E206" s="4">
        <f t="shared" si="16"/>
        <v>2.7862065148202473</v>
      </c>
      <c r="F206" s="4">
        <f t="shared" si="17"/>
        <v>3.3873588936929062</v>
      </c>
      <c r="G206" s="4">
        <f t="shared" si="18"/>
        <v>2.8912278686405992</v>
      </c>
      <c r="I206" s="4">
        <f t="shared" si="19"/>
        <v>1.0262083556826986</v>
      </c>
    </row>
    <row r="207" spans="1:9" x14ac:dyDescent="0.2">
      <c r="A207" s="4">
        <f>IF('True_Odds_Calculator_3-way'!A206="","",'True_Odds_Calculator_3-way'!A206)</f>
        <v>1.39</v>
      </c>
      <c r="B207" s="4">
        <f>IF('True_Odds_Calculator_3-way'!B206="","",'True_Odds_Calculator_3-way'!B206)</f>
        <v>4.97</v>
      </c>
      <c r="C207" s="4">
        <f>IF('True_Odds_Calculator_3-way'!C206="","",'True_Odds_Calculator_3-way'!C206)</f>
        <v>8.9</v>
      </c>
      <c r="D207" s="4">
        <f t="shared" si="15"/>
        <v>3.2991254454217023E-2</v>
      </c>
      <c r="E207" s="4">
        <f t="shared" si="16"/>
        <v>1.4115772970149283</v>
      </c>
      <c r="F207" s="4">
        <f t="shared" si="17"/>
        <v>5.2573427577992264</v>
      </c>
      <c r="G207" s="4">
        <f t="shared" si="18"/>
        <v>9.8655847868608362</v>
      </c>
      <c r="I207" s="4">
        <f t="shared" si="19"/>
        <v>1.032991254454217</v>
      </c>
    </row>
    <row r="208" spans="1:9" x14ac:dyDescent="0.2">
      <c r="A208" s="4">
        <f>IF('True_Odds_Calculator_3-way'!A207="","",'True_Odds_Calculator_3-way'!A207)</f>
        <v>1.88</v>
      </c>
      <c r="B208" s="4">
        <f>IF('True_Odds_Calculator_3-way'!B207="","",'True_Odds_Calculator_3-way'!B207)</f>
        <v>3.31</v>
      </c>
      <c r="C208" s="4">
        <f>IF('True_Odds_Calculator_3-way'!C207="","",'True_Odds_Calculator_3-way'!C207)</f>
        <v>5.16</v>
      </c>
      <c r="D208" s="4">
        <f t="shared" si="15"/>
        <v>2.7828146854801838E-2</v>
      </c>
      <c r="E208" s="4">
        <f t="shared" si="16"/>
        <v>1.9133671563202943</v>
      </c>
      <c r="F208" s="4">
        <f t="shared" si="17"/>
        <v>3.4148485609905084</v>
      </c>
      <c r="G208" s="4">
        <f t="shared" si="18"/>
        <v>5.4193962164964766</v>
      </c>
      <c r="I208" s="4">
        <f t="shared" si="19"/>
        <v>1.0278281468548018</v>
      </c>
    </row>
    <row r="209" spans="1:9" x14ac:dyDescent="0.2">
      <c r="A209" s="4">
        <f>IF('True_Odds_Calculator_3-way'!A208="","",'True_Odds_Calculator_3-way'!A208)</f>
        <v>1.43</v>
      </c>
      <c r="B209" s="4">
        <f>IF('True_Odds_Calculator_3-way'!B208="","",'True_Odds_Calculator_3-way'!B208)</f>
        <v>4.67</v>
      </c>
      <c r="C209" s="4">
        <f>IF('True_Odds_Calculator_3-way'!C208="","",'True_Odds_Calculator_3-way'!C208)</f>
        <v>8.3699999999999992</v>
      </c>
      <c r="D209" s="4">
        <f t="shared" si="15"/>
        <v>3.2907774636033338E-2</v>
      </c>
      <c r="E209" s="4">
        <f t="shared" si="16"/>
        <v>1.452788497381968</v>
      </c>
      <c r="F209" s="4">
        <f t="shared" si="17"/>
        <v>4.9221438881302246</v>
      </c>
      <c r="G209" s="4">
        <f t="shared" si="18"/>
        <v>9.2161604981880387</v>
      </c>
      <c r="I209" s="4">
        <f t="shared" si="19"/>
        <v>1.0329077746360333</v>
      </c>
    </row>
    <row r="210" spans="1:9" x14ac:dyDescent="0.2">
      <c r="A210" s="4">
        <f>IF('True_Odds_Calculator_3-way'!A209="","",'True_Odds_Calculator_3-way'!A209)</f>
        <v>6.39</v>
      </c>
      <c r="B210" s="4">
        <f>IF('True_Odds_Calculator_3-way'!B209="","",'True_Odds_Calculator_3-way'!B209)</f>
        <v>3.73</v>
      </c>
      <c r="C210" s="4">
        <f>IF('True_Odds_Calculator_3-way'!C209="","",'True_Odds_Calculator_3-way'!C209)</f>
        <v>1.65</v>
      </c>
      <c r="D210" s="4">
        <f t="shared" si="15"/>
        <v>3.0651643497620285E-2</v>
      </c>
      <c r="E210" s="4">
        <f t="shared" si="16"/>
        <v>6.8363303396587867</v>
      </c>
      <c r="F210" s="4">
        <f t="shared" si="17"/>
        <v>3.8777831297264709</v>
      </c>
      <c r="G210" s="4">
        <f t="shared" si="18"/>
        <v>1.6782933471486756</v>
      </c>
      <c r="I210" s="4">
        <f t="shared" si="19"/>
        <v>1.0306516434976203</v>
      </c>
    </row>
    <row r="211" spans="1:9" x14ac:dyDescent="0.2">
      <c r="A211" s="4">
        <f>IF('True_Odds_Calculator_3-way'!A210="","",'True_Odds_Calculator_3-way'!A210)</f>
        <v>3.54</v>
      </c>
      <c r="B211" s="4">
        <f>IF('True_Odds_Calculator_3-way'!B210="","",'True_Odds_Calculator_3-way'!B210)</f>
        <v>3.27</v>
      </c>
      <c r="C211" s="4">
        <f>IF('True_Odds_Calculator_3-way'!C210="","",'True_Odds_Calculator_3-way'!C210)</f>
        <v>2.27</v>
      </c>
      <c r="D211" s="4">
        <f t="shared" si="15"/>
        <v>2.882490762096479E-2</v>
      </c>
      <c r="E211" s="4">
        <f t="shared" si="16"/>
        <v>3.6646470737705532</v>
      </c>
      <c r="F211" s="4">
        <f t="shared" si="17"/>
        <v>3.3760733527406415</v>
      </c>
      <c r="G211" s="4">
        <f t="shared" si="18"/>
        <v>2.3206145687634776</v>
      </c>
      <c r="I211" s="4">
        <f t="shared" si="19"/>
        <v>1.0288249076209648</v>
      </c>
    </row>
    <row r="212" spans="1:9" x14ac:dyDescent="0.2">
      <c r="A212" s="4">
        <f>IF('True_Odds_Calculator_3-way'!A211="","",'True_Odds_Calculator_3-way'!A211)</f>
        <v>6.38</v>
      </c>
      <c r="B212" s="4">
        <f>IF('True_Odds_Calculator_3-way'!B211="","",'True_Odds_Calculator_3-way'!B211)</f>
        <v>3.95</v>
      </c>
      <c r="C212" s="4">
        <f>IF('True_Odds_Calculator_3-way'!C211="","",'True_Odds_Calculator_3-way'!C211)</f>
        <v>1.61</v>
      </c>
      <c r="D212" s="4">
        <f t="shared" si="15"/>
        <v>3.1022381296611279E-2</v>
      </c>
      <c r="E212" s="4">
        <f t="shared" si="16"/>
        <v>6.8306469036426316</v>
      </c>
      <c r="F212" s="4">
        <f t="shared" si="17"/>
        <v>4.1182130893458719</v>
      </c>
      <c r="G212" s="4">
        <f t="shared" si="18"/>
        <v>1.637258184251088</v>
      </c>
      <c r="I212" s="4">
        <f t="shared" si="19"/>
        <v>1.0310223812966113</v>
      </c>
    </row>
    <row r="213" spans="1:9" x14ac:dyDescent="0.2">
      <c r="A213" s="4">
        <f>IF('True_Odds_Calculator_3-way'!A212="","",'True_Odds_Calculator_3-way'!A212)</f>
        <v>2.2999999999999998</v>
      </c>
      <c r="B213" s="4">
        <f>IF('True_Odds_Calculator_3-way'!B212="","",'True_Odds_Calculator_3-way'!B212)</f>
        <v>2.77</v>
      </c>
      <c r="C213" s="4">
        <f>IF('True_Odds_Calculator_3-way'!C212="","",'True_Odds_Calculator_3-way'!C212)</f>
        <v>4.0199999999999996</v>
      </c>
      <c r="D213" s="4">
        <f t="shared" si="15"/>
        <v>4.4549657926034714E-2</v>
      </c>
      <c r="E213" s="4">
        <f t="shared" si="16"/>
        <v>2.3813338325292683</v>
      </c>
      <c r="F213" s="4">
        <f t="shared" si="17"/>
        <v>2.8888296508405835</v>
      </c>
      <c r="G213" s="4">
        <f t="shared" si="18"/>
        <v>4.2752155851150855</v>
      </c>
      <c r="I213" s="4">
        <f t="shared" si="19"/>
        <v>1.0445496579260347</v>
      </c>
    </row>
    <row r="214" spans="1:9" x14ac:dyDescent="0.2">
      <c r="A214" s="4">
        <f>IF('True_Odds_Calculator_3-way'!A213="","",'True_Odds_Calculator_3-way'!A213)</f>
        <v>1.98</v>
      </c>
      <c r="B214" s="4">
        <f>IF('True_Odds_Calculator_3-way'!B213="","",'True_Odds_Calculator_3-way'!B213)</f>
        <v>2.99</v>
      </c>
      <c r="C214" s="4">
        <f>IF('True_Odds_Calculator_3-way'!C213="","",'True_Odds_Calculator_3-way'!C213)</f>
        <v>4.8499999999999996</v>
      </c>
      <c r="D214" s="4">
        <f t="shared" si="15"/>
        <v>4.5684232595931462E-2</v>
      </c>
      <c r="E214" s="4">
        <f t="shared" si="16"/>
        <v>2.0415561718275432</v>
      </c>
      <c r="F214" s="4">
        <f t="shared" si="17"/>
        <v>3.1326349852185329</v>
      </c>
      <c r="G214" s="4">
        <f t="shared" si="18"/>
        <v>5.2367676320622634</v>
      </c>
      <c r="I214" s="4">
        <f t="shared" si="19"/>
        <v>1.0456842325959315</v>
      </c>
    </row>
    <row r="215" spans="1:9" x14ac:dyDescent="0.2">
      <c r="A215" s="4">
        <f>IF('True_Odds_Calculator_3-way'!A214="","",'True_Odds_Calculator_3-way'!A214)</f>
        <v>2.89</v>
      </c>
      <c r="B215" s="4">
        <f>IF('True_Odds_Calculator_3-way'!B214="","",'True_Odds_Calculator_3-way'!B214)</f>
        <v>3.27</v>
      </c>
      <c r="C215" s="4">
        <f>IF('True_Odds_Calculator_3-way'!C214="","",'True_Odds_Calculator_3-way'!C214)</f>
        <v>2.63</v>
      </c>
      <c r="D215" s="4">
        <f t="shared" si="15"/>
        <v>3.2059295681320821E-2</v>
      </c>
      <c r="E215" s="4">
        <f t="shared" si="16"/>
        <v>2.9820984983335728</v>
      </c>
      <c r="F215" s="4">
        <f t="shared" si="17"/>
        <v>3.3884066235167376</v>
      </c>
      <c r="G215" s="4">
        <f t="shared" si="18"/>
        <v>2.7060545169902004</v>
      </c>
      <c r="I215" s="4">
        <f t="shared" si="19"/>
        <v>1.0320592956813208</v>
      </c>
    </row>
    <row r="216" spans="1:9" x14ac:dyDescent="0.2">
      <c r="A216" s="4">
        <f>IF('True_Odds_Calculator_3-way'!A215="","",'True_Odds_Calculator_3-way'!A215)</f>
        <v>2.63</v>
      </c>
      <c r="B216" s="4">
        <f>IF('True_Odds_Calculator_3-way'!B215="","",'True_Odds_Calculator_3-way'!B215)</f>
        <v>3.05</v>
      </c>
      <c r="C216" s="4">
        <f>IF('True_Odds_Calculator_3-way'!C215="","",'True_Odds_Calculator_3-way'!C215)</f>
        <v>3.08</v>
      </c>
      <c r="D216" s="4">
        <f t="shared" si="15"/>
        <v>3.2772314016470405E-2</v>
      </c>
      <c r="E216" s="4">
        <f t="shared" si="16"/>
        <v>2.7077960509010564</v>
      </c>
      <c r="F216" s="4">
        <f t="shared" si="17"/>
        <v>3.1551240617891052</v>
      </c>
      <c r="G216" s="4">
        <f t="shared" si="18"/>
        <v>3.1872386025778745</v>
      </c>
      <c r="I216" s="4">
        <f t="shared" si="19"/>
        <v>1.0327723140164704</v>
      </c>
    </row>
    <row r="217" spans="1:9" x14ac:dyDescent="0.2">
      <c r="A217" s="4">
        <f>IF('True_Odds_Calculator_3-way'!A216="","",'True_Odds_Calculator_3-way'!A216)</f>
        <v>4.99</v>
      </c>
      <c r="B217" s="4">
        <f>IF('True_Odds_Calculator_3-way'!B216="","",'True_Odds_Calculator_3-way'!B216)</f>
        <v>3.3</v>
      </c>
      <c r="C217" s="4">
        <f>IF('True_Odds_Calculator_3-way'!C216="","",'True_Odds_Calculator_3-way'!C216)</f>
        <v>1.88</v>
      </c>
      <c r="D217" s="4">
        <f t="shared" si="15"/>
        <v>3.5345998250530641E-2</v>
      </c>
      <c r="E217" s="4">
        <f t="shared" si="16"/>
        <v>5.3016983906618194</v>
      </c>
      <c r="F217" s="4">
        <f t="shared" si="17"/>
        <v>3.4334963932603202</v>
      </c>
      <c r="G217" s="4">
        <f t="shared" si="18"/>
        <v>1.9225855760146195</v>
      </c>
      <c r="I217" s="4">
        <f t="shared" si="19"/>
        <v>1.0353459982505306</v>
      </c>
    </row>
    <row r="218" spans="1:9" x14ac:dyDescent="0.2">
      <c r="A218" s="4">
        <f>IF('True_Odds_Calculator_3-way'!A217="","",'True_Odds_Calculator_3-way'!A217)</f>
        <v>1.6</v>
      </c>
      <c r="B218" s="4">
        <f>IF('True_Odds_Calculator_3-way'!B217="","",'True_Odds_Calculator_3-way'!B217)</f>
        <v>3.97</v>
      </c>
      <c r="C218" s="4">
        <f>IF('True_Odds_Calculator_3-way'!C217="","",'True_Odds_Calculator_3-way'!C217)</f>
        <v>5.77</v>
      </c>
      <c r="D218" s="4">
        <f t="shared" si="15"/>
        <v>5.0199394069035952E-2</v>
      </c>
      <c r="E218" s="4">
        <f t="shared" si="16"/>
        <v>1.6440152366507361</v>
      </c>
      <c r="F218" s="4">
        <f t="shared" si="17"/>
        <v>4.2524955387772501</v>
      </c>
      <c r="G218" s="4">
        <f t="shared" si="18"/>
        <v>6.3866302202468139</v>
      </c>
      <c r="I218" s="4">
        <f t="shared" si="19"/>
        <v>1.050199394069036</v>
      </c>
    </row>
    <row r="219" spans="1:9" x14ac:dyDescent="0.2">
      <c r="A219" s="4">
        <f>IF('True_Odds_Calculator_3-way'!A218="","",'True_Odds_Calculator_3-way'!A218)</f>
        <v>2.68</v>
      </c>
      <c r="B219" s="4">
        <f>IF('True_Odds_Calculator_3-way'!B218="","",'True_Odds_Calculator_3-way'!B218)</f>
        <v>3.13</v>
      </c>
      <c r="C219" s="4">
        <f>IF('True_Odds_Calculator_3-way'!C218="","",'True_Odds_Calculator_3-way'!C218)</f>
        <v>2.85</v>
      </c>
      <c r="D219" s="4">
        <f t="shared" si="15"/>
        <v>4.3500339232038776E-2</v>
      </c>
      <c r="E219" s="4">
        <f t="shared" si="16"/>
        <v>2.7883563736852457</v>
      </c>
      <c r="F219" s="4">
        <f t="shared" si="17"/>
        <v>3.2788099500595225</v>
      </c>
      <c r="G219" s="4">
        <f t="shared" si="18"/>
        <v>2.9728541560622816</v>
      </c>
      <c r="I219" s="4">
        <f t="shared" si="19"/>
        <v>1.0435003392320388</v>
      </c>
    </row>
    <row r="220" spans="1:9" x14ac:dyDescent="0.2">
      <c r="A220" s="4">
        <f>IF('True_Odds_Calculator_3-way'!A219="","",'True_Odds_Calculator_3-way'!A219)</f>
        <v>2.12</v>
      </c>
      <c r="B220" s="4">
        <f>IF('True_Odds_Calculator_3-way'!B219="","",'True_Odds_Calculator_3-way'!B219)</f>
        <v>3.24</v>
      </c>
      <c r="C220" s="4">
        <f>IF('True_Odds_Calculator_3-way'!C219="","",'True_Odds_Calculator_3-way'!C219)</f>
        <v>3.78</v>
      </c>
      <c r="D220" s="4">
        <f t="shared" si="15"/>
        <v>4.4890353066453725E-2</v>
      </c>
      <c r="E220" s="4">
        <f t="shared" si="16"/>
        <v>2.1894550223431128</v>
      </c>
      <c r="F220" s="4">
        <f t="shared" si="17"/>
        <v>3.4050838495240976</v>
      </c>
      <c r="G220" s="4">
        <f t="shared" si="18"/>
        <v>4.0066219279143152</v>
      </c>
      <c r="I220" s="4">
        <f t="shared" si="19"/>
        <v>1.0448903530664537</v>
      </c>
    </row>
    <row r="221" spans="1:9" x14ac:dyDescent="0.2">
      <c r="A221" s="4">
        <f>IF('True_Odds_Calculator_3-way'!A220="","",'True_Odds_Calculator_3-way'!A220)</f>
        <v>4.2300000000000004</v>
      </c>
      <c r="B221" s="4">
        <f>IF('True_Odds_Calculator_3-way'!B220="","",'True_Odds_Calculator_3-way'!B220)</f>
        <v>3.6</v>
      </c>
      <c r="C221" s="4">
        <f>IF('True_Odds_Calculator_3-way'!C220="","",'True_Odds_Calculator_3-way'!C220)</f>
        <v>1.88</v>
      </c>
      <c r="D221" s="4">
        <f t="shared" si="15"/>
        <v>4.6099290780141855E-2</v>
      </c>
      <c r="E221" s="4">
        <f t="shared" si="16"/>
        <v>4.5240641711229959</v>
      </c>
      <c r="F221" s="4">
        <f t="shared" si="17"/>
        <v>3.8108108108108114</v>
      </c>
      <c r="G221" s="4">
        <f t="shared" si="18"/>
        <v>1.9359267734553776</v>
      </c>
      <c r="I221" s="4">
        <f t="shared" si="19"/>
        <v>1.0460992907801419</v>
      </c>
    </row>
    <row r="222" spans="1:9" x14ac:dyDescent="0.2">
      <c r="A222" s="4">
        <f>IF('True_Odds_Calculator_3-way'!A221="","",'True_Odds_Calculator_3-way'!A221)</f>
        <v>3.47</v>
      </c>
      <c r="B222" s="4">
        <f>IF('True_Odds_Calculator_3-way'!B221="","",'True_Odds_Calculator_3-way'!B221)</f>
        <v>3.2</v>
      </c>
      <c r="C222" s="4">
        <f>IF('True_Odds_Calculator_3-way'!C221="","",'True_Odds_Calculator_3-way'!C221)</f>
        <v>2.34</v>
      </c>
      <c r="D222" s="4">
        <f t="shared" si="15"/>
        <v>2.8034865390773156E-2</v>
      </c>
      <c r="E222" s="4">
        <f t="shared" si="16"/>
        <v>3.5862926927118508</v>
      </c>
      <c r="F222" s="4">
        <f t="shared" si="17"/>
        <v>3.2986421203370497</v>
      </c>
      <c r="G222" s="4">
        <f t="shared" si="18"/>
        <v>2.3923131787932319</v>
      </c>
      <c r="I222" s="4">
        <f t="shared" si="19"/>
        <v>1.0280348653907732</v>
      </c>
    </row>
    <row r="223" spans="1:9" x14ac:dyDescent="0.2">
      <c r="A223" s="4">
        <f>IF('True_Odds_Calculator_3-way'!A222="","",'True_Odds_Calculator_3-way'!A222)</f>
        <v>2.44</v>
      </c>
      <c r="B223" s="4">
        <f>IF('True_Odds_Calculator_3-way'!B222="","",'True_Odds_Calculator_3-way'!B222)</f>
        <v>3.53</v>
      </c>
      <c r="C223" s="4">
        <f>IF('True_Odds_Calculator_3-way'!C222="","",'True_Odds_Calculator_3-way'!C222)</f>
        <v>3</v>
      </c>
      <c r="D223" s="4">
        <f t="shared" si="15"/>
        <v>2.6455517887273849E-2</v>
      </c>
      <c r="E223" s="4">
        <f t="shared" si="16"/>
        <v>2.4936563899325752</v>
      </c>
      <c r="F223" s="4">
        <f t="shared" si="17"/>
        <v>3.6434171194374989</v>
      </c>
      <c r="G223" s="4">
        <f t="shared" si="18"/>
        <v>3.0815232946414377</v>
      </c>
      <c r="I223" s="4">
        <f t="shared" si="19"/>
        <v>1.0264555178872738</v>
      </c>
    </row>
    <row r="224" spans="1:9" x14ac:dyDescent="0.2">
      <c r="A224" s="4">
        <f>IF('True_Odds_Calculator_3-way'!A223="","",'True_Odds_Calculator_3-way'!A223)</f>
        <v>1.46</v>
      </c>
      <c r="B224" s="4">
        <f>IF('True_Odds_Calculator_3-way'!B223="","",'True_Odds_Calculator_3-way'!B223)</f>
        <v>4.88</v>
      </c>
      <c r="C224" s="4">
        <f>IF('True_Odds_Calculator_3-way'!C223="","",'True_Odds_Calculator_3-way'!C223)</f>
        <v>7.01</v>
      </c>
      <c r="D224" s="4">
        <f t="shared" si="15"/>
        <v>3.2502891989980576E-2</v>
      </c>
      <c r="E224" s="4">
        <f t="shared" si="16"/>
        <v>1.4834655682866125</v>
      </c>
      <c r="F224" s="4">
        <f t="shared" si="17"/>
        <v>5.1524152585269665</v>
      </c>
      <c r="G224" s="4">
        <f t="shared" si="18"/>
        <v>7.5861566434348191</v>
      </c>
      <c r="I224" s="4">
        <f t="shared" si="19"/>
        <v>1.0325028919899806</v>
      </c>
    </row>
    <row r="225" spans="1:9" x14ac:dyDescent="0.2">
      <c r="A225" s="4">
        <f>IF('True_Odds_Calculator_3-way'!A224="","",'True_Odds_Calculator_3-way'!A224)</f>
        <v>1.62</v>
      </c>
      <c r="B225" s="4">
        <f>IF('True_Odds_Calculator_3-way'!B224="","",'True_Odds_Calculator_3-way'!B224)</f>
        <v>4.01</v>
      </c>
      <c r="C225" s="4">
        <f>IF('True_Odds_Calculator_3-way'!C224="","",'True_Odds_Calculator_3-way'!C224)</f>
        <v>6.14</v>
      </c>
      <c r="D225" s="4">
        <f t="shared" si="15"/>
        <v>2.9526958732175812E-2</v>
      </c>
      <c r="E225" s="4">
        <f t="shared" si="16"/>
        <v>1.646248707531091</v>
      </c>
      <c r="F225" s="4">
        <f t="shared" si="17"/>
        <v>4.1747685177109117</v>
      </c>
      <c r="G225" s="4">
        <f t="shared" si="18"/>
        <v>6.5349170776611993</v>
      </c>
      <c r="I225" s="4">
        <f t="shared" si="19"/>
        <v>1.0295269587321758</v>
      </c>
    </row>
    <row r="226" spans="1:9" x14ac:dyDescent="0.2">
      <c r="A226" s="4">
        <f>IF('True_Odds_Calculator_3-way'!A225="","",'True_Odds_Calculator_3-way'!A225)</f>
        <v>2.66</v>
      </c>
      <c r="B226" s="4">
        <f>IF('True_Odds_Calculator_3-way'!B225="","",'True_Odds_Calculator_3-way'!B225)</f>
        <v>3.31</v>
      </c>
      <c r="C226" s="4">
        <f>IF('True_Odds_Calculator_3-way'!C225="","",'True_Odds_Calculator_3-way'!C225)</f>
        <v>2.86</v>
      </c>
      <c r="D226" s="4">
        <f t="shared" si="15"/>
        <v>2.7705002899787612E-2</v>
      </c>
      <c r="E226" s="4">
        <f t="shared" si="16"/>
        <v>2.7269887585644965</v>
      </c>
      <c r="F226" s="4">
        <f t="shared" si="17"/>
        <v>3.4143699596965558</v>
      </c>
      <c r="G226" s="4">
        <f t="shared" si="18"/>
        <v>2.9375878727753872</v>
      </c>
      <c r="I226" s="4">
        <f t="shared" si="19"/>
        <v>1.0277050028997876</v>
      </c>
    </row>
    <row r="227" spans="1:9" x14ac:dyDescent="0.2">
      <c r="A227" s="4">
        <f>IF('True_Odds_Calculator_3-way'!A226="","",'True_Odds_Calculator_3-way'!A226)</f>
        <v>1.93</v>
      </c>
      <c r="B227" s="4">
        <f>IF('True_Odds_Calculator_3-way'!B226="","",'True_Odds_Calculator_3-way'!B226)</f>
        <v>3.59</v>
      </c>
      <c r="C227" s="4">
        <f>IF('True_Odds_Calculator_3-way'!C226="","",'True_Odds_Calculator_3-way'!C226)</f>
        <v>4.32</v>
      </c>
      <c r="D227" s="4">
        <f t="shared" si="15"/>
        <v>2.8167728540814396E-2</v>
      </c>
      <c r="E227" s="4">
        <f t="shared" si="16"/>
        <v>1.9656194594066398</v>
      </c>
      <c r="F227" s="4">
        <f t="shared" si="17"/>
        <v>3.7152306997476674</v>
      </c>
      <c r="G227" s="4">
        <f t="shared" si="18"/>
        <v>4.5026337081752663</v>
      </c>
      <c r="I227" s="4">
        <f t="shared" si="19"/>
        <v>1.0281677285408144</v>
      </c>
    </row>
    <row r="228" spans="1:9" x14ac:dyDescent="0.2">
      <c r="A228" s="4">
        <f>IF('True_Odds_Calculator_3-way'!A227="","",'True_Odds_Calculator_3-way'!A227)</f>
        <v>1.8</v>
      </c>
      <c r="B228" s="4">
        <f>IF('True_Odds_Calculator_3-way'!B227="","",'True_Odds_Calculator_3-way'!B227)</f>
        <v>3.56</v>
      </c>
      <c r="C228" s="4">
        <f>IF('True_Odds_Calculator_3-way'!C227="","",'True_Odds_Calculator_3-way'!C227)</f>
        <v>5.2</v>
      </c>
      <c r="D228" s="4">
        <f t="shared" si="15"/>
        <v>2.8762124267742273E-2</v>
      </c>
      <c r="E228" s="4">
        <f t="shared" si="16"/>
        <v>1.8316085720148927</v>
      </c>
      <c r="F228" s="4">
        <f t="shared" si="17"/>
        <v>3.6858002477729928</v>
      </c>
      <c r="G228" s="4">
        <f t="shared" si="18"/>
        <v>5.4728451296426082</v>
      </c>
      <c r="I228" s="4">
        <f t="shared" si="19"/>
        <v>1.0287621242677423</v>
      </c>
    </row>
    <row r="229" spans="1:9" x14ac:dyDescent="0.2">
      <c r="A229" s="4">
        <f>IF('True_Odds_Calculator_3-way'!A228="","",'True_Odds_Calculator_3-way'!A228)</f>
        <v>2.87</v>
      </c>
      <c r="B229" s="4">
        <f>IF('True_Odds_Calculator_3-way'!B228="","",'True_Odds_Calculator_3-way'!B228)</f>
        <v>3.27</v>
      </c>
      <c r="C229" s="4">
        <f>IF('True_Odds_Calculator_3-way'!C228="","",'True_Odds_Calculator_3-way'!C228)</f>
        <v>2.68</v>
      </c>
      <c r="D229" s="4">
        <f t="shared" si="15"/>
        <v>2.7376781660854554E-2</v>
      </c>
      <c r="E229" s="4">
        <f t="shared" si="16"/>
        <v>2.9471881982789618</v>
      </c>
      <c r="F229" s="4">
        <f t="shared" si="17"/>
        <v>3.3705804531999846</v>
      </c>
      <c r="G229" s="4">
        <f t="shared" si="18"/>
        <v>2.7471868263066677</v>
      </c>
      <c r="I229" s="4">
        <f t="shared" si="19"/>
        <v>1.0273767816608546</v>
      </c>
    </row>
    <row r="230" spans="1:9" x14ac:dyDescent="0.2">
      <c r="A230" s="4">
        <f>IF('True_Odds_Calculator_3-way'!A229="","",'True_Odds_Calculator_3-way'!A229)</f>
        <v>2.67</v>
      </c>
      <c r="B230" s="4">
        <f>IF('True_Odds_Calculator_3-way'!B229="","",'True_Odds_Calculator_3-way'!B229)</f>
        <v>3.4</v>
      </c>
      <c r="C230" s="4">
        <f>IF('True_Odds_Calculator_3-way'!C229="","",'True_Odds_Calculator_3-way'!C229)</f>
        <v>2.79</v>
      </c>
      <c r="D230" s="4">
        <f t="shared" si="15"/>
        <v>2.7072421332916541E-2</v>
      </c>
      <c r="E230" s="4">
        <f t="shared" si="16"/>
        <v>2.7359205136625246</v>
      </c>
      <c r="F230" s="4">
        <f t="shared" si="17"/>
        <v>3.5076211025462767</v>
      </c>
      <c r="G230" s="4">
        <f t="shared" si="18"/>
        <v>2.8620590681444256</v>
      </c>
      <c r="I230" s="4">
        <f t="shared" si="19"/>
        <v>1.0270724213329165</v>
      </c>
    </row>
    <row r="231" spans="1:9" x14ac:dyDescent="0.2">
      <c r="A231" s="4">
        <f>IF('True_Odds_Calculator_3-way'!A230="","",'True_Odds_Calculator_3-way'!A230)</f>
        <v>4.01</v>
      </c>
      <c r="B231" s="4">
        <f>IF('True_Odds_Calculator_3-way'!B230="","",'True_Odds_Calculator_3-way'!B230)</f>
        <v>3.2</v>
      </c>
      <c r="C231" s="4">
        <f>IF('True_Odds_Calculator_3-way'!C230="","",'True_Odds_Calculator_3-way'!C230)</f>
        <v>2.14</v>
      </c>
      <c r="D231" s="4">
        <f t="shared" si="15"/>
        <v>2.9166278229659559E-2</v>
      </c>
      <c r="E231" s="4">
        <f t="shared" si="16"/>
        <v>4.1726741724188932</v>
      </c>
      <c r="F231" s="4">
        <f t="shared" si="17"/>
        <v>3.3027508811992652</v>
      </c>
      <c r="G231" s="4">
        <f t="shared" si="18"/>
        <v>2.1854692973194383</v>
      </c>
      <c r="I231" s="4">
        <f t="shared" si="19"/>
        <v>1.0291662782296596</v>
      </c>
    </row>
    <row r="232" spans="1:9" x14ac:dyDescent="0.2">
      <c r="A232" s="4">
        <f>IF('True_Odds_Calculator_3-way'!A231="","",'True_Odds_Calculator_3-way'!A231)</f>
        <v>2.0499999999999998</v>
      </c>
      <c r="B232" s="4">
        <f>IF('True_Odds_Calculator_3-way'!B231="","",'True_Odds_Calculator_3-way'!B231)</f>
        <v>3.44</v>
      </c>
      <c r="C232" s="4">
        <f>IF('True_Odds_Calculator_3-way'!C231="","",'True_Odds_Calculator_3-way'!C231)</f>
        <v>3.98</v>
      </c>
      <c r="D232" s="4">
        <f t="shared" si="15"/>
        <v>2.9758833874420354E-2</v>
      </c>
      <c r="E232" s="4">
        <f t="shared" si="16"/>
        <v>2.0925524797730324</v>
      </c>
      <c r="F232" s="4">
        <f t="shared" si="17"/>
        <v>3.5615317979710479</v>
      </c>
      <c r="G232" s="4">
        <f t="shared" si="18"/>
        <v>4.1435891177298485</v>
      </c>
      <c r="I232" s="4">
        <f t="shared" si="19"/>
        <v>1.0297588338744204</v>
      </c>
    </row>
    <row r="233" spans="1:9" x14ac:dyDescent="0.2">
      <c r="A233" s="4">
        <f>IF('True_Odds_Calculator_3-way'!A232="","",'True_Odds_Calculator_3-way'!A232)</f>
        <v>1.8</v>
      </c>
      <c r="B233" s="4">
        <f>IF('True_Odds_Calculator_3-way'!B232="","",'True_Odds_Calculator_3-way'!B232)</f>
        <v>3.86</v>
      </c>
      <c r="C233" s="4">
        <f>IF('True_Odds_Calculator_3-way'!C232="","",'True_Odds_Calculator_3-way'!C232)</f>
        <v>4.66</v>
      </c>
      <c r="D233" s="4">
        <f t="shared" si="15"/>
        <v>2.9215187746620686E-2</v>
      </c>
      <c r="E233" s="4">
        <f t="shared" si="16"/>
        <v>1.8321153564676009</v>
      </c>
      <c r="F233" s="4">
        <f t="shared" si="17"/>
        <v>4.0107655107258715</v>
      </c>
      <c r="G233" s="4">
        <f t="shared" si="18"/>
        <v>4.8815282680540042</v>
      </c>
      <c r="I233" s="4">
        <f t="shared" si="19"/>
        <v>1.0292151877466207</v>
      </c>
    </row>
    <row r="234" spans="1:9" x14ac:dyDescent="0.2">
      <c r="A234" s="4">
        <f>IF('True_Odds_Calculator_3-way'!A233="","",'True_Odds_Calculator_3-way'!A233)</f>
        <v>3.46</v>
      </c>
      <c r="B234" s="4">
        <f>IF('True_Odds_Calculator_3-way'!B233="","",'True_Odds_Calculator_3-way'!B233)</f>
        <v>2.98</v>
      </c>
      <c r="C234" s="4">
        <f>IF('True_Odds_Calculator_3-way'!C233="","",'True_Odds_Calculator_3-way'!C233)</f>
        <v>2.48</v>
      </c>
      <c r="D234" s="4">
        <f t="shared" si="15"/>
        <v>2.7813617290733061E-2</v>
      </c>
      <c r="E234" s="4">
        <f t="shared" si="16"/>
        <v>3.5746695803687456</v>
      </c>
      <c r="F234" s="4">
        <f t="shared" si="17"/>
        <v>3.0646713315678555</v>
      </c>
      <c r="G234" s="4">
        <f t="shared" si="18"/>
        <v>2.5383635531950035</v>
      </c>
      <c r="I234" s="4">
        <f t="shared" si="19"/>
        <v>1.0278136172907331</v>
      </c>
    </row>
    <row r="235" spans="1:9" x14ac:dyDescent="0.2">
      <c r="A235" s="4">
        <f>IF('True_Odds_Calculator_3-way'!A234="","",'True_Odds_Calculator_3-way'!A234)</f>
        <v>1.56</v>
      </c>
      <c r="B235" s="4">
        <f>IF('True_Odds_Calculator_3-way'!B234="","",'True_Odds_Calculator_3-way'!B234)</f>
        <v>4.43</v>
      </c>
      <c r="C235" s="4">
        <f>IF('True_Odds_Calculator_3-way'!C234="","",'True_Odds_Calculator_3-way'!C234)</f>
        <v>6.16</v>
      </c>
      <c r="D235" s="4">
        <f t="shared" si="15"/>
        <v>2.9096937674815582E-2</v>
      </c>
      <c r="E235" s="4">
        <f t="shared" si="16"/>
        <v>1.5839660519765604</v>
      </c>
      <c r="F235" s="4">
        <f t="shared" si="17"/>
        <v>4.6288869700060813</v>
      </c>
      <c r="G235" s="4">
        <f t="shared" si="18"/>
        <v>6.5514192051925599</v>
      </c>
      <c r="I235" s="4">
        <f t="shared" si="19"/>
        <v>1.0290969376748156</v>
      </c>
    </row>
    <row r="236" spans="1:9" x14ac:dyDescent="0.2">
      <c r="A236" s="4">
        <f>IF('True_Odds_Calculator_3-way'!A235="","",'True_Odds_Calculator_3-way'!A235)</f>
        <v>1.81</v>
      </c>
      <c r="B236" s="4">
        <f>IF('True_Odds_Calculator_3-way'!B235="","",'True_Odds_Calculator_3-way'!B235)</f>
        <v>3.51</v>
      </c>
      <c r="C236" s="4">
        <f>IF('True_Odds_Calculator_3-way'!C235="","",'True_Odds_Calculator_3-way'!C235)</f>
        <v>5.22</v>
      </c>
      <c r="D236" s="4">
        <f t="shared" si="15"/>
        <v>2.8957353971642563E-2</v>
      </c>
      <c r="E236" s="4">
        <f t="shared" si="16"/>
        <v>1.8421846925141043</v>
      </c>
      <c r="F236" s="4">
        <f t="shared" si="17"/>
        <v>3.6330894489035721</v>
      </c>
      <c r="G236" s="4">
        <f t="shared" si="18"/>
        <v>5.496969166553126</v>
      </c>
      <c r="I236" s="4">
        <f t="shared" si="19"/>
        <v>1.0289573539716426</v>
      </c>
    </row>
    <row r="237" spans="1:9" x14ac:dyDescent="0.2">
      <c r="A237" s="4">
        <f>IF('True_Odds_Calculator_3-way'!A236="","",'True_Odds_Calculator_3-way'!A236)</f>
        <v>2.7</v>
      </c>
      <c r="B237" s="4">
        <f>IF('True_Odds_Calculator_3-way'!B236="","",'True_Odds_Calculator_3-way'!B236)</f>
        <v>3.55</v>
      </c>
      <c r="C237" s="4">
        <f>IF('True_Odds_Calculator_3-way'!C236="","",'True_Odds_Calculator_3-way'!C236)</f>
        <v>2.67</v>
      </c>
      <c r="D237" s="4">
        <f t="shared" si="15"/>
        <v>2.6592346421433266E-2</v>
      </c>
      <c r="E237" s="4">
        <f t="shared" si="16"/>
        <v>2.7662038663373565</v>
      </c>
      <c r="F237" s="4">
        <f t="shared" si="17"/>
        <v>3.6653394727984923</v>
      </c>
      <c r="G237" s="4">
        <f t="shared" si="18"/>
        <v>2.7347232091813019</v>
      </c>
      <c r="I237" s="4">
        <f t="shared" si="19"/>
        <v>1.0265923464214333</v>
      </c>
    </row>
    <row r="238" spans="1:9" x14ac:dyDescent="0.2">
      <c r="A238" s="4">
        <f>IF('True_Odds_Calculator_3-way'!A237="","",'True_Odds_Calculator_3-way'!A237)</f>
        <v>1.84</v>
      </c>
      <c r="B238" s="4">
        <f>IF('True_Odds_Calculator_3-way'!B237="","",'True_Odds_Calculator_3-way'!B237)</f>
        <v>3.75</v>
      </c>
      <c r="C238" s="4">
        <f>IF('True_Odds_Calculator_3-way'!C237="","",'True_Odds_Calculator_3-way'!C237)</f>
        <v>4.5599999999999996</v>
      </c>
      <c r="D238" s="4">
        <f t="shared" si="15"/>
        <v>2.9443173150266899E-2</v>
      </c>
      <c r="E238" s="4">
        <f t="shared" si="16"/>
        <v>1.8738386774024489</v>
      </c>
      <c r="F238" s="4">
        <f t="shared" si="17"/>
        <v>3.8932884577311424</v>
      </c>
      <c r="G238" s="4">
        <f t="shared" si="18"/>
        <v>4.7736375773758946</v>
      </c>
      <c r="I238" s="4">
        <f t="shared" si="19"/>
        <v>1.0294431731502669</v>
      </c>
    </row>
    <row r="239" spans="1:9" x14ac:dyDescent="0.2">
      <c r="A239" s="4">
        <f>IF('True_Odds_Calculator_3-way'!A238="","",'True_Odds_Calculator_3-way'!A238)</f>
        <v>1.92</v>
      </c>
      <c r="B239" s="4">
        <f>IF('True_Odds_Calculator_3-way'!B238="","",'True_Odds_Calculator_3-way'!B238)</f>
        <v>3.37</v>
      </c>
      <c r="C239" s="4">
        <f>IF('True_Odds_Calculator_3-way'!C238="","",'True_Odds_Calculator_3-way'!C238)</f>
        <v>4.7300000000000004</v>
      </c>
      <c r="D239" s="4">
        <f t="shared" si="15"/>
        <v>2.8985728864101556E-2</v>
      </c>
      <c r="E239" s="4">
        <f t="shared" si="16"/>
        <v>1.9562908911032515</v>
      </c>
      <c r="F239" s="4">
        <f t="shared" si="17"/>
        <v>3.4834224483691512</v>
      </c>
      <c r="G239" s="4">
        <f t="shared" si="18"/>
        <v>4.9565169510062894</v>
      </c>
      <c r="I239" s="4">
        <f t="shared" si="19"/>
        <v>1.0289857288641016</v>
      </c>
    </row>
    <row r="240" spans="1:9" x14ac:dyDescent="0.2">
      <c r="A240" s="4">
        <f>IF('True_Odds_Calculator_3-way'!A239="","",'True_Odds_Calculator_3-way'!A239)</f>
        <v>2.82</v>
      </c>
      <c r="B240" s="4">
        <f>IF('True_Odds_Calculator_3-way'!B239="","",'True_Odds_Calculator_3-way'!B239)</f>
        <v>3.45</v>
      </c>
      <c r="C240" s="4">
        <f>IF('True_Odds_Calculator_3-way'!C239="","",'True_Odds_Calculator_3-way'!C239)</f>
        <v>2.61</v>
      </c>
      <c r="D240" s="4">
        <f t="shared" si="15"/>
        <v>2.7606763993889505E-2</v>
      </c>
      <c r="E240" s="4">
        <f t="shared" si="16"/>
        <v>2.8951296513556861</v>
      </c>
      <c r="F240" s="4">
        <f t="shared" si="17"/>
        <v>3.5631211823987274</v>
      </c>
      <c r="G240" s="4">
        <f t="shared" si="18"/>
        <v>2.6742293316819952</v>
      </c>
      <c r="I240" s="4">
        <f t="shared" si="19"/>
        <v>1.0276067639938895</v>
      </c>
    </row>
    <row r="241" spans="1:9" x14ac:dyDescent="0.2">
      <c r="A241" s="4">
        <f>IF('True_Odds_Calculator_3-way'!A240="","",'True_Odds_Calculator_3-way'!A240)</f>
        <v>1.58</v>
      </c>
      <c r="B241" s="4">
        <f>IF('True_Odds_Calculator_3-way'!B240="","",'True_Odds_Calculator_3-way'!B240)</f>
        <v>4.45</v>
      </c>
      <c r="C241" s="4">
        <f>IF('True_Odds_Calculator_3-way'!C240="","",'True_Odds_Calculator_3-way'!C240)</f>
        <v>5.71</v>
      </c>
      <c r="D241" s="4">
        <f t="shared" si="15"/>
        <v>3.2761842040042177E-2</v>
      </c>
      <c r="E241" s="4">
        <f t="shared" si="16"/>
        <v>1.607740877743725</v>
      </c>
      <c r="F241" s="4">
        <f t="shared" si="17"/>
        <v>4.6773015726923104</v>
      </c>
      <c r="G241" s="4">
        <f t="shared" si="18"/>
        <v>6.0897358693195498</v>
      </c>
      <c r="I241" s="4">
        <f t="shared" si="19"/>
        <v>1.0327618420400422</v>
      </c>
    </row>
    <row r="242" spans="1:9" x14ac:dyDescent="0.2">
      <c r="A242" s="4">
        <f>IF('True_Odds_Calculator_3-way'!A241="","",'True_Odds_Calculator_3-way'!A241)</f>
        <v>4.83</v>
      </c>
      <c r="B242" s="4">
        <f>IF('True_Odds_Calculator_3-way'!B241="","",'True_Odds_Calculator_3-way'!B241)</f>
        <v>3.32</v>
      </c>
      <c r="C242" s="4">
        <f>IF('True_Odds_Calculator_3-way'!C241="","",'True_Odds_Calculator_3-way'!C241)</f>
        <v>1.88</v>
      </c>
      <c r="D242" s="4">
        <f t="shared" si="15"/>
        <v>4.0159050368249849E-2</v>
      </c>
      <c r="E242" s="4">
        <f t="shared" si="16"/>
        <v>5.1638759291927068</v>
      </c>
      <c r="F242" s="4">
        <f t="shared" si="17"/>
        <v>3.4744121978624483</v>
      </c>
      <c r="G242" s="4">
        <f t="shared" si="18"/>
        <v>1.9285341425202525</v>
      </c>
      <c r="I242" s="4">
        <f t="shared" si="19"/>
        <v>1.0401590503682498</v>
      </c>
    </row>
    <row r="243" spans="1:9" x14ac:dyDescent="0.2">
      <c r="A243" s="4">
        <f>IF('True_Odds_Calculator_3-way'!A242="","",'True_Odds_Calculator_3-way'!A242)</f>
        <v>6.6</v>
      </c>
      <c r="B243" s="4">
        <f>IF('True_Odds_Calculator_3-way'!B242="","",'True_Odds_Calculator_3-way'!B242)</f>
        <v>3.93</v>
      </c>
      <c r="C243" s="4">
        <f>IF('True_Odds_Calculator_3-way'!C242="","",'True_Odds_Calculator_3-way'!C242)</f>
        <v>1.57</v>
      </c>
      <c r="D243" s="4">
        <f t="shared" si="15"/>
        <v>4.2910752883038583E-2</v>
      </c>
      <c r="E243" s="4">
        <f t="shared" si="16"/>
        <v>7.2880152909467704</v>
      </c>
      <c r="F243" s="4">
        <f t="shared" si="17"/>
        <v>4.1640755374496914</v>
      </c>
      <c r="G243" s="4">
        <f t="shared" si="18"/>
        <v>1.6060668446160835</v>
      </c>
      <c r="I243" s="4">
        <f t="shared" si="19"/>
        <v>1.0429107528830386</v>
      </c>
    </row>
    <row r="244" spans="1:9" x14ac:dyDescent="0.2">
      <c r="A244" s="4">
        <f>IF('True_Odds_Calculator_3-way'!A243="","",'True_Odds_Calculator_3-way'!A243)</f>
        <v>1.99</v>
      </c>
      <c r="B244" s="4">
        <f>IF('True_Odds_Calculator_3-way'!B243="","",'True_Odds_Calculator_3-way'!B243)</f>
        <v>3.41</v>
      </c>
      <c r="C244" s="4">
        <f>IF('True_Odds_Calculator_3-way'!C243="","",'True_Odds_Calculator_3-way'!C243)</f>
        <v>4.0999999999999996</v>
      </c>
      <c r="D244" s="4">
        <f t="shared" si="15"/>
        <v>3.9670133803269891E-2</v>
      </c>
      <c r="E244" s="4">
        <f t="shared" si="16"/>
        <v>2.0437811235210011</v>
      </c>
      <c r="F244" s="4">
        <f t="shared" si="17"/>
        <v>3.5710235914584554</v>
      </c>
      <c r="G244" s="4">
        <f t="shared" si="18"/>
        <v>4.3350271813790275</v>
      </c>
      <c r="I244" s="4">
        <f t="shared" si="19"/>
        <v>1.0396701338032699</v>
      </c>
    </row>
    <row r="245" spans="1:9" x14ac:dyDescent="0.2">
      <c r="A245" s="4">
        <f>IF('True_Odds_Calculator_3-way'!A244="","",'True_Odds_Calculator_3-way'!A244)</f>
        <v>1.07</v>
      </c>
      <c r="B245" s="4">
        <f>IF('True_Odds_Calculator_3-way'!B244="","",'True_Odds_Calculator_3-way'!B244)</f>
        <v>9.61</v>
      </c>
      <c r="C245" s="4">
        <f>IF('True_Odds_Calculator_3-way'!C244="","",'True_Odds_Calculator_3-way'!C244)</f>
        <v>24.09</v>
      </c>
      <c r="D245" s="4">
        <f t="shared" si="15"/>
        <v>8.0148712300120772E-2</v>
      </c>
      <c r="E245" s="4">
        <f t="shared" si="16"/>
        <v>1.1014875346819157</v>
      </c>
      <c r="F245" s="4">
        <f t="shared" si="17"/>
        <v>12.929579593078014</v>
      </c>
      <c r="G245" s="4">
        <f t="shared" si="18"/>
        <v>67.591484989280517</v>
      </c>
      <c r="I245" s="4">
        <f t="shared" si="19"/>
        <v>1.0801487123001208</v>
      </c>
    </row>
    <row r="246" spans="1:9" x14ac:dyDescent="0.2">
      <c r="A246" s="4">
        <f>IF('True_Odds_Calculator_3-way'!A245="","",'True_Odds_Calculator_3-way'!A245)</f>
        <v>3.44</v>
      </c>
      <c r="B246" s="4">
        <f>IF('True_Odds_Calculator_3-way'!B245="","",'True_Odds_Calculator_3-way'!B245)</f>
        <v>2.92</v>
      </c>
      <c r="C246" s="4">
        <f>IF('True_Odds_Calculator_3-way'!C245="","",'True_Odds_Calculator_3-way'!C245)</f>
        <v>2.37</v>
      </c>
      <c r="D246" s="4">
        <f t="shared" si="15"/>
        <v>5.510435611330422E-2</v>
      </c>
      <c r="E246" s="4">
        <f t="shared" si="16"/>
        <v>3.6720215599718977</v>
      </c>
      <c r="F246" s="4">
        <f t="shared" si="17"/>
        <v>3.085489966204936</v>
      </c>
      <c r="G246" s="4">
        <f t="shared" si="18"/>
        <v>2.4778676270989792</v>
      </c>
      <c r="I246" s="4">
        <f t="shared" si="19"/>
        <v>1.0551043561133042</v>
      </c>
    </row>
    <row r="247" spans="1:9" x14ac:dyDescent="0.2">
      <c r="A247" s="4">
        <f>IF('True_Odds_Calculator_3-way'!A246="","",'True_Odds_Calculator_3-way'!A246)</f>
        <v>2.56</v>
      </c>
      <c r="B247" s="4">
        <f>IF('True_Odds_Calculator_3-way'!B246="","",'True_Odds_Calculator_3-way'!B246)</f>
        <v>2.85</v>
      </c>
      <c r="C247" s="4">
        <f>IF('True_Odds_Calculator_3-way'!C246="","",'True_Odds_Calculator_3-way'!C246)</f>
        <v>3.05</v>
      </c>
      <c r="D247" s="4">
        <f t="shared" si="15"/>
        <v>6.9371045441472656E-2</v>
      </c>
      <c r="E247" s="4">
        <f t="shared" si="16"/>
        <v>2.7210786751338971</v>
      </c>
      <c r="F247" s="4">
        <f t="shared" si="17"/>
        <v>3.0510733399450651</v>
      </c>
      <c r="G247" s="4">
        <f t="shared" si="18"/>
        <v>3.2814301794605858</v>
      </c>
      <c r="I247" s="4">
        <f t="shared" si="19"/>
        <v>1.0693710454414727</v>
      </c>
    </row>
    <row r="248" spans="1:9" x14ac:dyDescent="0.2">
      <c r="A248" s="4">
        <f>IF('True_Odds_Calculator_3-way'!A247="","",'True_Odds_Calculator_3-way'!A247)</f>
        <v>3.21</v>
      </c>
      <c r="B248" s="4">
        <f>IF('True_Odds_Calculator_3-way'!B247="","",'True_Odds_Calculator_3-way'!B247)</f>
        <v>3.26</v>
      </c>
      <c r="C248" s="4">
        <f>IF('True_Odds_Calculator_3-way'!C247="","",'True_Odds_Calculator_3-way'!C247)</f>
        <v>2.35</v>
      </c>
      <c r="D248" s="4">
        <f t="shared" si="15"/>
        <v>4.3806860902064537E-2</v>
      </c>
      <c r="E248" s="4">
        <f t="shared" si="16"/>
        <v>3.3678629909735855</v>
      </c>
      <c r="F248" s="4">
        <f t="shared" si="17"/>
        <v>3.4229439605515837</v>
      </c>
      <c r="G248" s="4">
        <f t="shared" si="18"/>
        <v>2.4335066932176566</v>
      </c>
      <c r="I248" s="4">
        <f t="shared" si="19"/>
        <v>1.0438068609020645</v>
      </c>
    </row>
    <row r="249" spans="1:9" x14ac:dyDescent="0.2">
      <c r="A249" s="4">
        <f>IF('True_Odds_Calculator_3-way'!A248="","",'True_Odds_Calculator_3-way'!A248)</f>
        <v>1.97</v>
      </c>
      <c r="B249" s="4">
        <f>IF('True_Odds_Calculator_3-way'!B248="","",'True_Odds_Calculator_3-way'!B248)</f>
        <v>3.2</v>
      </c>
      <c r="C249" s="4">
        <f>IF('True_Odds_Calculator_3-way'!C248="","",'True_Odds_Calculator_3-way'!C248)</f>
        <v>4.4400000000000004</v>
      </c>
      <c r="D249" s="4">
        <f t="shared" si="15"/>
        <v>4.5339438423194656E-2</v>
      </c>
      <c r="E249" s="4">
        <f t="shared" si="16"/>
        <v>2.0304524535871877</v>
      </c>
      <c r="F249" s="4">
        <f t="shared" si="17"/>
        <v>3.3626234213915462</v>
      </c>
      <c r="G249" s="4">
        <f t="shared" si="18"/>
        <v>4.7593646417607918</v>
      </c>
      <c r="I249" s="4">
        <f t="shared" si="19"/>
        <v>1.0453394384231947</v>
      </c>
    </row>
    <row r="250" spans="1:9" x14ac:dyDescent="0.2">
      <c r="A250" s="4">
        <f>IF('True_Odds_Calculator_3-way'!A249="","",'True_Odds_Calculator_3-way'!A249)</f>
        <v>1.68</v>
      </c>
      <c r="B250" s="4">
        <f>IF('True_Odds_Calculator_3-way'!B249="","",'True_Odds_Calculator_3-way'!B249)</f>
        <v>3.63</v>
      </c>
      <c r="C250" s="4">
        <f>IF('True_Odds_Calculator_3-way'!C249="","",'True_Odds_Calculator_3-way'!C249)</f>
        <v>5.57</v>
      </c>
      <c r="D250" s="4">
        <f t="shared" si="15"/>
        <v>5.0253402546531323E-2</v>
      </c>
      <c r="E250" s="4">
        <f t="shared" si="16"/>
        <v>1.7286474325621617</v>
      </c>
      <c r="F250" s="4">
        <f t="shared" si="17"/>
        <v>3.8650187128865636</v>
      </c>
      <c r="G250" s="4">
        <f t="shared" si="18"/>
        <v>6.1431823656688724</v>
      </c>
      <c r="I250" s="4">
        <f t="shared" si="19"/>
        <v>1.0502534025465313</v>
      </c>
    </row>
    <row r="251" spans="1:9" x14ac:dyDescent="0.2">
      <c r="A251" s="4">
        <f>IF('True_Odds_Calculator_3-way'!A250="","",'True_Odds_Calculator_3-way'!A250)</f>
        <v>3.56</v>
      </c>
      <c r="B251" s="4">
        <f>IF('True_Odds_Calculator_3-way'!B250="","",'True_Odds_Calculator_3-way'!B250)</f>
        <v>3.29</v>
      </c>
      <c r="C251" s="4">
        <f>IF('True_Odds_Calculator_3-way'!C250="","",'True_Odds_Calculator_3-way'!C250)</f>
        <v>2.17</v>
      </c>
      <c r="D251" s="4">
        <f t="shared" si="15"/>
        <v>4.5679737273206955E-2</v>
      </c>
      <c r="E251" s="4">
        <f t="shared" si="16"/>
        <v>3.7640356563795421</v>
      </c>
      <c r="F251" s="4">
        <f t="shared" si="17"/>
        <v>3.4635058684669744</v>
      </c>
      <c r="G251" s="4">
        <f t="shared" si="18"/>
        <v>2.2441504949581188</v>
      </c>
      <c r="I251" s="4">
        <f t="shared" si="19"/>
        <v>1.045679737273207</v>
      </c>
    </row>
    <row r="252" spans="1:9" x14ac:dyDescent="0.2">
      <c r="A252" s="4">
        <f>IF('True_Odds_Calculator_3-way'!A251="","",'True_Odds_Calculator_3-way'!A251)</f>
        <v>1.42</v>
      </c>
      <c r="B252" s="4">
        <f>IF('True_Odds_Calculator_3-way'!B251="","",'True_Odds_Calculator_3-way'!B251)</f>
        <v>4.96</v>
      </c>
      <c r="C252" s="4">
        <f>IF('True_Odds_Calculator_3-way'!C251="","",'True_Odds_Calculator_3-way'!C251)</f>
        <v>7.98</v>
      </c>
      <c r="D252" s="4">
        <f t="shared" si="15"/>
        <v>3.1151538546502655E-2</v>
      </c>
      <c r="E252" s="4">
        <f t="shared" si="16"/>
        <v>1.4412513397550399</v>
      </c>
      <c r="F252" s="4">
        <f t="shared" si="17"/>
        <v>5.2293308112260251</v>
      </c>
      <c r="G252" s="4">
        <f t="shared" si="18"/>
        <v>8.7009910243887969</v>
      </c>
      <c r="I252" s="4">
        <f t="shared" si="19"/>
        <v>1.0311515385465027</v>
      </c>
    </row>
    <row r="253" spans="1:9" x14ac:dyDescent="0.2">
      <c r="A253" s="4">
        <f>IF('True_Odds_Calculator_3-way'!A252="","",'True_Odds_Calculator_3-way'!A252)</f>
        <v>3.14</v>
      </c>
      <c r="B253" s="4">
        <f>IF('True_Odds_Calculator_3-way'!B252="","",'True_Odds_Calculator_3-way'!B252)</f>
        <v>3.45</v>
      </c>
      <c r="C253" s="4">
        <f>IF('True_Odds_Calculator_3-way'!C252="","",'True_Odds_Calculator_3-way'!C252)</f>
        <v>2.39</v>
      </c>
      <c r="D253" s="4">
        <f t="shared" si="15"/>
        <v>2.673645188439E-2</v>
      </c>
      <c r="E253" s="4">
        <f t="shared" si="16"/>
        <v>3.2304000079852697</v>
      </c>
      <c r="F253" s="4">
        <f t="shared" si="17"/>
        <v>3.559441873339086</v>
      </c>
      <c r="G253" s="4">
        <f t="shared" si="18"/>
        <v>2.4420150175575825</v>
      </c>
      <c r="I253" s="4">
        <f t="shared" si="19"/>
        <v>1.02673645188439</v>
      </c>
    </row>
    <row r="254" spans="1:9" x14ac:dyDescent="0.2">
      <c r="A254" s="4">
        <f>IF('True_Odds_Calculator_3-way'!A253="","",'True_Odds_Calculator_3-way'!A253)</f>
        <v>1.65</v>
      </c>
      <c r="B254" s="4">
        <f>IF('True_Odds_Calculator_3-way'!B253="","",'True_Odds_Calculator_3-way'!B253)</f>
        <v>3.93</v>
      </c>
      <c r="C254" s="4">
        <f>IF('True_Odds_Calculator_3-way'!C253="","",'True_Odds_Calculator_3-way'!C253)</f>
        <v>5.24</v>
      </c>
      <c r="D254" s="4">
        <f t="shared" si="15"/>
        <v>5.1353226925745954E-2</v>
      </c>
      <c r="E254" s="4">
        <f t="shared" si="16"/>
        <v>1.6979575805184599</v>
      </c>
      <c r="F254" s="4">
        <f t="shared" si="17"/>
        <v>4.2134502923976607</v>
      </c>
      <c r="G254" s="4">
        <f t="shared" si="18"/>
        <v>5.7563249001331549</v>
      </c>
      <c r="I254" s="4">
        <f t="shared" si="19"/>
        <v>1.051353226925746</v>
      </c>
    </row>
    <row r="255" spans="1:9" x14ac:dyDescent="0.2">
      <c r="A255" s="4">
        <f>IF('True_Odds_Calculator_3-way'!A254="","",'True_Odds_Calculator_3-way'!A254)</f>
        <v>3.3</v>
      </c>
      <c r="B255" s="4">
        <f>IF('True_Odds_Calculator_3-way'!B254="","",'True_Odds_Calculator_3-way'!B254)</f>
        <v>3.65</v>
      </c>
      <c r="C255" s="4">
        <f>IF('True_Odds_Calculator_3-way'!C254="","",'True_Odds_Calculator_3-way'!C254)</f>
        <v>2.13</v>
      </c>
      <c r="D255" s="4">
        <f t="shared" si="15"/>
        <v>4.6486473845146481E-2</v>
      </c>
      <c r="E255" s="4">
        <f t="shared" si="16"/>
        <v>3.4778397576234075</v>
      </c>
      <c r="F255" s="4">
        <f t="shared" si="17"/>
        <v>3.868814512663143</v>
      </c>
      <c r="G255" s="4">
        <f t="shared" si="18"/>
        <v>2.2027010203950219</v>
      </c>
      <c r="I255" s="4">
        <f t="shared" si="19"/>
        <v>1.0464864738451465</v>
      </c>
    </row>
    <row r="256" spans="1:9" x14ac:dyDescent="0.2">
      <c r="A256" s="4">
        <f>IF('True_Odds_Calculator_3-way'!A255="","",'True_Odds_Calculator_3-way'!A255)</f>
        <v>1.99</v>
      </c>
      <c r="B256" s="4">
        <f>IF('True_Odds_Calculator_3-way'!B255="","",'True_Odds_Calculator_3-way'!B255)</f>
        <v>3.53</v>
      </c>
      <c r="C256" s="4">
        <f>IF('True_Odds_Calculator_3-way'!C255="","",'True_Odds_Calculator_3-way'!C255)</f>
        <v>4.0999999999999996</v>
      </c>
      <c r="D256" s="4">
        <f t="shared" si="15"/>
        <v>2.9701120818630633E-2</v>
      </c>
      <c r="E256" s="4">
        <f t="shared" si="16"/>
        <v>2.0299944295086152</v>
      </c>
      <c r="F256" s="4">
        <f t="shared" si="17"/>
        <v>3.6578351904636315</v>
      </c>
      <c r="G256" s="4">
        <f t="shared" si="18"/>
        <v>4.2734665534379861</v>
      </c>
      <c r="I256" s="4">
        <f t="shared" si="19"/>
        <v>1.0297011208186306</v>
      </c>
    </row>
    <row r="257" spans="1:9" x14ac:dyDescent="0.2">
      <c r="A257" s="4">
        <f>IF('True_Odds_Calculator_3-way'!A256="","",'True_Odds_Calculator_3-way'!A256)</f>
        <v>2.42</v>
      </c>
      <c r="B257" s="4">
        <f>IF('True_Odds_Calculator_3-way'!B256="","",'True_Odds_Calculator_3-way'!B256)</f>
        <v>3.62</v>
      </c>
      <c r="C257" s="4">
        <f>IF('True_Odds_Calculator_3-way'!C256="","",'True_Odds_Calculator_3-way'!C256)</f>
        <v>2.96</v>
      </c>
      <c r="D257" s="4">
        <f t="shared" si="15"/>
        <v>2.7304072256357559E-2</v>
      </c>
      <c r="E257" s="4">
        <f t="shared" si="16"/>
        <v>2.4745016029221585</v>
      </c>
      <c r="F257" s="4">
        <f t="shared" si="17"/>
        <v>3.7433312109413794</v>
      </c>
      <c r="G257" s="4">
        <f t="shared" si="18"/>
        <v>3.0419501928269859</v>
      </c>
      <c r="I257" s="4">
        <f t="shared" si="19"/>
        <v>1.0273040722563576</v>
      </c>
    </row>
    <row r="258" spans="1:9" x14ac:dyDescent="0.2">
      <c r="A258" s="4">
        <f>IF('True_Odds_Calculator_3-way'!A257="","",'True_Odds_Calculator_3-way'!A257)</f>
        <v>3.66</v>
      </c>
      <c r="B258" s="4">
        <f>IF('True_Odds_Calculator_3-way'!B257="","",'True_Odds_Calculator_3-way'!B257)</f>
        <v>3.74</v>
      </c>
      <c r="C258" s="4">
        <f>IF('True_Odds_Calculator_3-way'!C257="","",'True_Odds_Calculator_3-way'!C257)</f>
        <v>2.0499999999999998</v>
      </c>
      <c r="D258" s="4">
        <f t="shared" si="15"/>
        <v>2.8408600909012538E-2</v>
      </c>
      <c r="E258" s="4">
        <f t="shared" si="16"/>
        <v>3.7914043619521327</v>
      </c>
      <c r="F258" s="4">
        <f t="shared" si="17"/>
        <v>3.8773193587640282</v>
      </c>
      <c r="G258" s="4">
        <f t="shared" si="18"/>
        <v>2.0905835449570156</v>
      </c>
      <c r="I258" s="4">
        <f t="shared" si="19"/>
        <v>1.0284086009090125</v>
      </c>
    </row>
    <row r="259" spans="1:9" x14ac:dyDescent="0.2">
      <c r="A259" s="4">
        <f>IF('True_Odds_Calculator_3-way'!A258="","",'True_Odds_Calculator_3-way'!A258)</f>
        <v>1.98</v>
      </c>
      <c r="B259" s="4">
        <f>IF('True_Odds_Calculator_3-way'!B258="","",'True_Odds_Calculator_3-way'!B258)</f>
        <v>3.26</v>
      </c>
      <c r="C259" s="4">
        <f>IF('True_Odds_Calculator_3-way'!C258="","",'True_Odds_Calculator_3-way'!C258)</f>
        <v>4.59</v>
      </c>
      <c r="D259" s="4">
        <f t="shared" ref="D259:D322" si="20">IF(A259="","",((1/A259)+(1/B259)+(1/C259))-1)</f>
        <v>2.9663895055450418E-2</v>
      </c>
      <c r="E259" s="4">
        <f t="shared" ref="E259:E322" si="21">IF(A259="","",(3*A259)/(3-($D259*A259)))</f>
        <v>2.0195388769419655</v>
      </c>
      <c r="F259" s="4">
        <f t="shared" ref="F259:F322" si="22">IF(B259="","",(3*B259)/(3-($D259*B259)))</f>
        <v>3.3685855673816438</v>
      </c>
      <c r="G259" s="4">
        <f t="shared" ref="G259:G322" si="23">IF(C259="","",(3*C259)/(3-($D259*C259)))</f>
        <v>4.8082249404561361</v>
      </c>
      <c r="I259" s="4">
        <f t="shared" ref="I259:I322" si="24">IF(A259="","",D259+1)</f>
        <v>1.0296638950554504</v>
      </c>
    </row>
    <row r="260" spans="1:9" x14ac:dyDescent="0.2">
      <c r="A260" s="4">
        <f>IF('True_Odds_Calculator_3-way'!A259="","",'True_Odds_Calculator_3-way'!A259)</f>
        <v>1.41</v>
      </c>
      <c r="B260" s="4">
        <f>IF('True_Odds_Calculator_3-way'!B259="","",'True_Odds_Calculator_3-way'!B259)</f>
        <v>4.3</v>
      </c>
      <c r="C260" s="4">
        <f>IF('True_Odds_Calculator_3-way'!C259="","",'True_Odds_Calculator_3-way'!C259)</f>
        <v>9.1199999999999992</v>
      </c>
      <c r="D260" s="4">
        <f t="shared" si="20"/>
        <v>5.1427120497929746E-2</v>
      </c>
      <c r="E260" s="4">
        <f t="shared" si="21"/>
        <v>1.4449249140015239</v>
      </c>
      <c r="F260" s="4">
        <f t="shared" si="22"/>
        <v>4.6421857527125461</v>
      </c>
      <c r="G260" s="4">
        <f t="shared" si="23"/>
        <v>10.810022052268573</v>
      </c>
      <c r="I260" s="4">
        <f t="shared" si="24"/>
        <v>1.0514271204979297</v>
      </c>
    </row>
    <row r="261" spans="1:9" x14ac:dyDescent="0.2">
      <c r="A261" s="4">
        <f>IF('True_Odds_Calculator_3-way'!A260="","",'True_Odds_Calculator_3-way'!A260)</f>
        <v>1.88</v>
      </c>
      <c r="B261" s="4">
        <f>IF('True_Odds_Calculator_3-way'!B260="","",'True_Odds_Calculator_3-way'!B260)</f>
        <v>3.59</v>
      </c>
      <c r="C261" s="4">
        <f>IF('True_Odds_Calculator_3-way'!C260="","",'True_Odds_Calculator_3-way'!C260)</f>
        <v>4.2300000000000004</v>
      </c>
      <c r="D261" s="4">
        <f t="shared" si="20"/>
        <v>4.6873045035790151E-2</v>
      </c>
      <c r="E261" s="4">
        <f t="shared" si="21"/>
        <v>1.9368938849609065</v>
      </c>
      <c r="F261" s="4">
        <f t="shared" si="22"/>
        <v>3.8033343908099706</v>
      </c>
      <c r="G261" s="4">
        <f t="shared" si="23"/>
        <v>4.5293491877274263</v>
      </c>
      <c r="I261" s="4">
        <f t="shared" si="24"/>
        <v>1.0468730450357902</v>
      </c>
    </row>
    <row r="262" spans="1:9" x14ac:dyDescent="0.2">
      <c r="A262" s="4">
        <f>IF('True_Odds_Calculator_3-way'!A261="","",'True_Odds_Calculator_3-way'!A261)</f>
        <v>1.97</v>
      </c>
      <c r="B262" s="4">
        <f>IF('True_Odds_Calculator_3-way'!B261="","",'True_Odds_Calculator_3-way'!B261)</f>
        <v>3.34</v>
      </c>
      <c r="C262" s="4">
        <f>IF('True_Odds_Calculator_3-way'!C261="","",'True_Odds_Calculator_3-way'!C261)</f>
        <v>4.17</v>
      </c>
      <c r="D262" s="4">
        <f t="shared" si="20"/>
        <v>4.6823564279978136E-2</v>
      </c>
      <c r="E262" s="4">
        <f t="shared" si="21"/>
        <v>2.0324940579524275</v>
      </c>
      <c r="F262" s="4">
        <f t="shared" si="22"/>
        <v>3.5236908307143939</v>
      </c>
      <c r="G262" s="4">
        <f t="shared" si="23"/>
        <v>4.4602973578606084</v>
      </c>
      <c r="I262" s="4">
        <f t="shared" si="24"/>
        <v>1.0468235642799781</v>
      </c>
    </row>
    <row r="263" spans="1:9" x14ac:dyDescent="0.2">
      <c r="A263" s="4">
        <f>IF('True_Odds_Calculator_3-way'!A262="","",'True_Odds_Calculator_3-way'!A262)</f>
        <v>1.56</v>
      </c>
      <c r="B263" s="4">
        <f>IF('True_Odds_Calculator_3-way'!B262="","",'True_Odds_Calculator_3-way'!B262)</f>
        <v>4.32</v>
      </c>
      <c r="C263" s="4">
        <f>IF('True_Odds_Calculator_3-way'!C262="","",'True_Odds_Calculator_3-way'!C262)</f>
        <v>6.35</v>
      </c>
      <c r="D263" s="4">
        <f t="shared" si="20"/>
        <v>2.9987437467752232E-2</v>
      </c>
      <c r="E263" s="4">
        <f t="shared" si="21"/>
        <v>1.5847111416577544</v>
      </c>
      <c r="F263" s="4">
        <f t="shared" si="22"/>
        <v>4.5149648035922265</v>
      </c>
      <c r="G263" s="4">
        <f t="shared" si="23"/>
        <v>6.7803734171599466</v>
      </c>
      <c r="I263" s="4">
        <f t="shared" si="24"/>
        <v>1.0299874374677522</v>
      </c>
    </row>
    <row r="264" spans="1:9" x14ac:dyDescent="0.2">
      <c r="A264" s="4">
        <f>IF('True_Odds_Calculator_3-way'!A263="","",'True_Odds_Calculator_3-way'!A263)</f>
        <v>2.8</v>
      </c>
      <c r="B264" s="4">
        <f>IF('True_Odds_Calculator_3-way'!B263="","",'True_Odds_Calculator_3-way'!B263)</f>
        <v>3.73</v>
      </c>
      <c r="C264" s="4">
        <f>IF('True_Odds_Calculator_3-way'!C263="","",'True_Odds_Calculator_3-way'!C263)</f>
        <v>2.48</v>
      </c>
      <c r="D264" s="4">
        <f t="shared" si="20"/>
        <v>2.8465178339778463E-2</v>
      </c>
      <c r="E264" s="4">
        <f t="shared" si="21"/>
        <v>2.8764192682883487</v>
      </c>
      <c r="F264" s="4">
        <f t="shared" si="22"/>
        <v>3.8668545767246325</v>
      </c>
      <c r="G264" s="4">
        <f t="shared" si="23"/>
        <v>2.5397637239366793</v>
      </c>
      <c r="I264" s="4">
        <f t="shared" si="24"/>
        <v>1.0284651783397785</v>
      </c>
    </row>
    <row r="265" spans="1:9" x14ac:dyDescent="0.2">
      <c r="A265" s="4">
        <f>IF('True_Odds_Calculator_3-way'!A264="","",'True_Odds_Calculator_3-way'!A264)</f>
        <v>1.35</v>
      </c>
      <c r="B265" s="4">
        <f>IF('True_Odds_Calculator_3-way'!B264="","",'True_Odds_Calculator_3-way'!B264)</f>
        <v>5.5</v>
      </c>
      <c r="C265" s="4">
        <f>IF('True_Odds_Calculator_3-way'!C264="","",'True_Odds_Calculator_3-way'!C264)</f>
        <v>9</v>
      </c>
      <c r="D265" s="4">
        <f t="shared" si="20"/>
        <v>3.3670033670033739E-2</v>
      </c>
      <c r="E265" s="4">
        <f t="shared" si="21"/>
        <v>1.370769230769231</v>
      </c>
      <c r="F265" s="4">
        <f t="shared" si="22"/>
        <v>5.8618421052631584</v>
      </c>
      <c r="G265" s="4">
        <f t="shared" si="23"/>
        <v>10.011235955056183</v>
      </c>
      <c r="I265" s="4">
        <f t="shared" si="24"/>
        <v>1.0336700336700337</v>
      </c>
    </row>
    <row r="266" spans="1:9" x14ac:dyDescent="0.2">
      <c r="A266" s="4">
        <f>IF('True_Odds_Calculator_3-way'!A265="","",'True_Odds_Calculator_3-way'!A265)</f>
        <v>1.94</v>
      </c>
      <c r="B266" s="4">
        <f>IF('True_Odds_Calculator_3-way'!B265="","",'True_Odds_Calculator_3-way'!B265)</f>
        <v>3.63</v>
      </c>
      <c r="C266" s="4">
        <f>IF('True_Odds_Calculator_3-way'!C265="","",'True_Odds_Calculator_3-way'!C265)</f>
        <v>3.99</v>
      </c>
      <c r="D266" s="4">
        <f t="shared" si="20"/>
        <v>4.1572577605725192E-2</v>
      </c>
      <c r="E266" s="4">
        <f t="shared" si="21"/>
        <v>1.9935950112123135</v>
      </c>
      <c r="F266" s="4">
        <f t="shared" si="22"/>
        <v>3.8222710062239966</v>
      </c>
      <c r="G266" s="4">
        <f t="shared" si="23"/>
        <v>4.2235251605858926</v>
      </c>
      <c r="I266" s="4">
        <f t="shared" si="24"/>
        <v>1.0415725776057252</v>
      </c>
    </row>
    <row r="267" spans="1:9" x14ac:dyDescent="0.2">
      <c r="A267" s="4">
        <f>IF('True_Odds_Calculator_3-way'!A266="","",'True_Odds_Calculator_3-way'!A266)</f>
        <v>2.1800000000000002</v>
      </c>
      <c r="B267" s="4">
        <f>IF('True_Odds_Calculator_3-way'!B266="","",'True_Odds_Calculator_3-way'!B266)</f>
        <v>3.34</v>
      </c>
      <c r="C267" s="4">
        <f>IF('True_Odds_Calculator_3-way'!C266="","",'True_Odds_Calculator_3-way'!C266)</f>
        <v>3.56</v>
      </c>
      <c r="D267" s="4">
        <f t="shared" si="20"/>
        <v>3.9015670339560105E-2</v>
      </c>
      <c r="E267" s="4">
        <f t="shared" si="21"/>
        <v>2.2436094397578854</v>
      </c>
      <c r="F267" s="4">
        <f t="shared" si="22"/>
        <v>3.4916691931129313</v>
      </c>
      <c r="G267" s="4">
        <f t="shared" si="23"/>
        <v>3.7328245330130096</v>
      </c>
      <c r="I267" s="4">
        <f t="shared" si="24"/>
        <v>1.0390156703395601</v>
      </c>
    </row>
    <row r="268" spans="1:9" x14ac:dyDescent="0.2">
      <c r="A268" s="4">
        <f>IF('True_Odds_Calculator_3-way'!A267="","",'True_Odds_Calculator_3-way'!A267)</f>
        <v>2.06</v>
      </c>
      <c r="B268" s="4">
        <f>IF('True_Odds_Calculator_3-way'!B267="","",'True_Odds_Calculator_3-way'!B267)</f>
        <v>3.49</v>
      </c>
      <c r="C268" s="4">
        <f>IF('True_Odds_Calculator_3-way'!C267="","",'True_Odds_Calculator_3-way'!C267)</f>
        <v>3.75</v>
      </c>
      <c r="D268" s="4">
        <f t="shared" si="20"/>
        <v>3.8636511159948483E-2</v>
      </c>
      <c r="E268" s="4">
        <f t="shared" si="21"/>
        <v>2.1161421056831546</v>
      </c>
      <c r="F268" s="4">
        <f t="shared" si="22"/>
        <v>3.6542480013192766</v>
      </c>
      <c r="G268" s="4">
        <f t="shared" si="23"/>
        <v>3.9402992709442164</v>
      </c>
      <c r="I268" s="4">
        <f t="shared" si="24"/>
        <v>1.0386365111599485</v>
      </c>
    </row>
    <row r="269" spans="1:9" x14ac:dyDescent="0.2">
      <c r="A269" s="4">
        <f>IF('True_Odds_Calculator_3-way'!A268="","",'True_Odds_Calculator_3-way'!A268)</f>
        <v>3.47</v>
      </c>
      <c r="B269" s="4">
        <f>IF('True_Odds_Calculator_3-way'!B268="","",'True_Odds_Calculator_3-way'!B268)</f>
        <v>3.65</v>
      </c>
      <c r="C269" s="4">
        <f>IF('True_Odds_Calculator_3-way'!C268="","",'True_Odds_Calculator_3-way'!C268)</f>
        <v>2.09</v>
      </c>
      <c r="D269" s="4">
        <f t="shared" si="20"/>
        <v>4.0625940301602936E-2</v>
      </c>
      <c r="E269" s="4">
        <f t="shared" si="21"/>
        <v>3.6410976201616729</v>
      </c>
      <c r="F269" s="4">
        <f t="shared" si="22"/>
        <v>3.8397942218393784</v>
      </c>
      <c r="G269" s="4">
        <f t="shared" si="23"/>
        <v>2.1508756714826576</v>
      </c>
      <c r="I269" s="4">
        <f t="shared" si="24"/>
        <v>1.0406259403016029</v>
      </c>
    </row>
    <row r="270" spans="1:9" x14ac:dyDescent="0.2">
      <c r="A270" s="4">
        <f>IF('True_Odds_Calculator_3-way'!A269="","",'True_Odds_Calculator_3-way'!A269)</f>
        <v>2.2200000000000002</v>
      </c>
      <c r="B270" s="4">
        <f>IF('True_Odds_Calculator_3-way'!B269="","",'True_Odds_Calculator_3-way'!B269)</f>
        <v>3.19</v>
      </c>
      <c r="C270" s="4">
        <f>IF('True_Odds_Calculator_3-way'!C269="","",'True_Odds_Calculator_3-way'!C269)</f>
        <v>3.79</v>
      </c>
      <c r="D270" s="4">
        <f t="shared" si="20"/>
        <v>2.7782317018965053E-2</v>
      </c>
      <c r="E270" s="4">
        <f t="shared" si="21"/>
        <v>2.2665988113821447</v>
      </c>
      <c r="F270" s="4">
        <f t="shared" si="22"/>
        <v>3.2871072753030099</v>
      </c>
      <c r="G270" s="4">
        <f t="shared" si="23"/>
        <v>3.9278613631931205</v>
      </c>
      <c r="I270" s="4">
        <f t="shared" si="24"/>
        <v>1.0277823170189651</v>
      </c>
    </row>
    <row r="271" spans="1:9" x14ac:dyDescent="0.2">
      <c r="A271" s="4">
        <f>IF('True_Odds_Calculator_3-way'!A270="","",'True_Odds_Calculator_3-way'!A270)</f>
        <v>3.02</v>
      </c>
      <c r="B271" s="4">
        <f>IF('True_Odds_Calculator_3-way'!B270="","",'True_Odds_Calculator_3-way'!B270)</f>
        <v>3.17</v>
      </c>
      <c r="C271" s="4">
        <f>IF('True_Odds_Calculator_3-way'!C270="","",'True_Odds_Calculator_3-way'!C270)</f>
        <v>2.63</v>
      </c>
      <c r="D271" s="4">
        <f t="shared" si="20"/>
        <v>2.6811377945910042E-2</v>
      </c>
      <c r="E271" s="4">
        <f t="shared" si="21"/>
        <v>3.1037711574367148</v>
      </c>
      <c r="F271" s="4">
        <f t="shared" si="22"/>
        <v>3.2624268002468129</v>
      </c>
      <c r="G271" s="4">
        <f t="shared" si="23"/>
        <v>2.6933051720686594</v>
      </c>
      <c r="I271" s="4">
        <f t="shared" si="24"/>
        <v>1.02681137794591</v>
      </c>
    </row>
    <row r="272" spans="1:9" x14ac:dyDescent="0.2">
      <c r="A272" s="4">
        <f>IF('True_Odds_Calculator_3-way'!A271="","",'True_Odds_Calculator_3-way'!A271)</f>
        <v>3.03</v>
      </c>
      <c r="B272" s="4">
        <f>IF('True_Odds_Calculator_3-way'!B271="","",'True_Odds_Calculator_3-way'!B271)</f>
        <v>3.15</v>
      </c>
      <c r="C272" s="4">
        <f>IF('True_Odds_Calculator_3-way'!C271="","",'True_Odds_Calculator_3-way'!C271)</f>
        <v>2.59</v>
      </c>
      <c r="D272" s="4">
        <f t="shared" si="20"/>
        <v>3.3593706861033468E-2</v>
      </c>
      <c r="E272" s="4">
        <f t="shared" si="21"/>
        <v>3.1364175300078596</v>
      </c>
      <c r="F272" s="4">
        <f t="shared" si="22"/>
        <v>3.26517375445539</v>
      </c>
      <c r="G272" s="4">
        <f t="shared" si="23"/>
        <v>2.66736029547832</v>
      </c>
      <c r="I272" s="4">
        <f t="shared" si="24"/>
        <v>1.0335937068610335</v>
      </c>
    </row>
    <row r="273" spans="1:9" x14ac:dyDescent="0.2">
      <c r="A273" s="4">
        <f>IF('True_Odds_Calculator_3-way'!A272="","",'True_Odds_Calculator_3-way'!A272)</f>
        <v>2.98</v>
      </c>
      <c r="B273" s="4">
        <f>IF('True_Odds_Calculator_3-way'!B272="","",'True_Odds_Calculator_3-way'!B272)</f>
        <v>3.29</v>
      </c>
      <c r="C273" s="4">
        <f>IF('True_Odds_Calculator_3-way'!C272="","",'True_Odds_Calculator_3-way'!C272)</f>
        <v>2.54</v>
      </c>
      <c r="D273" s="4">
        <f t="shared" si="20"/>
        <v>3.3222624981387394E-2</v>
      </c>
      <c r="E273" s="4">
        <f t="shared" si="21"/>
        <v>3.081699602532217</v>
      </c>
      <c r="F273" s="4">
        <f t="shared" si="22"/>
        <v>3.4144007742501143</v>
      </c>
      <c r="G273" s="4">
        <f t="shared" si="23"/>
        <v>2.6135142059889027</v>
      </c>
      <c r="I273" s="4">
        <f t="shared" si="24"/>
        <v>1.0332226249813874</v>
      </c>
    </row>
    <row r="274" spans="1:9" x14ac:dyDescent="0.2">
      <c r="A274" s="4">
        <f>IF('True_Odds_Calculator_3-way'!A273="","",'True_Odds_Calculator_3-way'!A273)</f>
        <v>1.64</v>
      </c>
      <c r="B274" s="4">
        <f>IF('True_Odds_Calculator_3-way'!B273="","",'True_Odds_Calculator_3-way'!B273)</f>
        <v>4.0199999999999996</v>
      </c>
      <c r="C274" s="4">
        <f>IF('True_Odds_Calculator_3-way'!C273="","",'True_Odds_Calculator_3-way'!C273)</f>
        <v>5.81</v>
      </c>
      <c r="D274" s="4">
        <f t="shared" si="20"/>
        <v>3.0629356053367474E-2</v>
      </c>
      <c r="E274" s="4">
        <f t="shared" si="21"/>
        <v>1.6679278641780388</v>
      </c>
      <c r="F274" s="4">
        <f t="shared" si="22"/>
        <v>4.1920559662115471</v>
      </c>
      <c r="G274" s="4">
        <f t="shared" si="23"/>
        <v>6.1763755102883255</v>
      </c>
      <c r="I274" s="4">
        <f t="shared" si="24"/>
        <v>1.0306293560533675</v>
      </c>
    </row>
    <row r="275" spans="1:9" x14ac:dyDescent="0.2">
      <c r="A275" s="4">
        <f>IF('True_Odds_Calculator_3-way'!A274="","",'True_Odds_Calculator_3-way'!A274)</f>
        <v>2.11</v>
      </c>
      <c r="B275" s="4">
        <f>IF('True_Odds_Calculator_3-way'!B274="","",'True_Odds_Calculator_3-way'!B274)</f>
        <v>3.82</v>
      </c>
      <c r="C275" s="4">
        <f>IF('True_Odds_Calculator_3-way'!C274="","",'True_Odds_Calculator_3-way'!C274)</f>
        <v>3.42</v>
      </c>
      <c r="D275" s="4">
        <f t="shared" si="20"/>
        <v>2.8111414819854907E-2</v>
      </c>
      <c r="E275" s="4">
        <f t="shared" si="21"/>
        <v>2.1525597551415885</v>
      </c>
      <c r="F275" s="4">
        <f t="shared" si="22"/>
        <v>3.9618139280061917</v>
      </c>
      <c r="G275" s="4">
        <f t="shared" si="23"/>
        <v>3.533229449735372</v>
      </c>
      <c r="I275" s="4">
        <f t="shared" si="24"/>
        <v>1.0281114148198549</v>
      </c>
    </row>
    <row r="276" spans="1:9" x14ac:dyDescent="0.2">
      <c r="A276" s="4">
        <f>IF('True_Odds_Calculator_3-way'!A275="","",'True_Odds_Calculator_3-way'!A275)</f>
        <v>1.88</v>
      </c>
      <c r="B276" s="4">
        <f>IF('True_Odds_Calculator_3-way'!B275="","",'True_Odds_Calculator_3-way'!B275)</f>
        <v>3.79</v>
      </c>
      <c r="C276" s="4">
        <f>IF('True_Odds_Calculator_3-way'!C275="","",'True_Odds_Calculator_3-way'!C275)</f>
        <v>4.28</v>
      </c>
      <c r="D276" s="4">
        <f t="shared" si="20"/>
        <v>2.9411996174168564E-2</v>
      </c>
      <c r="E276" s="4">
        <f t="shared" si="21"/>
        <v>1.9153019210723061</v>
      </c>
      <c r="F276" s="4">
        <f t="shared" si="22"/>
        <v>3.9362602322253051</v>
      </c>
      <c r="G276" s="4">
        <f t="shared" si="23"/>
        <v>4.4674595832851516</v>
      </c>
      <c r="I276" s="4">
        <f t="shared" si="24"/>
        <v>1.0294119961741686</v>
      </c>
    </row>
    <row r="277" spans="1:9" x14ac:dyDescent="0.2">
      <c r="A277" s="4">
        <f>IF('True_Odds_Calculator_3-way'!A276="","",'True_Odds_Calculator_3-way'!A276)</f>
        <v>2.59</v>
      </c>
      <c r="B277" s="4">
        <f>IF('True_Odds_Calculator_3-way'!B276="","",'True_Odds_Calculator_3-way'!B276)</f>
        <v>3.65</v>
      </c>
      <c r="C277" s="4">
        <f>IF('True_Odds_Calculator_3-way'!C276="","",'True_Odds_Calculator_3-way'!C276)</f>
        <v>2.72</v>
      </c>
      <c r="D277" s="4">
        <f t="shared" si="20"/>
        <v>2.7720047663641445E-2</v>
      </c>
      <c r="E277" s="4">
        <f t="shared" si="21"/>
        <v>2.6535026737783962</v>
      </c>
      <c r="F277" s="4">
        <f t="shared" si="22"/>
        <v>3.7773967001638451</v>
      </c>
      <c r="G277" s="4">
        <f t="shared" si="23"/>
        <v>2.7901237425726242</v>
      </c>
      <c r="I277" s="4">
        <f t="shared" si="24"/>
        <v>1.0277200476636414</v>
      </c>
    </row>
    <row r="278" spans="1:9" x14ac:dyDescent="0.2">
      <c r="A278" s="4">
        <f>IF('True_Odds_Calculator_3-way'!A277="","",'True_Odds_Calculator_3-way'!A277)</f>
        <v>2.2200000000000002</v>
      </c>
      <c r="B278" s="4">
        <f>IF('True_Odds_Calculator_3-way'!B277="","",'True_Odds_Calculator_3-way'!B277)</f>
        <v>3.53</v>
      </c>
      <c r="C278" s="4">
        <f>IF('True_Odds_Calculator_3-way'!C277="","",'True_Odds_Calculator_3-way'!C277)</f>
        <v>3.39</v>
      </c>
      <c r="D278" s="4">
        <f t="shared" si="20"/>
        <v>2.8721820168083445E-2</v>
      </c>
      <c r="E278" s="4">
        <f t="shared" si="21"/>
        <v>2.268208844026113</v>
      </c>
      <c r="F278" s="4">
        <f t="shared" si="22"/>
        <v>3.6534727973399552</v>
      </c>
      <c r="G278" s="4">
        <f t="shared" si="23"/>
        <v>3.5037153839924726</v>
      </c>
      <c r="I278" s="4">
        <f t="shared" si="24"/>
        <v>1.0287218201680834</v>
      </c>
    </row>
    <row r="279" spans="1:9" x14ac:dyDescent="0.2">
      <c r="A279" s="4">
        <f>IF('True_Odds_Calculator_3-way'!A278="","",'True_Odds_Calculator_3-way'!A278)</f>
        <v>2.58</v>
      </c>
      <c r="B279" s="4">
        <f>IF('True_Odds_Calculator_3-way'!B278="","",'True_Odds_Calculator_3-way'!B278)</f>
        <v>3.7</v>
      </c>
      <c r="C279" s="4">
        <f>IF('True_Odds_Calculator_3-way'!C278="","",'True_Odds_Calculator_3-way'!C278)</f>
        <v>2.71</v>
      </c>
      <c r="D279" s="4">
        <f t="shared" si="20"/>
        <v>2.6870859531976876E-2</v>
      </c>
      <c r="E279" s="4">
        <f t="shared" si="21"/>
        <v>2.6410314348465556</v>
      </c>
      <c r="F279" s="4">
        <f t="shared" si="22"/>
        <v>3.8268237192225354</v>
      </c>
      <c r="G279" s="4">
        <f t="shared" si="23"/>
        <v>2.7774172006730873</v>
      </c>
      <c r="I279" s="4">
        <f t="shared" si="24"/>
        <v>1.0268708595319769</v>
      </c>
    </row>
    <row r="280" spans="1:9" x14ac:dyDescent="0.2">
      <c r="A280" s="4">
        <f>IF('True_Odds_Calculator_3-way'!A279="","",'True_Odds_Calculator_3-way'!A279)</f>
        <v>1.54</v>
      </c>
      <c r="B280" s="4">
        <f>IF('True_Odds_Calculator_3-way'!B279="","",'True_Odds_Calculator_3-way'!B279)</f>
        <v>4.45</v>
      </c>
      <c r="C280" s="4">
        <f>IF('True_Odds_Calculator_3-way'!C279="","",'True_Odds_Calculator_3-way'!C279)</f>
        <v>6.35</v>
      </c>
      <c r="D280" s="4">
        <f t="shared" si="20"/>
        <v>3.1550065434874819E-2</v>
      </c>
      <c r="E280" s="4">
        <f t="shared" si="21"/>
        <v>1.5653519713235864</v>
      </c>
      <c r="F280" s="4">
        <f t="shared" si="22"/>
        <v>4.6684814967789006</v>
      </c>
      <c r="G280" s="4">
        <f t="shared" si="23"/>
        <v>6.8044047628354969</v>
      </c>
      <c r="I280" s="4">
        <f t="shared" si="24"/>
        <v>1.0315500654348748</v>
      </c>
    </row>
    <row r="281" spans="1:9" x14ac:dyDescent="0.2">
      <c r="A281" s="4">
        <f>IF('True_Odds_Calculator_3-way'!A280="","",'True_Odds_Calculator_3-way'!A280)</f>
        <v>3.09</v>
      </c>
      <c r="B281" s="4">
        <f>IF('True_Odds_Calculator_3-way'!B280="","",'True_Odds_Calculator_3-way'!B280)</f>
        <v>3.27</v>
      </c>
      <c r="C281" s="4">
        <f>IF('True_Odds_Calculator_3-way'!C280="","",'True_Odds_Calculator_3-way'!C280)</f>
        <v>2.44</v>
      </c>
      <c r="D281" s="4">
        <f t="shared" si="20"/>
        <v>3.9271058596543007E-2</v>
      </c>
      <c r="E281" s="4">
        <f t="shared" si="21"/>
        <v>3.2202567794626589</v>
      </c>
      <c r="F281" s="4">
        <f t="shared" si="22"/>
        <v>3.4162334221623136</v>
      </c>
      <c r="G281" s="4">
        <f t="shared" si="23"/>
        <v>2.5205061276499343</v>
      </c>
      <c r="I281" s="4">
        <f t="shared" si="24"/>
        <v>1.039271058596543</v>
      </c>
    </row>
    <row r="282" spans="1:9" x14ac:dyDescent="0.2">
      <c r="A282" s="4">
        <f>IF('True_Odds_Calculator_3-way'!A281="","",'True_Odds_Calculator_3-way'!A281)</f>
        <v>2.4900000000000002</v>
      </c>
      <c r="B282" s="4">
        <f>IF('True_Odds_Calculator_3-way'!B281="","",'True_Odds_Calculator_3-way'!B281)</f>
        <v>3.45</v>
      </c>
      <c r="C282" s="4">
        <f>IF('True_Odds_Calculator_3-way'!C281="","",'True_Odds_Calculator_3-way'!C281)</f>
        <v>2.88</v>
      </c>
      <c r="D282" s="4">
        <f t="shared" si="20"/>
        <v>3.8683720388801524E-2</v>
      </c>
      <c r="E282" s="4">
        <f t="shared" si="21"/>
        <v>2.5725997142554107</v>
      </c>
      <c r="F282" s="4">
        <f t="shared" si="22"/>
        <v>3.6106231885327005</v>
      </c>
      <c r="G282" s="4">
        <f t="shared" si="23"/>
        <v>2.991077775682224</v>
      </c>
      <c r="I282" s="4">
        <f t="shared" si="24"/>
        <v>1.0386837203888015</v>
      </c>
    </row>
    <row r="283" spans="1:9" x14ac:dyDescent="0.2">
      <c r="A283" s="4">
        <f>IF('True_Odds_Calculator_3-way'!A282="","",'True_Odds_Calculator_3-way'!A282)</f>
        <v>2.72</v>
      </c>
      <c r="B283" s="4">
        <f>IF('True_Odds_Calculator_3-way'!B282="","",'True_Odds_Calculator_3-way'!B282)</f>
        <v>3.13</v>
      </c>
      <c r="C283" s="4">
        <f>IF('True_Odds_Calculator_3-way'!C282="","",'True_Odds_Calculator_3-way'!C282)</f>
        <v>2.85</v>
      </c>
      <c r="D283" s="4">
        <f t="shared" si="20"/>
        <v>3.8013069697359292E-2</v>
      </c>
      <c r="E283" s="4">
        <f t="shared" si="21"/>
        <v>2.817091577280376</v>
      </c>
      <c r="F283" s="4">
        <f t="shared" si="22"/>
        <v>3.2592633719685891</v>
      </c>
      <c r="G283" s="4">
        <f t="shared" si="23"/>
        <v>2.9567763377563017</v>
      </c>
      <c r="I283" s="4">
        <f t="shared" si="24"/>
        <v>1.0380130696973593</v>
      </c>
    </row>
    <row r="284" spans="1:9" x14ac:dyDescent="0.2">
      <c r="A284" s="4">
        <f>IF('True_Odds_Calculator_3-way'!A283="","",'True_Odds_Calculator_3-way'!A283)</f>
        <v>2.2000000000000002</v>
      </c>
      <c r="B284" s="4">
        <f>IF('True_Odds_Calculator_3-way'!B283="","",'True_Odds_Calculator_3-way'!B283)</f>
        <v>3.24</v>
      </c>
      <c r="C284" s="4">
        <f>IF('True_Odds_Calculator_3-way'!C283="","",'True_Odds_Calculator_3-way'!C283)</f>
        <v>3.43</v>
      </c>
      <c r="D284" s="4">
        <f t="shared" si="20"/>
        <v>5.4732619358469625E-2</v>
      </c>
      <c r="E284" s="4">
        <f t="shared" si="21"/>
        <v>2.2919943602537889</v>
      </c>
      <c r="F284" s="4">
        <f t="shared" si="22"/>
        <v>3.4435526276253716</v>
      </c>
      <c r="G284" s="4">
        <f t="shared" si="23"/>
        <v>3.6589696415814954</v>
      </c>
      <c r="I284" s="4">
        <f t="shared" si="24"/>
        <v>1.0547326193584696</v>
      </c>
    </row>
    <row r="285" spans="1:9" x14ac:dyDescent="0.2">
      <c r="A285" s="4">
        <f>IF('True_Odds_Calculator_3-way'!A284="","",'True_Odds_Calculator_3-way'!A284)</f>
        <v>3.52</v>
      </c>
      <c r="B285" s="4">
        <f>IF('True_Odds_Calculator_3-way'!B284="","",'True_Odds_Calculator_3-way'!B284)</f>
        <v>3.62</v>
      </c>
      <c r="C285" s="4">
        <f>IF('True_Odds_Calculator_3-way'!C284="","",'True_Odds_Calculator_3-way'!C284)</f>
        <v>2.06</v>
      </c>
      <c r="D285" s="4">
        <f t="shared" si="20"/>
        <v>4.5770896217444568E-2</v>
      </c>
      <c r="E285" s="4">
        <f t="shared" si="21"/>
        <v>3.7197683681320264</v>
      </c>
      <c r="F285" s="4">
        <f t="shared" si="22"/>
        <v>3.8316212654017998</v>
      </c>
      <c r="G285" s="4">
        <f t="shared" si="23"/>
        <v>2.1268453646738332</v>
      </c>
      <c r="I285" s="4">
        <f t="shared" si="24"/>
        <v>1.0457708962174446</v>
      </c>
    </row>
    <row r="286" spans="1:9" x14ac:dyDescent="0.2">
      <c r="A286" s="4">
        <f>IF('True_Odds_Calculator_3-way'!A285="","",'True_Odds_Calculator_3-way'!A285)</f>
        <v>1.43</v>
      </c>
      <c r="B286" s="4">
        <f>IF('True_Odds_Calculator_3-way'!B285="","",'True_Odds_Calculator_3-way'!B285)</f>
        <v>4.51</v>
      </c>
      <c r="C286" s="4">
        <f>IF('True_Odds_Calculator_3-way'!C285="","",'True_Odds_Calculator_3-way'!C285)</f>
        <v>7.66</v>
      </c>
      <c r="D286" s="4">
        <f t="shared" si="20"/>
        <v>5.1578492194934933E-2</v>
      </c>
      <c r="E286" s="4">
        <f t="shared" si="21"/>
        <v>1.4660437829251685</v>
      </c>
      <c r="F286" s="4">
        <f t="shared" si="22"/>
        <v>4.8890991153795067</v>
      </c>
      <c r="G286" s="4">
        <f t="shared" si="23"/>
        <v>8.8218061388449112</v>
      </c>
      <c r="I286" s="4">
        <f t="shared" si="24"/>
        <v>1.0515784921949349</v>
      </c>
    </row>
    <row r="287" spans="1:9" x14ac:dyDescent="0.2">
      <c r="A287" s="4">
        <f>IF('True_Odds_Calculator_3-way'!A286="","",'True_Odds_Calculator_3-way'!A286)</f>
        <v>4.2699999999999996</v>
      </c>
      <c r="B287" s="4">
        <f>IF('True_Odds_Calculator_3-way'!B286="","",'True_Odds_Calculator_3-way'!B286)</f>
        <v>3.77</v>
      </c>
      <c r="C287" s="4">
        <f>IF('True_Odds_Calculator_3-way'!C286="","",'True_Odds_Calculator_3-way'!C286)</f>
        <v>1.83</v>
      </c>
      <c r="D287" s="4">
        <f t="shared" si="20"/>
        <v>4.5892114292340302E-2</v>
      </c>
      <c r="E287" s="4">
        <f t="shared" si="21"/>
        <v>4.5684073444599642</v>
      </c>
      <c r="F287" s="4">
        <f t="shared" si="22"/>
        <v>4.0007262444875833</v>
      </c>
      <c r="G287" s="4">
        <f t="shared" si="23"/>
        <v>1.8827047952210225</v>
      </c>
      <c r="I287" s="4">
        <f t="shared" si="24"/>
        <v>1.0458921142923403</v>
      </c>
    </row>
    <row r="288" spans="1:9" x14ac:dyDescent="0.2">
      <c r="A288" s="4">
        <f>IF('True_Odds_Calculator_3-way'!A287="","",'True_Odds_Calculator_3-way'!A287)</f>
        <v>1.75</v>
      </c>
      <c r="B288" s="4">
        <f>IF('True_Odds_Calculator_3-way'!B287="","",'True_Odds_Calculator_3-way'!B287)</f>
        <v>3.69</v>
      </c>
      <c r="C288" s="4">
        <f>IF('True_Odds_Calculator_3-way'!C287="","",'True_Odds_Calculator_3-way'!C287)</f>
        <v>5.3</v>
      </c>
      <c r="D288" s="4">
        <f t="shared" si="20"/>
        <v>3.1110526738690636E-2</v>
      </c>
      <c r="E288" s="4">
        <f t="shared" si="21"/>
        <v>1.7823456656178802</v>
      </c>
      <c r="F288" s="4">
        <f t="shared" si="22"/>
        <v>3.8368195364393092</v>
      </c>
      <c r="G288" s="4">
        <f t="shared" si="23"/>
        <v>5.6082396799169754</v>
      </c>
      <c r="I288" s="4">
        <f t="shared" si="24"/>
        <v>1.0311105267386906</v>
      </c>
    </row>
    <row r="289" spans="1:9" x14ac:dyDescent="0.2">
      <c r="A289" s="4">
        <f>IF('True_Odds_Calculator_3-way'!A288="","",'True_Odds_Calculator_3-way'!A288)</f>
        <v>1.78</v>
      </c>
      <c r="B289" s="4">
        <f>IF('True_Odds_Calculator_3-way'!B288="","",'True_Odds_Calculator_3-way'!B288)</f>
        <v>3.91</v>
      </c>
      <c r="C289" s="4">
        <f>IF('True_Odds_Calculator_3-way'!C288="","",'True_Odds_Calculator_3-way'!C288)</f>
        <v>4.68</v>
      </c>
      <c r="D289" s="4">
        <f t="shared" si="20"/>
        <v>3.1227442187527377E-2</v>
      </c>
      <c r="E289" s="4">
        <f t="shared" si="21"/>
        <v>1.8136029475087114</v>
      </c>
      <c r="F289" s="4">
        <f t="shared" si="22"/>
        <v>4.0758876759484757</v>
      </c>
      <c r="G289" s="4">
        <f t="shared" si="23"/>
        <v>4.9196603166688355</v>
      </c>
      <c r="I289" s="4">
        <f t="shared" si="24"/>
        <v>1.0312274421875274</v>
      </c>
    </row>
    <row r="290" spans="1:9" x14ac:dyDescent="0.2">
      <c r="A290" s="4">
        <f>IF('True_Odds_Calculator_3-way'!A289="","",'True_Odds_Calculator_3-way'!A289)</f>
        <v>5</v>
      </c>
      <c r="B290" s="4">
        <f>IF('True_Odds_Calculator_3-way'!B289="","",'True_Odds_Calculator_3-way'!B289)</f>
        <v>3.6</v>
      </c>
      <c r="C290" s="4">
        <f>IF('True_Odds_Calculator_3-way'!C289="","",'True_Odds_Calculator_3-way'!C289)</f>
        <v>1.81</v>
      </c>
      <c r="D290" s="4">
        <f t="shared" si="20"/>
        <v>3.0263965623081646E-2</v>
      </c>
      <c r="E290" s="4">
        <f t="shared" si="21"/>
        <v>5.2655963797004635</v>
      </c>
      <c r="F290" s="4">
        <f t="shared" si="22"/>
        <v>3.7356673291545635</v>
      </c>
      <c r="G290" s="4">
        <f t="shared" si="23"/>
        <v>1.8436639378277435</v>
      </c>
      <c r="I290" s="4">
        <f t="shared" si="24"/>
        <v>1.0302639656230816</v>
      </c>
    </row>
    <row r="291" spans="1:9" x14ac:dyDescent="0.2">
      <c r="A291" s="4">
        <f>IF('True_Odds_Calculator_3-way'!A290="","",'True_Odds_Calculator_3-way'!A290)</f>
        <v>1.63</v>
      </c>
      <c r="B291" s="4">
        <f>IF('True_Odds_Calculator_3-way'!B290="","",'True_Odds_Calculator_3-way'!B290)</f>
        <v>4.03</v>
      </c>
      <c r="C291" s="4">
        <f>IF('True_Odds_Calculator_3-way'!C290="","",'True_Odds_Calculator_3-way'!C290)</f>
        <v>5.66</v>
      </c>
      <c r="D291" s="4">
        <f t="shared" si="20"/>
        <v>3.8314335561396629E-2</v>
      </c>
      <c r="E291" s="4">
        <f t="shared" si="21"/>
        <v>1.6646538578671157</v>
      </c>
      <c r="F291" s="4">
        <f t="shared" si="22"/>
        <v>4.2486747165281793</v>
      </c>
      <c r="G291" s="4">
        <f t="shared" si="23"/>
        <v>6.1010206991794309</v>
      </c>
      <c r="I291" s="4">
        <f t="shared" si="24"/>
        <v>1.0383143355613966</v>
      </c>
    </row>
    <row r="292" spans="1:9" x14ac:dyDescent="0.2">
      <c r="A292" s="4">
        <f>IF('True_Odds_Calculator_3-way'!A291="","",'True_Odds_Calculator_3-way'!A291)</f>
        <v>2.39</v>
      </c>
      <c r="B292" s="4">
        <f>IF('True_Odds_Calculator_3-way'!B291="","",'True_Odds_Calculator_3-way'!B291)</f>
        <v>3.26</v>
      </c>
      <c r="C292" s="4">
        <f>IF('True_Odds_Calculator_3-way'!C291="","",'True_Odds_Calculator_3-way'!C291)</f>
        <v>3.13</v>
      </c>
      <c r="D292" s="4">
        <f t="shared" si="20"/>
        <v>4.4647325990046616E-2</v>
      </c>
      <c r="E292" s="4">
        <f t="shared" si="21"/>
        <v>2.4781452381095934</v>
      </c>
      <c r="F292" s="4">
        <f t="shared" si="22"/>
        <v>3.4262295604020023</v>
      </c>
      <c r="G292" s="4">
        <f t="shared" si="23"/>
        <v>3.2829253723360003</v>
      </c>
      <c r="I292" s="4">
        <f t="shared" si="24"/>
        <v>1.0446473259900466</v>
      </c>
    </row>
    <row r="293" spans="1:9" x14ac:dyDescent="0.2">
      <c r="A293" s="4">
        <f>IF('True_Odds_Calculator_3-way'!A292="","",'True_Odds_Calculator_3-way'!A292)</f>
        <v>2.95</v>
      </c>
      <c r="B293" s="4">
        <f>IF('True_Odds_Calculator_3-way'!B292="","",'True_Odds_Calculator_3-way'!B292)</f>
        <v>3.96</v>
      </c>
      <c r="C293" s="4">
        <f>IF('True_Odds_Calculator_3-way'!C292="","",'True_Odds_Calculator_3-way'!C292)</f>
        <v>2.21</v>
      </c>
      <c r="D293" s="4">
        <f t="shared" si="20"/>
        <v>4.3996991155515586E-2</v>
      </c>
      <c r="E293" s="4">
        <f t="shared" si="21"/>
        <v>3.0833992862750472</v>
      </c>
      <c r="F293" s="4">
        <f t="shared" si="22"/>
        <v>4.2041609716750381</v>
      </c>
      <c r="G293" s="4">
        <f t="shared" si="23"/>
        <v>2.2840278949175055</v>
      </c>
      <c r="I293" s="4">
        <f t="shared" si="24"/>
        <v>1.0439969911555156</v>
      </c>
    </row>
    <row r="294" spans="1:9" x14ac:dyDescent="0.2">
      <c r="A294" s="4">
        <f>IF('True_Odds_Calculator_3-way'!A293="","",'True_Odds_Calculator_3-way'!A293)</f>
        <v>3.69</v>
      </c>
      <c r="B294" s="4">
        <f>IF('True_Odds_Calculator_3-way'!B293="","",'True_Odds_Calculator_3-way'!B293)</f>
        <v>3.62</v>
      </c>
      <c r="C294" s="4">
        <f>IF('True_Odds_Calculator_3-way'!C293="","",'True_Odds_Calculator_3-way'!C293)</f>
        <v>2.0099999999999998</v>
      </c>
      <c r="D294" s="4">
        <f t="shared" si="20"/>
        <v>4.4758241760697537E-2</v>
      </c>
      <c r="E294" s="4">
        <f t="shared" si="21"/>
        <v>3.9049794156924769</v>
      </c>
      <c r="F294" s="4">
        <f t="shared" si="22"/>
        <v>3.8266719647861289</v>
      </c>
      <c r="G294" s="4">
        <f t="shared" si="23"/>
        <v>2.0721393606934075</v>
      </c>
      <c r="I294" s="4">
        <f t="shared" si="24"/>
        <v>1.0447582417606975</v>
      </c>
    </row>
    <row r="295" spans="1:9" x14ac:dyDescent="0.2">
      <c r="A295" s="4">
        <f>IF('True_Odds_Calculator_3-way'!A294="","",'True_Odds_Calculator_3-way'!A294)</f>
        <v>2.29</v>
      </c>
      <c r="B295" s="4">
        <f>IF('True_Odds_Calculator_3-way'!B294="","",'True_Odds_Calculator_3-way'!B294)</f>
        <v>3.63</v>
      </c>
      <c r="C295" s="4">
        <f>IF('True_Odds_Calculator_3-way'!C294="","",'True_Odds_Calculator_3-way'!C294)</f>
        <v>3.16</v>
      </c>
      <c r="D295" s="4">
        <f t="shared" si="20"/>
        <v>2.8619012573867009E-2</v>
      </c>
      <c r="E295" s="4">
        <f t="shared" si="21"/>
        <v>2.3411442779802827</v>
      </c>
      <c r="F295" s="4">
        <f t="shared" si="22"/>
        <v>3.7602124153379095</v>
      </c>
      <c r="G295" s="4">
        <f t="shared" si="23"/>
        <v>3.2582202212390041</v>
      </c>
      <c r="I295" s="4">
        <f t="shared" si="24"/>
        <v>1.028619012573867</v>
      </c>
    </row>
    <row r="296" spans="1:9" x14ac:dyDescent="0.2">
      <c r="A296" s="4">
        <f>IF('True_Odds_Calculator_3-way'!A295="","",'True_Odds_Calculator_3-way'!A295)</f>
        <v>2.12</v>
      </c>
      <c r="B296" s="4">
        <f>IF('True_Odds_Calculator_3-way'!B295="","",'True_Odds_Calculator_3-way'!B295)</f>
        <v>3.71</v>
      </c>
      <c r="C296" s="4">
        <f>IF('True_Odds_Calculator_3-way'!C295="","",'True_Odds_Calculator_3-way'!C295)</f>
        <v>3.48</v>
      </c>
      <c r="D296" s="4">
        <f t="shared" si="20"/>
        <v>2.8596214022368782E-2</v>
      </c>
      <c r="E296" s="4">
        <f t="shared" si="21"/>
        <v>2.163724526278155</v>
      </c>
      <c r="F296" s="4">
        <f t="shared" si="22"/>
        <v>3.8460102474480671</v>
      </c>
      <c r="G296" s="4">
        <f t="shared" si="23"/>
        <v>3.5993978142889</v>
      </c>
      <c r="I296" s="4">
        <f t="shared" si="24"/>
        <v>1.0285962140223688</v>
      </c>
    </row>
    <row r="297" spans="1:9" x14ac:dyDescent="0.2">
      <c r="A297" s="4">
        <f>IF('True_Odds_Calculator_3-way'!A296="","",'True_Odds_Calculator_3-way'!A296)</f>
        <v>2.56</v>
      </c>
      <c r="B297" s="4">
        <f>IF('True_Odds_Calculator_3-way'!B296="","",'True_Odds_Calculator_3-way'!B296)</f>
        <v>3.46</v>
      </c>
      <c r="C297" s="4">
        <f>IF('True_Odds_Calculator_3-way'!C296="","",'True_Odds_Calculator_3-way'!C296)</f>
        <v>2.88</v>
      </c>
      <c r="D297" s="4">
        <f t="shared" si="20"/>
        <v>2.6864563262684715E-2</v>
      </c>
      <c r="E297" s="4">
        <f t="shared" si="21"/>
        <v>2.6200634542235619</v>
      </c>
      <c r="F297" s="4">
        <f t="shared" si="22"/>
        <v>3.5706317260489953</v>
      </c>
      <c r="G297" s="4">
        <f t="shared" si="23"/>
        <v>2.9562414089771867</v>
      </c>
      <c r="I297" s="4">
        <f t="shared" si="24"/>
        <v>1.0268645632626847</v>
      </c>
    </row>
    <row r="298" spans="1:9" x14ac:dyDescent="0.2">
      <c r="A298" s="4">
        <f>IF('True_Odds_Calculator_3-way'!A297="","",'True_Odds_Calculator_3-way'!A297)</f>
        <v>1.45</v>
      </c>
      <c r="B298" s="4">
        <f>IF('True_Odds_Calculator_3-way'!B297="","",'True_Odds_Calculator_3-way'!B297)</f>
        <v>4.55</v>
      </c>
      <c r="C298" s="4">
        <f>IF('True_Odds_Calculator_3-way'!C297="","",'True_Odds_Calculator_3-way'!C297)</f>
        <v>8.24</v>
      </c>
      <c r="D298" s="4">
        <f t="shared" si="20"/>
        <v>3.0794615494983857E-2</v>
      </c>
      <c r="E298" s="4">
        <f t="shared" si="21"/>
        <v>1.4719079726972191</v>
      </c>
      <c r="F298" s="4">
        <f t="shared" si="22"/>
        <v>4.7729200261048463</v>
      </c>
      <c r="G298" s="4">
        <f t="shared" si="23"/>
        <v>9.0013577357824115</v>
      </c>
      <c r="I298" s="4">
        <f t="shared" si="24"/>
        <v>1.0307946154949839</v>
      </c>
    </row>
    <row r="299" spans="1:9" x14ac:dyDescent="0.2">
      <c r="A299" s="4">
        <f>IF('True_Odds_Calculator_3-way'!A298="","",'True_Odds_Calculator_3-way'!A298)</f>
        <v>2.6</v>
      </c>
      <c r="B299" s="4">
        <f>IF('True_Odds_Calculator_3-way'!B298="","",'True_Odds_Calculator_3-way'!B298)</f>
        <v>3.76</v>
      </c>
      <c r="C299" s="4">
        <f>IF('True_Odds_Calculator_3-way'!C298="","",'True_Odds_Calculator_3-way'!C298)</f>
        <v>2.65</v>
      </c>
      <c r="D299" s="4">
        <f t="shared" si="20"/>
        <v>2.7931321989933089E-2</v>
      </c>
      <c r="E299" s="4">
        <f t="shared" si="21"/>
        <v>2.6644999382893819</v>
      </c>
      <c r="F299" s="4">
        <f t="shared" si="22"/>
        <v>3.8964023583202989</v>
      </c>
      <c r="G299" s="4">
        <f t="shared" si="23"/>
        <v>2.7170365398330327</v>
      </c>
      <c r="I299" s="4">
        <f t="shared" si="24"/>
        <v>1.0279313219899331</v>
      </c>
    </row>
    <row r="300" spans="1:9" x14ac:dyDescent="0.2">
      <c r="A300" s="4">
        <f>IF('True_Odds_Calculator_3-way'!A299="","",'True_Odds_Calculator_3-way'!A299)</f>
        <v>2.44</v>
      </c>
      <c r="B300" s="4">
        <f>IF('True_Odds_Calculator_3-way'!B299="","",'True_Odds_Calculator_3-way'!B299)</f>
        <v>3.49</v>
      </c>
      <c r="C300" s="4">
        <f>IF('True_Odds_Calculator_3-way'!C299="","",'True_Odds_Calculator_3-way'!C299)</f>
        <v>3.02</v>
      </c>
      <c r="D300" s="4">
        <f t="shared" si="20"/>
        <v>2.7494844677738328E-2</v>
      </c>
      <c r="E300" s="4">
        <f t="shared" si="21"/>
        <v>2.4958125422647135</v>
      </c>
      <c r="F300" s="4">
        <f t="shared" si="22"/>
        <v>3.6053185261283169</v>
      </c>
      <c r="G300" s="4">
        <f t="shared" si="23"/>
        <v>3.1059674121825571</v>
      </c>
      <c r="I300" s="4">
        <f t="shared" si="24"/>
        <v>1.0274948446777383</v>
      </c>
    </row>
    <row r="301" spans="1:9" x14ac:dyDescent="0.2">
      <c r="A301" s="4">
        <f>IF('True_Odds_Calculator_3-way'!A300="","",'True_Odds_Calculator_3-way'!A300)</f>
        <v>2.12</v>
      </c>
      <c r="B301" s="4">
        <f>IF('True_Odds_Calculator_3-way'!B300="","",'True_Odds_Calculator_3-way'!B300)</f>
        <v>3.51</v>
      </c>
      <c r="C301" s="4">
        <f>IF('True_Odds_Calculator_3-way'!C300="","",'True_Odds_Calculator_3-way'!C300)</f>
        <v>3.69</v>
      </c>
      <c r="D301" s="4">
        <f t="shared" si="20"/>
        <v>2.7601108134932328E-2</v>
      </c>
      <c r="E301" s="4">
        <f t="shared" si="21"/>
        <v>2.1621727096883321</v>
      </c>
      <c r="F301" s="4">
        <f t="shared" si="22"/>
        <v>3.6271320508268232</v>
      </c>
      <c r="G301" s="4">
        <f t="shared" si="23"/>
        <v>3.8196755518756427</v>
      </c>
      <c r="I301" s="4">
        <f t="shared" si="24"/>
        <v>1.0276011081349323</v>
      </c>
    </row>
    <row r="302" spans="1:9" x14ac:dyDescent="0.2">
      <c r="A302" s="4">
        <f>IF('True_Odds_Calculator_3-way'!A301="","",'True_Odds_Calculator_3-way'!A301)</f>
        <v>2.69</v>
      </c>
      <c r="B302" s="4">
        <f>IF('True_Odds_Calculator_3-way'!B301="","",'True_Odds_Calculator_3-way'!B301)</f>
        <v>3.44</v>
      </c>
      <c r="C302" s="4">
        <f>IF('True_Odds_Calculator_3-way'!C301="","",'True_Odds_Calculator_3-way'!C301)</f>
        <v>2.74</v>
      </c>
      <c r="D302" s="4">
        <f t="shared" si="20"/>
        <v>2.7408389964150626E-2</v>
      </c>
      <c r="E302" s="4">
        <f t="shared" si="21"/>
        <v>2.7577756166153242</v>
      </c>
      <c r="F302" s="4">
        <f t="shared" si="22"/>
        <v>3.5516213765003135</v>
      </c>
      <c r="G302" s="4">
        <f t="shared" si="23"/>
        <v>2.8103515187987353</v>
      </c>
      <c r="I302" s="4">
        <f t="shared" si="24"/>
        <v>1.0274083899641506</v>
      </c>
    </row>
    <row r="303" spans="1:9" x14ac:dyDescent="0.2">
      <c r="A303" s="4">
        <f>IF('True_Odds_Calculator_3-way'!A302="","",'True_Odds_Calculator_3-way'!A302)</f>
        <v>1.74</v>
      </c>
      <c r="B303" s="4">
        <f>IF('True_Odds_Calculator_3-way'!B302="","",'True_Odds_Calculator_3-way'!B302)</f>
        <v>3.79</v>
      </c>
      <c r="C303" s="4">
        <f>IF('True_Odds_Calculator_3-way'!C302="","",'True_Odds_Calculator_3-way'!C302)</f>
        <v>5.24</v>
      </c>
      <c r="D303" s="4">
        <f t="shared" si="20"/>
        <v>2.9404581078712688E-2</v>
      </c>
      <c r="E303" s="4">
        <f t="shared" si="21"/>
        <v>1.7701899830308381</v>
      </c>
      <c r="F303" s="4">
        <f t="shared" si="22"/>
        <v>3.9362219357441233</v>
      </c>
      <c r="G303" s="4">
        <f t="shared" si="23"/>
        <v>5.5236970915568566</v>
      </c>
      <c r="I303" s="4">
        <f t="shared" si="24"/>
        <v>1.0294045810787127</v>
      </c>
    </row>
    <row r="304" spans="1:9" x14ac:dyDescent="0.2">
      <c r="A304" s="4">
        <f>IF('True_Odds_Calculator_3-way'!A303="","",'True_Odds_Calculator_3-way'!A303)</f>
        <v>2.31</v>
      </c>
      <c r="B304" s="4">
        <f>IF('True_Odds_Calculator_3-way'!B303="","",'True_Odds_Calculator_3-way'!B303)</f>
        <v>3.69</v>
      </c>
      <c r="C304" s="4">
        <f>IF('True_Odds_Calculator_3-way'!C303="","",'True_Odds_Calculator_3-way'!C303)</f>
        <v>3.08</v>
      </c>
      <c r="D304" s="4">
        <f t="shared" si="20"/>
        <v>2.857846760285776E-2</v>
      </c>
      <c r="E304" s="4">
        <f t="shared" si="21"/>
        <v>2.3619762802039457</v>
      </c>
      <c r="F304" s="4">
        <f t="shared" si="22"/>
        <v>3.8244346733668335</v>
      </c>
      <c r="G304" s="4">
        <f t="shared" si="23"/>
        <v>3.1731005472210847</v>
      </c>
      <c r="I304" s="4">
        <f t="shared" si="24"/>
        <v>1.0285784676028578</v>
      </c>
    </row>
    <row r="305" spans="1:9" x14ac:dyDescent="0.2">
      <c r="A305" s="4">
        <f>IF('True_Odds_Calculator_3-way'!A304="","",'True_Odds_Calculator_3-way'!A304)</f>
        <v>2.2200000000000002</v>
      </c>
      <c r="B305" s="4">
        <f>IF('True_Odds_Calculator_3-way'!B304="","",'True_Odds_Calculator_3-way'!B304)</f>
        <v>3.18</v>
      </c>
      <c r="C305" s="4">
        <f>IF('True_Odds_Calculator_3-way'!C304="","",'True_Odds_Calculator_3-way'!C304)</f>
        <v>3.58</v>
      </c>
      <c r="D305" s="4">
        <f t="shared" si="20"/>
        <v>4.4245468194029414E-2</v>
      </c>
      <c r="E305" s="4">
        <f t="shared" si="21"/>
        <v>2.2951468879885097</v>
      </c>
      <c r="F305" s="4">
        <f t="shared" si="22"/>
        <v>3.3364816440074905</v>
      </c>
      <c r="G305" s="4">
        <f t="shared" si="23"/>
        <v>3.779559182970293</v>
      </c>
      <c r="I305" s="4">
        <f t="shared" si="24"/>
        <v>1.0442454681940294</v>
      </c>
    </row>
    <row r="306" spans="1:9" x14ac:dyDescent="0.2">
      <c r="A306" s="4">
        <f>IF('True_Odds_Calculator_3-way'!A305="","",'True_Odds_Calculator_3-way'!A305)</f>
        <v>1.81</v>
      </c>
      <c r="B306" s="4">
        <f>IF('True_Odds_Calculator_3-way'!B305="","",'True_Odds_Calculator_3-way'!B305)</f>
        <v>3.82</v>
      </c>
      <c r="C306" s="4">
        <f>IF('True_Odds_Calculator_3-way'!C305="","",'True_Odds_Calculator_3-way'!C305)</f>
        <v>4.4000000000000004</v>
      </c>
      <c r="D306" s="4">
        <f t="shared" si="20"/>
        <v>4.1539019830073132E-2</v>
      </c>
      <c r="E306" s="4">
        <f t="shared" si="21"/>
        <v>1.8565280751045357</v>
      </c>
      <c r="F306" s="4">
        <f t="shared" si="22"/>
        <v>4.03333527780282</v>
      </c>
      <c r="G306" s="4">
        <f t="shared" si="23"/>
        <v>4.6854562479978332</v>
      </c>
      <c r="I306" s="4">
        <f t="shared" si="24"/>
        <v>1.0415390198300731</v>
      </c>
    </row>
    <row r="307" spans="1:9" x14ac:dyDescent="0.2">
      <c r="A307" s="4">
        <f>IF('True_Odds_Calculator_3-way'!A306="","",'True_Odds_Calculator_3-way'!A306)</f>
        <v>13.01</v>
      </c>
      <c r="B307" s="4">
        <f>IF('True_Odds_Calculator_3-way'!B306="","",'True_Odds_Calculator_3-way'!B306)</f>
        <v>5.51</v>
      </c>
      <c r="C307" s="4">
        <f>IF('True_Odds_Calculator_3-way'!C306="","",'True_Odds_Calculator_3-way'!C306)</f>
        <v>1.29</v>
      </c>
      <c r="D307" s="4">
        <f t="shared" si="20"/>
        <v>3.3545952523471367E-2</v>
      </c>
      <c r="E307" s="4">
        <f t="shared" si="21"/>
        <v>15.224879084298884</v>
      </c>
      <c r="F307" s="4">
        <f t="shared" si="22"/>
        <v>5.8717761766412746</v>
      </c>
      <c r="G307" s="4">
        <f t="shared" si="23"/>
        <v>1.3088802834139137</v>
      </c>
      <c r="I307" s="4">
        <f t="shared" si="24"/>
        <v>1.0335459525234714</v>
      </c>
    </row>
    <row r="308" spans="1:9" x14ac:dyDescent="0.2">
      <c r="A308" s="4">
        <f>IF('True_Odds_Calculator_3-way'!A307="","",'True_Odds_Calculator_3-way'!A307)</f>
        <v>2.1800000000000002</v>
      </c>
      <c r="B308" s="4">
        <f>IF('True_Odds_Calculator_3-way'!B307="","",'True_Odds_Calculator_3-way'!B307)</f>
        <v>3.3</v>
      </c>
      <c r="C308" s="4">
        <f>IF('True_Odds_Calculator_3-way'!C307="","",'True_Odds_Calculator_3-way'!C307)</f>
        <v>3.74</v>
      </c>
      <c r="D308" s="4">
        <f t="shared" si="20"/>
        <v>2.9125578504963112E-2</v>
      </c>
      <c r="E308" s="4">
        <f t="shared" si="21"/>
        <v>2.2271364226832908</v>
      </c>
      <c r="F308" s="4">
        <f t="shared" si="22"/>
        <v>3.409225222546413</v>
      </c>
      <c r="G308" s="4">
        <f t="shared" si="23"/>
        <v>3.8809156106539167</v>
      </c>
      <c r="I308" s="4">
        <f t="shared" si="24"/>
        <v>1.0291255785049631</v>
      </c>
    </row>
    <row r="309" spans="1:9" x14ac:dyDescent="0.2">
      <c r="A309" s="4">
        <f>IF('True_Odds_Calculator_3-way'!A308="","",'True_Odds_Calculator_3-way'!A308)</f>
        <v>2.96</v>
      </c>
      <c r="B309" s="4">
        <f>IF('True_Odds_Calculator_3-way'!B308="","",'True_Odds_Calculator_3-way'!B308)</f>
        <v>3.12</v>
      </c>
      <c r="C309" s="4">
        <f>IF('True_Odds_Calculator_3-way'!C308="","",'True_Odds_Calculator_3-way'!C308)</f>
        <v>2.71</v>
      </c>
      <c r="D309" s="4">
        <f t="shared" si="20"/>
        <v>2.735434838755868E-2</v>
      </c>
      <c r="E309" s="4">
        <f t="shared" si="21"/>
        <v>3.0421052768057293</v>
      </c>
      <c r="F309" s="4">
        <f t="shared" si="22"/>
        <v>3.2113584011628298</v>
      </c>
      <c r="G309" s="4">
        <f t="shared" si="23"/>
        <v>2.7786609758812699</v>
      </c>
      <c r="I309" s="4">
        <f t="shared" si="24"/>
        <v>1.0273543483875587</v>
      </c>
    </row>
    <row r="310" spans="1:9" x14ac:dyDescent="0.2">
      <c r="A310" s="4">
        <f>IF('True_Odds_Calculator_3-way'!A309="","",'True_Odds_Calculator_3-way'!A309)</f>
        <v>1.57</v>
      </c>
      <c r="B310" s="4">
        <f>IF('True_Odds_Calculator_3-way'!B309="","",'True_Odds_Calculator_3-way'!B309)</f>
        <v>4.12</v>
      </c>
      <c r="C310" s="4">
        <f>IF('True_Odds_Calculator_3-way'!C309="","",'True_Odds_Calculator_3-way'!C309)</f>
        <v>6.51</v>
      </c>
      <c r="D310" s="4">
        <f t="shared" si="20"/>
        <v>3.3270952790363184E-2</v>
      </c>
      <c r="E310" s="4">
        <f t="shared" si="21"/>
        <v>1.5978209363862936</v>
      </c>
      <c r="F310" s="4">
        <f t="shared" si="22"/>
        <v>4.3172649379633361</v>
      </c>
      <c r="G310" s="4">
        <f t="shared" si="23"/>
        <v>7.0165830342547029</v>
      </c>
      <c r="I310" s="4">
        <f t="shared" si="24"/>
        <v>1.0332709527903632</v>
      </c>
    </row>
    <row r="311" spans="1:9" x14ac:dyDescent="0.2">
      <c r="A311" s="4">
        <f>IF('True_Odds_Calculator_3-way'!A310="","",'True_Odds_Calculator_3-way'!A310)</f>
        <v>2.64</v>
      </c>
      <c r="B311" s="4">
        <f>IF('True_Odds_Calculator_3-way'!B310="","",'True_Odds_Calculator_3-way'!B310)</f>
        <v>3.43</v>
      </c>
      <c r="C311" s="4">
        <f>IF('True_Odds_Calculator_3-way'!C310="","",'True_Odds_Calculator_3-way'!C310)</f>
        <v>2.72</v>
      </c>
      <c r="D311" s="4">
        <f t="shared" si="20"/>
        <v>3.7980127115781359E-2</v>
      </c>
      <c r="E311" s="4">
        <f t="shared" si="21"/>
        <v>2.7312864539038131</v>
      </c>
      <c r="F311" s="4">
        <f t="shared" si="22"/>
        <v>3.58570547869689</v>
      </c>
      <c r="G311" s="4">
        <f t="shared" si="23"/>
        <v>2.8170044358124757</v>
      </c>
      <c r="I311" s="4">
        <f t="shared" si="24"/>
        <v>1.0379801271157814</v>
      </c>
    </row>
    <row r="312" spans="1:9" x14ac:dyDescent="0.2">
      <c r="A312" s="4">
        <f>IF('True_Odds_Calculator_3-way'!A311="","",'True_Odds_Calculator_3-way'!A311)</f>
        <v>1.1299999999999999</v>
      </c>
      <c r="B312" s="4">
        <f>IF('True_Odds_Calculator_3-way'!B311="","",'True_Odds_Calculator_3-way'!B311)</f>
        <v>7.62</v>
      </c>
      <c r="C312" s="4">
        <f>IF('True_Odds_Calculator_3-way'!C311="","",'True_Odds_Calculator_3-way'!C311)</f>
        <v>21.53</v>
      </c>
      <c r="D312" s="4">
        <f t="shared" si="20"/>
        <v>6.2636166405854343E-2</v>
      </c>
      <c r="E312" s="4">
        <f t="shared" si="21"/>
        <v>1.1573042277385459</v>
      </c>
      <c r="F312" s="4">
        <f t="shared" si="22"/>
        <v>9.0616750016268881</v>
      </c>
      <c r="G312" s="4">
        <f t="shared" si="23"/>
        <v>39.111241991690783</v>
      </c>
      <c r="I312" s="4">
        <f t="shared" si="24"/>
        <v>1.0626361664058543</v>
      </c>
    </row>
    <row r="313" spans="1:9" x14ac:dyDescent="0.2">
      <c r="A313" s="4">
        <f>IF('True_Odds_Calculator_3-way'!A312="","",'True_Odds_Calculator_3-way'!A312)</f>
        <v>1.46</v>
      </c>
      <c r="B313" s="4">
        <f>IF('True_Odds_Calculator_3-way'!B312="","",'True_Odds_Calculator_3-way'!B312)</f>
        <v>3.85</v>
      </c>
      <c r="C313" s="4">
        <f>IF('True_Odds_Calculator_3-way'!C312="","",'True_Odds_Calculator_3-way'!C312)</f>
        <v>8.5</v>
      </c>
      <c r="D313" s="4">
        <f t="shared" si="20"/>
        <v>6.2318825413104184E-2</v>
      </c>
      <c r="E313" s="4">
        <f t="shared" si="21"/>
        <v>1.5056645395099661</v>
      </c>
      <c r="F313" s="4">
        <f t="shared" si="22"/>
        <v>4.184672651631268</v>
      </c>
      <c r="G313" s="4">
        <f t="shared" si="23"/>
        <v>10.322674732634763</v>
      </c>
      <c r="I313" s="4">
        <f t="shared" si="24"/>
        <v>1.0623188254131042</v>
      </c>
    </row>
    <row r="314" spans="1:9" x14ac:dyDescent="0.2">
      <c r="A314" s="4">
        <f>IF('True_Odds_Calculator_3-way'!A313="","",'True_Odds_Calculator_3-way'!A313)</f>
        <v>1.59</v>
      </c>
      <c r="B314" s="4">
        <f>IF('True_Odds_Calculator_3-way'!B313="","",'True_Odds_Calculator_3-way'!B313)</f>
        <v>4.2</v>
      </c>
      <c r="C314" s="4">
        <f>IF('True_Odds_Calculator_3-way'!C313="","",'True_Odds_Calculator_3-way'!C313)</f>
        <v>5.86</v>
      </c>
      <c r="D314" s="4">
        <f t="shared" si="20"/>
        <v>3.7674519869123291E-2</v>
      </c>
      <c r="E314" s="4">
        <f t="shared" si="21"/>
        <v>1.6223951682713833</v>
      </c>
      <c r="F314" s="4">
        <f t="shared" si="22"/>
        <v>4.4338610190846088</v>
      </c>
      <c r="G314" s="4">
        <f t="shared" si="23"/>
        <v>6.3254991465370072</v>
      </c>
      <c r="I314" s="4">
        <f t="shared" si="24"/>
        <v>1.0376745198691233</v>
      </c>
    </row>
    <row r="315" spans="1:9" x14ac:dyDescent="0.2">
      <c r="A315" s="4">
        <f>IF('True_Odds_Calculator_3-way'!A314="","",'True_Odds_Calculator_3-way'!A314)</f>
        <v>1.36</v>
      </c>
      <c r="B315" s="4">
        <f>IF('True_Odds_Calculator_3-way'!B314="","",'True_Odds_Calculator_3-way'!B314)</f>
        <v>5.28</v>
      </c>
      <c r="C315" s="4">
        <f>IF('True_Odds_Calculator_3-way'!C314="","",'True_Odds_Calculator_3-way'!C314)</f>
        <v>8.58</v>
      </c>
      <c r="D315" s="4">
        <f t="shared" si="20"/>
        <v>4.1238173591114702E-2</v>
      </c>
      <c r="E315" s="4">
        <f t="shared" si="21"/>
        <v>1.3859090693144567</v>
      </c>
      <c r="F315" s="4">
        <f t="shared" si="22"/>
        <v>5.6932084309133488</v>
      </c>
      <c r="G315" s="4">
        <f t="shared" si="23"/>
        <v>9.7272424141380434</v>
      </c>
      <c r="I315" s="4">
        <f t="shared" si="24"/>
        <v>1.0412381735911147</v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278" activePane="bottomLeft" state="frozen"/>
      <selection pane="bottomLeft" activeCell="E201" sqref="E201:G31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3.91</v>
      </c>
      <c r="B3">
        <v>3.12</v>
      </c>
      <c r="C3">
        <v>2.1800000000000002</v>
      </c>
      <c r="D3" s="20">
        <f>IF(OR($A3="",$B3="",$C3=""),"",(1/A3)+(1/B3)+(1/C3)-1)</f>
        <v>3.4982892546420397E-2</v>
      </c>
      <c r="E3" s="17">
        <f>IF(OR($A3="",$B3="",$C3=""),"",A3*'MPTO_working_3-way'!$I2)</f>
        <v>4.0467831098565039</v>
      </c>
      <c r="F3" s="21">
        <f>IF(OR($A3="",$B3="",$C3=""),"",B3*'MPTO_working_3-way'!$I2)</f>
        <v>3.2291466247448319</v>
      </c>
      <c r="G3" s="22">
        <f>IF(OR($A3="",$B3="",$C3=""),"",C3*'MPTO_working_3-way'!$I2)</f>
        <v>2.2562627057511966</v>
      </c>
      <c r="H3" s="17">
        <f>IF(OR($A3="",$B3="",$C3=""),"",'MPTO_working_3-way'!E2)</f>
        <v>4.0967905855752784</v>
      </c>
      <c r="I3" s="21">
        <f>IF(OR($A3="",$B3="",$C3=""),"",'MPTO_working_3-way'!F2)</f>
        <v>3.237798250204861</v>
      </c>
      <c r="J3" s="22">
        <f>IF(OR($A3="",$B3="",$C3=""),"",'MPTO_working_3-way'!G2)</f>
        <v>2.2368630768792532</v>
      </c>
      <c r="K3" s="17">
        <f>IF(OR($A3="",$B3="",$C3=""),"",'OddsRatio_working_3-way'!H2)</f>
        <v>4.0706089120103393</v>
      </c>
      <c r="L3" s="21">
        <f>IF(OR($A3="",$B3="",$C3=""),"",'OddsRatio_working_3-way'!I2)</f>
        <v>3.2370071798838218</v>
      </c>
      <c r="M3" s="22">
        <f>IF(OR($A3="",$B3="",$C3=""),"",'OddsRatio_working_3-way'!J2)</f>
        <v>2.2451266378598627</v>
      </c>
      <c r="N3" s="23">
        <f>(1/E3)* 100</f>
        <v>24.71098580905808</v>
      </c>
      <c r="O3" s="24">
        <f>(1/F3)* 100</f>
        <v>30.967934138915737</v>
      </c>
      <c r="P3" s="24">
        <f>(1/G3)* 100</f>
        <v>44.32108005202619</v>
      </c>
      <c r="Q3" t="s">
        <v>155</v>
      </c>
      <c r="R3" t="s">
        <v>263</v>
      </c>
      <c r="S3" s="58" t="s">
        <v>267</v>
      </c>
      <c r="AD3" s="28"/>
      <c r="AE3" s="28"/>
      <c r="AH3" s="37"/>
      <c r="AI3" s="28"/>
      <c r="AJ3" t="s">
        <v>207</v>
      </c>
    </row>
    <row r="4" spans="1:36" s="40" customFormat="1" ht="15" x14ac:dyDescent="0.25">
      <c r="A4">
        <v>1.93</v>
      </c>
      <c r="B4">
        <v>3.7</v>
      </c>
      <c r="C4">
        <v>4.1500000000000004</v>
      </c>
      <c r="D4" s="20">
        <f t="shared" ref="D4:D67" si="0">IF(OR($A4="",$B4="",$C4=""),"",(1/A4)+(1/B4)+(1/C4)-1)</f>
        <v>2.9368840717863609E-2</v>
      </c>
      <c r="E4" s="17">
        <f>IF(OR($A4="",$B4="",$C4=""),"",A4*'MPTO_working_3-way'!$I3)</f>
        <v>1.9866818625854767</v>
      </c>
      <c r="F4" s="21">
        <f>IF(OR($A4="",$B4="",$C4=""),"",B4*'MPTO_working_3-way'!$I3)</f>
        <v>3.8086647106560956</v>
      </c>
      <c r="G4" s="22">
        <f>IF(OR($A4="",$B4="",$C4=""),"",C4*'MPTO_working_3-way'!$I3)</f>
        <v>4.2718806889791345</v>
      </c>
      <c r="H4" s="17"/>
      <c r="I4" s="21"/>
      <c r="J4" s="22"/>
      <c r="K4" s="17"/>
      <c r="L4" s="21"/>
      <c r="M4" s="22"/>
      <c r="N4" s="23">
        <f t="shared" ref="N4" si="1">(1/E4)* 100</f>
        <v>50.335185458359973</v>
      </c>
      <c r="O4" s="24">
        <f t="shared" ref="O4" si="2">(1/F4)* 100</f>
        <v>26.255921063414796</v>
      </c>
      <c r="P4" s="24">
        <f t="shared" ref="P4" si="3">(1/G4)* 100</f>
        <v>23.408893478225238</v>
      </c>
      <c r="Q4" t="s">
        <v>181</v>
      </c>
      <c r="R4" t="s">
        <v>144</v>
      </c>
      <c r="S4" s="58" t="s">
        <v>267</v>
      </c>
      <c r="AD4" s="37"/>
      <c r="AE4" s="37"/>
      <c r="AH4" s="37"/>
      <c r="AI4" s="37"/>
      <c r="AJ4" t="s">
        <v>204</v>
      </c>
    </row>
    <row r="5" spans="1:36" s="40" customFormat="1" ht="15" x14ac:dyDescent="0.25">
      <c r="A5">
        <v>3.64</v>
      </c>
      <c r="B5">
        <v>3.11</v>
      </c>
      <c r="C5">
        <v>2.3199999999999998</v>
      </c>
      <c r="D5" s="20">
        <f t="shared" si="0"/>
        <v>2.7303165844024146E-2</v>
      </c>
      <c r="E5" s="17">
        <f>IF(OR($A5="",$B5="",$C5=""),"",A5*'MPTO_working_3-way'!$I4)</f>
        <v>3.7393835236722479</v>
      </c>
      <c r="F5" s="21">
        <f>IF(OR($A5="",$B5="",$C5=""),"",B5*'MPTO_working_3-way'!$I4)</f>
        <v>3.194912845774915</v>
      </c>
      <c r="G5" s="22">
        <f>IF(OR($A5="",$B5="",$C5=""),"",C5*'MPTO_working_3-way'!$I4)</f>
        <v>2.3833433447581358</v>
      </c>
      <c r="H5" s="17"/>
      <c r="I5" s="21"/>
      <c r="J5" s="22"/>
      <c r="K5" s="17"/>
      <c r="L5" s="21"/>
      <c r="M5" s="22"/>
      <c r="N5" s="23">
        <f t="shared" ref="N5:N68" si="4">(1/E5)* 100</f>
        <v>26.742375946983731</v>
      </c>
      <c r="O5" s="24">
        <f t="shared" ref="O5:O68" si="5">(1/F5)* 100</f>
        <v>31.299758343093504</v>
      </c>
      <c r="P5" s="24">
        <f t="shared" ref="P5:P68" si="6">(1/G5)* 100</f>
        <v>41.957865709922757</v>
      </c>
      <c r="Q5" t="s">
        <v>151</v>
      </c>
      <c r="R5" t="s">
        <v>158</v>
      </c>
      <c r="S5" s="58" t="s">
        <v>267</v>
      </c>
      <c r="AD5" s="37"/>
      <c r="AE5" s="37"/>
      <c r="AH5" s="37"/>
      <c r="AI5" s="37"/>
      <c r="AJ5" t="s">
        <v>205</v>
      </c>
    </row>
    <row r="6" spans="1:36" s="40" customFormat="1" ht="15" x14ac:dyDescent="0.25">
      <c r="A6">
        <v>3.6</v>
      </c>
      <c r="B6">
        <v>3.32</v>
      </c>
      <c r="C6">
        <v>2.2200000000000002</v>
      </c>
      <c r="D6" s="20">
        <f t="shared" si="0"/>
        <v>2.9433047505336596E-2</v>
      </c>
      <c r="E6" s="17">
        <f>IF(OR($A6="",$B6="",$C6=""),"",A6*'MPTO_working_3-way'!$I5)</f>
        <v>3.705958971019212</v>
      </c>
      <c r="F6" s="21">
        <f>IF(OR($A6="",$B6="",$C6=""),"",B6*'MPTO_working_3-way'!$I5)</f>
        <v>3.4177177177177174</v>
      </c>
      <c r="G6" s="22">
        <f>IF(OR($A6="",$B6="",$C6=""),"",C6*'MPTO_working_3-way'!$I5)</f>
        <v>2.2853413654618473</v>
      </c>
      <c r="H6" s="17"/>
      <c r="I6" s="21"/>
      <c r="J6" s="22"/>
      <c r="K6" s="17"/>
      <c r="L6" s="21"/>
      <c r="M6" s="22"/>
      <c r="N6" s="23">
        <f t="shared" si="4"/>
        <v>26.983569106405415</v>
      </c>
      <c r="O6" s="24">
        <f t="shared" si="5"/>
        <v>29.259291802126352</v>
      </c>
      <c r="P6" s="24">
        <f t="shared" si="6"/>
        <v>43.75713909146824</v>
      </c>
      <c r="Q6" t="s">
        <v>148</v>
      </c>
      <c r="R6" t="s">
        <v>146</v>
      </c>
      <c r="S6" s="58" t="s">
        <v>267</v>
      </c>
      <c r="AD6" s="37"/>
      <c r="AE6" s="37"/>
      <c r="AH6" s="37"/>
      <c r="AI6" s="37"/>
      <c r="AJ6" t="s">
        <v>205</v>
      </c>
    </row>
    <row r="7" spans="1:36" s="40" customFormat="1" ht="15" x14ac:dyDescent="0.25">
      <c r="A7">
        <v>11.55</v>
      </c>
      <c r="B7">
        <v>5.2</v>
      </c>
      <c r="C7">
        <v>1.33</v>
      </c>
      <c r="D7" s="20">
        <f t="shared" si="0"/>
        <v>3.0767478135899085E-2</v>
      </c>
      <c r="E7" s="17">
        <f>IF(OR($A7="",$B7="",$C7=""),"",A7*'MPTO_working_3-way'!$I6)</f>
        <v>11.905364372469634</v>
      </c>
      <c r="F7" s="21">
        <f>IF(OR($A7="",$B7="",$C7=""),"",B7*'MPTO_working_3-way'!$I6)</f>
        <v>5.3599908863066759</v>
      </c>
      <c r="G7" s="22">
        <f>IF(OR($A7="",$B7="",$C7=""),"",C7*'MPTO_working_3-way'!$I6)</f>
        <v>1.3709207459207458</v>
      </c>
      <c r="H7" s="17"/>
      <c r="I7" s="21"/>
      <c r="J7" s="22"/>
      <c r="K7" s="17"/>
      <c r="L7" s="21"/>
      <c r="M7" s="22"/>
      <c r="N7" s="23">
        <f t="shared" si="4"/>
        <v>8.3995749202975567</v>
      </c>
      <c r="O7" s="24">
        <f t="shared" si="5"/>
        <v>18.656748140276303</v>
      </c>
      <c r="P7" s="24">
        <f t="shared" si="6"/>
        <v>72.943676939426155</v>
      </c>
      <c r="Q7" t="s">
        <v>153</v>
      </c>
      <c r="R7" t="s">
        <v>147</v>
      </c>
      <c r="S7" s="58" t="s">
        <v>267</v>
      </c>
      <c r="AD7" s="37"/>
      <c r="AE7" s="37"/>
      <c r="AH7" s="37"/>
      <c r="AI7" s="37"/>
      <c r="AJ7" t="s">
        <v>205</v>
      </c>
    </row>
    <row r="8" spans="1:36" s="36" customFormat="1" ht="15" x14ac:dyDescent="0.25">
      <c r="A8">
        <v>3.42</v>
      </c>
      <c r="B8">
        <v>2.99</v>
      </c>
      <c r="C8">
        <v>2.5</v>
      </c>
      <c r="D8" s="20">
        <f t="shared" si="0"/>
        <v>2.6845821353830512E-2</v>
      </c>
      <c r="E8" s="17">
        <f>IF(OR($A8="",$B8="",$C8=""),"",A8*'MPTO_working_3-way'!$I7)</f>
        <v>3.5118127090301003</v>
      </c>
      <c r="F8" s="21">
        <f>IF(OR($A8="",$B8="",$C8=""),"",B8*'MPTO_working_3-way'!$I7)</f>
        <v>3.0702690058479534</v>
      </c>
      <c r="G8" s="22">
        <f>IF(OR($A8="",$B8="",$C8=""),"",C8*'MPTO_working_3-way'!$I7)</f>
        <v>2.5671145533845765</v>
      </c>
      <c r="H8" s="17"/>
      <c r="I8" s="21"/>
      <c r="J8" s="22"/>
      <c r="K8" s="17"/>
      <c r="L8" s="21"/>
      <c r="M8" s="22"/>
      <c r="N8" s="23">
        <f t="shared" si="4"/>
        <v>28.475322656833313</v>
      </c>
      <c r="O8" s="24">
        <f t="shared" si="5"/>
        <v>32.570435948618709</v>
      </c>
      <c r="P8" s="24">
        <f t="shared" si="6"/>
        <v>38.954241394547971</v>
      </c>
      <c r="Q8" t="s">
        <v>150</v>
      </c>
      <c r="R8" t="s">
        <v>149</v>
      </c>
      <c r="S8" s="58" t="s">
        <v>267</v>
      </c>
      <c r="AD8" s="37"/>
      <c r="AE8" s="37"/>
      <c r="AH8" s="37"/>
      <c r="AI8" s="37"/>
      <c r="AJ8" t="s">
        <v>205</v>
      </c>
    </row>
    <row r="9" spans="1:36" s="36" customFormat="1" ht="15" x14ac:dyDescent="0.25">
      <c r="A9">
        <v>1.68</v>
      </c>
      <c r="B9">
        <v>3.6</v>
      </c>
      <c r="C9">
        <v>6.38</v>
      </c>
      <c r="D9" s="20">
        <f t="shared" si="0"/>
        <v>2.9755684928098658E-2</v>
      </c>
      <c r="E9" s="17">
        <f>IF(OR($A9="",$B9="",$C9=""),"",A9*'MPTO_working_3-way'!$I8)</f>
        <v>1.7299895506792058</v>
      </c>
      <c r="F9" s="21">
        <f>IF(OR($A9="",$B9="",$C9=""),"",B9*'MPTO_working_3-way'!$I8)</f>
        <v>3.7071204657411552</v>
      </c>
      <c r="G9" s="22">
        <f>IF(OR($A9="",$B9="",$C9=""),"",C9*'MPTO_working_3-way'!$I8)</f>
        <v>6.5698412698412696</v>
      </c>
      <c r="H9" s="17"/>
      <c r="I9" s="21"/>
      <c r="J9" s="22"/>
      <c r="K9" s="17"/>
      <c r="L9" s="21"/>
      <c r="M9" s="22"/>
      <c r="N9" s="23">
        <f t="shared" si="4"/>
        <v>57.803817347185316</v>
      </c>
      <c r="O9" s="24">
        <f t="shared" si="5"/>
        <v>26.975114762019814</v>
      </c>
      <c r="P9" s="24">
        <f t="shared" si="6"/>
        <v>15.221067890794879</v>
      </c>
      <c r="Q9" t="s">
        <v>152</v>
      </c>
      <c r="R9" t="s">
        <v>159</v>
      </c>
      <c r="S9" s="58" t="s">
        <v>267</v>
      </c>
      <c r="AD9" s="37"/>
      <c r="AE9" s="37"/>
      <c r="AH9" s="37"/>
      <c r="AI9" s="37"/>
      <c r="AJ9" t="s">
        <v>205</v>
      </c>
    </row>
    <row r="10" spans="1:36" s="36" customFormat="1" ht="15" x14ac:dyDescent="0.25">
      <c r="A10">
        <v>2.84</v>
      </c>
      <c r="B10">
        <v>3.2</v>
      </c>
      <c r="C10">
        <v>2.76</v>
      </c>
      <c r="D10" s="20">
        <f t="shared" si="0"/>
        <v>2.6931516636048203E-2</v>
      </c>
      <c r="E10" s="17">
        <f>IF(OR($A10="",$B10="",$C10=""),"",A10*'MPTO_working_3-way'!$I9)</f>
        <v>2.9164855072463767</v>
      </c>
      <c r="F10" s="21">
        <f>IF(OR($A10="",$B10="",$C10=""),"",B10*'MPTO_working_3-way'!$I9)</f>
        <v>3.2861808532353542</v>
      </c>
      <c r="G10" s="22">
        <f>IF(OR($A10="",$B10="",$C10=""),"",C10*'MPTO_working_3-way'!$I9)</f>
        <v>2.8343309859154928</v>
      </c>
      <c r="H10" s="17"/>
      <c r="I10" s="21"/>
      <c r="J10" s="22"/>
      <c r="K10" s="17"/>
      <c r="L10" s="21"/>
      <c r="M10" s="22"/>
      <c r="N10" s="23">
        <f t="shared" si="4"/>
        <v>34.287843965463694</v>
      </c>
      <c r="O10" s="24">
        <f t="shared" si="5"/>
        <v>30.430461519349027</v>
      </c>
      <c r="P10" s="24">
        <f t="shared" si="6"/>
        <v>35.281694515187276</v>
      </c>
      <c r="Q10" t="s">
        <v>99</v>
      </c>
      <c r="R10" t="s">
        <v>76</v>
      </c>
      <c r="S10" s="58" t="s">
        <v>267</v>
      </c>
      <c r="AD10" s="37"/>
      <c r="AE10" s="37"/>
      <c r="AH10" s="37"/>
      <c r="AI10" s="37"/>
      <c r="AJ10" t="s">
        <v>93</v>
      </c>
    </row>
    <row r="11" spans="1:36" s="36" customFormat="1" ht="15" x14ac:dyDescent="0.25">
      <c r="A11">
        <v>4.55</v>
      </c>
      <c r="B11">
        <v>3.41</v>
      </c>
      <c r="C11">
        <v>1.93</v>
      </c>
      <c r="D11" s="20">
        <f t="shared" si="0"/>
        <v>3.1170066770935811E-2</v>
      </c>
      <c r="E11" s="17">
        <f>IF(OR($A11="",$B11="",$C11=""),"",A11*'MPTO_working_3-way'!$I10)</f>
        <v>4.6918238038077575</v>
      </c>
      <c r="F11" s="21">
        <f>IF(OR($A11="",$B11="",$C11=""),"",B11*'MPTO_working_3-way'!$I10)</f>
        <v>3.5162899276888915</v>
      </c>
      <c r="G11" s="22">
        <f>IF(OR($A11="",$B11="",$C11=""),"",C11*'MPTO_working_3-way'!$I10)</f>
        <v>1.9901582288679061</v>
      </c>
      <c r="H11" s="17"/>
      <c r="I11" s="21"/>
      <c r="J11" s="22"/>
      <c r="K11" s="17"/>
      <c r="L11" s="21"/>
      <c r="M11" s="22"/>
      <c r="N11" s="23">
        <f t="shared" si="4"/>
        <v>21.31367335637001</v>
      </c>
      <c r="O11" s="24">
        <f t="shared" si="5"/>
        <v>28.439065622135935</v>
      </c>
      <c r="P11" s="24">
        <f t="shared" si="6"/>
        <v>50.247261021494062</v>
      </c>
      <c r="Q11" t="s">
        <v>112</v>
      </c>
      <c r="R11" t="s">
        <v>83</v>
      </c>
      <c r="S11" s="58" t="s">
        <v>267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1.18</v>
      </c>
      <c r="B12">
        <v>6.64</v>
      </c>
      <c r="C12">
        <v>17.11</v>
      </c>
      <c r="D12" s="20">
        <f t="shared" si="0"/>
        <v>5.6505390351587526E-2</v>
      </c>
      <c r="E12" s="17">
        <f>IF(OR($A12="",$B12="",$C12=""),"",A12*'MPTO_working_3-way'!$I11)</f>
        <v>1.2466763606148732</v>
      </c>
      <c r="F12" s="21">
        <f>IF(OR($A12="",$B12="",$C12=""),"",B12*'MPTO_working_3-way'!$I11)</f>
        <v>7.0151957919345405</v>
      </c>
      <c r="G12" s="22">
        <f>IF(OR($A12="",$B12="",$C12=""),"",C12*'MPTO_working_3-way'!$I11)</f>
        <v>18.076807228915662</v>
      </c>
      <c r="H12" s="17"/>
      <c r="I12" s="21"/>
      <c r="J12" s="22"/>
      <c r="K12" s="17"/>
      <c r="L12" s="21"/>
      <c r="M12" s="22"/>
      <c r="N12" s="23">
        <f t="shared" si="4"/>
        <v>80.213280013330007</v>
      </c>
      <c r="O12" s="24">
        <f t="shared" si="5"/>
        <v>14.254769640923104</v>
      </c>
      <c r="P12" s="24">
        <f t="shared" si="6"/>
        <v>5.5319503457468961</v>
      </c>
      <c r="Q12" t="s">
        <v>79</v>
      </c>
      <c r="R12" t="s">
        <v>92</v>
      </c>
      <c r="S12" s="58" t="s">
        <v>267</v>
      </c>
      <c r="AD12" s="37"/>
      <c r="AE12" s="37"/>
      <c r="AH12" s="37"/>
      <c r="AI12" s="37"/>
      <c r="AJ12" t="s">
        <v>94</v>
      </c>
    </row>
    <row r="13" spans="1:36" s="36" customFormat="1" ht="15" x14ac:dyDescent="0.25">
      <c r="A13">
        <v>1.63</v>
      </c>
      <c r="B13">
        <v>3.52</v>
      </c>
      <c r="C13">
        <v>6.7</v>
      </c>
      <c r="D13" s="20">
        <f t="shared" si="0"/>
        <v>4.6841572949530175E-2</v>
      </c>
      <c r="E13" s="17">
        <f>IF(OR($A13="",$B13="",$C13=""),"",A13*'MPTO_working_3-way'!$I12)</f>
        <v>1.7063517639077341</v>
      </c>
      <c r="F13" s="21">
        <f>IF(OR($A13="",$B13="",$C13=""),"",B13*'MPTO_working_3-way'!$I12)</f>
        <v>3.6848823367823464</v>
      </c>
      <c r="G13" s="22">
        <f>IF(OR($A13="",$B13="",$C13=""),"",C13*'MPTO_working_3-way'!$I12)</f>
        <v>7.0138385387618527</v>
      </c>
      <c r="H13" s="17"/>
      <c r="I13" s="21"/>
      <c r="J13" s="22"/>
      <c r="K13" s="17"/>
      <c r="L13" s="21"/>
      <c r="M13" s="22"/>
      <c r="N13" s="23">
        <f t="shared" si="4"/>
        <v>58.604563323443315</v>
      </c>
      <c r="O13" s="24">
        <f t="shared" si="5"/>
        <v>27.137908584435394</v>
      </c>
      <c r="P13" s="24">
        <f t="shared" si="6"/>
        <v>14.257528092121282</v>
      </c>
      <c r="Q13" t="s">
        <v>86</v>
      </c>
      <c r="R13" t="s">
        <v>80</v>
      </c>
      <c r="S13" s="58" t="s">
        <v>267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2.19</v>
      </c>
      <c r="B14">
        <v>3.12</v>
      </c>
      <c r="C14">
        <v>3.89</v>
      </c>
      <c r="D14" s="20">
        <f t="shared" si="0"/>
        <v>3.4203233819390277E-2</v>
      </c>
      <c r="E14" s="17">
        <f>IF(OR($A14="",$B14="",$C14=""),"",A14*'MPTO_working_3-way'!$I13)</f>
        <v>2.2649050820644647</v>
      </c>
      <c r="F14" s="21">
        <f>IF(OR($A14="",$B14="",$C14=""),"",B14*'MPTO_working_3-way'!$I13)</f>
        <v>3.2267140895164976</v>
      </c>
      <c r="G14" s="22">
        <f>IF(OR($A14="",$B14="",$C14=""),"",C14*'MPTO_working_3-way'!$I13)</f>
        <v>4.0230505795574283</v>
      </c>
      <c r="H14" s="17"/>
      <c r="I14" s="21"/>
      <c r="J14" s="22"/>
      <c r="K14" s="17"/>
      <c r="L14" s="21"/>
      <c r="M14" s="22"/>
      <c r="N14" s="23">
        <f t="shared" si="4"/>
        <v>44.151960623819974</v>
      </c>
      <c r="O14" s="24">
        <f t="shared" si="5"/>
        <v>30.991280053258251</v>
      </c>
      <c r="P14" s="24">
        <f t="shared" si="6"/>
        <v>24.856759322921786</v>
      </c>
      <c r="Q14" t="s">
        <v>174</v>
      </c>
      <c r="R14" t="s">
        <v>197</v>
      </c>
      <c r="S14" s="58" t="s">
        <v>268</v>
      </c>
      <c r="AD14" s="37"/>
      <c r="AE14" s="37"/>
      <c r="AH14" s="37"/>
      <c r="AI14" s="37"/>
      <c r="AJ14" t="s">
        <v>207</v>
      </c>
    </row>
    <row r="15" spans="1:36" s="36" customFormat="1" ht="15" x14ac:dyDescent="0.25">
      <c r="A15">
        <v>3.46</v>
      </c>
      <c r="B15">
        <v>3.41</v>
      </c>
      <c r="C15">
        <v>2.16</v>
      </c>
      <c r="D15" s="20">
        <f t="shared" si="0"/>
        <v>4.5235435968234761E-2</v>
      </c>
      <c r="E15" s="17">
        <f>IF(OR($A15="",$B15="",$C15=""),"",A15*'MPTO_working_3-way'!$I14)</f>
        <v>3.6165146084500921</v>
      </c>
      <c r="F15" s="21">
        <f>IF(OR($A15="",$B15="",$C15=""),"",B15*'MPTO_working_3-way'!$I14)</f>
        <v>3.5642528366516806</v>
      </c>
      <c r="G15" s="22">
        <f>IF(OR($A15="",$B15="",$C15=""),"",C15*'MPTO_working_3-way'!$I14)</f>
        <v>2.2577085416913873</v>
      </c>
      <c r="H15" s="17"/>
      <c r="I15" s="21"/>
      <c r="J15" s="22"/>
      <c r="K15" s="17"/>
      <c r="L15" s="21"/>
      <c r="M15" s="22"/>
      <c r="N15" s="23">
        <f t="shared" si="4"/>
        <v>27.650932134035095</v>
      </c>
      <c r="O15" s="24">
        <f t="shared" si="5"/>
        <v>28.056371021630916</v>
      </c>
      <c r="P15" s="24">
        <f t="shared" si="6"/>
        <v>44.292696844333989</v>
      </c>
      <c r="Q15" t="s">
        <v>192</v>
      </c>
      <c r="R15" t="s">
        <v>188</v>
      </c>
      <c r="S15" s="58" t="s">
        <v>268</v>
      </c>
      <c r="AD15" s="37"/>
      <c r="AE15" s="37"/>
      <c r="AH15" s="37"/>
      <c r="AI15" s="37"/>
      <c r="AJ15" t="s">
        <v>207</v>
      </c>
    </row>
    <row r="16" spans="1:36" s="36" customFormat="1" ht="15" x14ac:dyDescent="0.25">
      <c r="A16">
        <v>2.15</v>
      </c>
      <c r="B16">
        <v>3.14</v>
      </c>
      <c r="C16">
        <v>3.82</v>
      </c>
      <c r="D16" s="20">
        <f t="shared" si="0"/>
        <v>4.5367721361427193E-2</v>
      </c>
      <c r="E16" s="17">
        <f>IF(OR($A16="",$B16="",$C16=""),"",A16*'MPTO_working_3-way'!$I15)</f>
        <v>2.2475406009270684</v>
      </c>
      <c r="F16" s="21">
        <f>IF(OR($A16="",$B16="",$C16=""),"",B16*'MPTO_working_3-way'!$I15)</f>
        <v>3.2824546450748815</v>
      </c>
      <c r="G16" s="22">
        <f>IF(OR($A16="",$B16="",$C16=""),"",C16*'MPTO_working_3-way'!$I15)</f>
        <v>3.9933046956006519</v>
      </c>
      <c r="H16" s="17"/>
      <c r="I16" s="21"/>
      <c r="J16" s="22"/>
      <c r="K16" s="17"/>
      <c r="L16" s="21"/>
      <c r="M16" s="22"/>
      <c r="N16" s="23">
        <f t="shared" si="4"/>
        <v>44.493078326928497</v>
      </c>
      <c r="O16" s="24">
        <f t="shared" si="5"/>
        <v>30.465005860794992</v>
      </c>
      <c r="P16" s="24">
        <f t="shared" si="6"/>
        <v>25.04191581227651</v>
      </c>
      <c r="Q16" t="s">
        <v>260</v>
      </c>
      <c r="R16" t="s">
        <v>191</v>
      </c>
      <c r="S16" s="58" t="s">
        <v>268</v>
      </c>
      <c r="AD16" s="37"/>
      <c r="AE16" s="37"/>
      <c r="AH16" s="37"/>
      <c r="AI16" s="37"/>
      <c r="AJ16" t="s">
        <v>207</v>
      </c>
    </row>
    <row r="17" spans="1:36" s="36" customFormat="1" ht="15" x14ac:dyDescent="0.25">
      <c r="A17">
        <v>1.45</v>
      </c>
      <c r="B17">
        <v>4.5199999999999996</v>
      </c>
      <c r="C17">
        <v>7.11</v>
      </c>
      <c r="D17" s="20">
        <f t="shared" si="0"/>
        <v>5.1541086556904592E-2</v>
      </c>
      <c r="E17" s="17">
        <f>IF(OR($A17="",$B17="",$C17=""),"",A17*'MPTO_working_3-way'!$I16)</f>
        <v>1.5247345755075117</v>
      </c>
      <c r="F17" s="21">
        <f>IF(OR($A17="",$B17="",$C17=""),"",B17*'MPTO_working_3-way'!$I16)</f>
        <v>4.7529657112372083</v>
      </c>
      <c r="G17" s="22">
        <f>IF(OR($A17="",$B17="",$C17=""),"",C17*'MPTO_working_3-way'!$I16)</f>
        <v>7.476457125419592</v>
      </c>
      <c r="H17" s="17"/>
      <c r="I17" s="21"/>
      <c r="J17" s="22"/>
      <c r="K17" s="17"/>
      <c r="L17" s="21"/>
      <c r="M17" s="22"/>
      <c r="N17" s="23">
        <f t="shared" si="4"/>
        <v>65.585185517757907</v>
      </c>
      <c r="O17" s="24">
        <f t="shared" si="5"/>
        <v>21.039495354148002</v>
      </c>
      <c r="P17" s="24">
        <f t="shared" si="6"/>
        <v>13.375319128094088</v>
      </c>
      <c r="Q17" t="s">
        <v>264</v>
      </c>
      <c r="R17" t="s">
        <v>187</v>
      </c>
      <c r="S17" s="58" t="s">
        <v>268</v>
      </c>
      <c r="AD17" s="37"/>
      <c r="AE17" s="37"/>
      <c r="AH17" s="37"/>
      <c r="AI17" s="37"/>
      <c r="AJ17" t="s">
        <v>207</v>
      </c>
    </row>
    <row r="18" spans="1:36" s="36" customFormat="1" ht="15" x14ac:dyDescent="0.25">
      <c r="A18">
        <v>2.62</v>
      </c>
      <c r="B18">
        <v>3.09</v>
      </c>
      <c r="C18">
        <v>2.96</v>
      </c>
      <c r="D18" s="20">
        <f t="shared" si="0"/>
        <v>4.3141822620070602E-2</v>
      </c>
      <c r="E18" s="17">
        <f>IF(OR($A18="",$B18="",$C18=""),"",A18*'MPTO_working_3-way'!$I17)</f>
        <v>2.7330315752645853</v>
      </c>
      <c r="F18" s="21">
        <f>IF(OR($A18="",$B18="",$C18=""),"",B18*'MPTO_working_3-way'!$I17)</f>
        <v>3.2233082318960182</v>
      </c>
      <c r="G18" s="22">
        <f>IF(OR($A18="",$B18="",$C18=""),"",C18*'MPTO_working_3-way'!$I17)</f>
        <v>3.0876997949554088</v>
      </c>
      <c r="H18" s="17"/>
      <c r="I18" s="21"/>
      <c r="J18" s="22"/>
      <c r="K18" s="17"/>
      <c r="L18" s="21"/>
      <c r="M18" s="22"/>
      <c r="N18" s="23">
        <f t="shared" si="4"/>
        <v>36.589405298151</v>
      </c>
      <c r="O18" s="24">
        <f t="shared" si="5"/>
        <v>31.02402649875587</v>
      </c>
      <c r="P18" s="24">
        <f t="shared" si="6"/>
        <v>32.386568203093127</v>
      </c>
      <c r="Q18" t="s">
        <v>175</v>
      </c>
      <c r="R18" t="s">
        <v>185</v>
      </c>
      <c r="S18" s="58" t="s">
        <v>268</v>
      </c>
      <c r="AD18" s="37"/>
      <c r="AE18" s="37"/>
      <c r="AH18" s="37"/>
      <c r="AI18" s="37"/>
      <c r="AJ18" t="s">
        <v>207</v>
      </c>
    </row>
    <row r="19" spans="1:36" s="36" customFormat="1" ht="15" x14ac:dyDescent="0.25">
      <c r="A19">
        <v>2.39</v>
      </c>
      <c r="B19">
        <v>3.39</v>
      </c>
      <c r="C19">
        <v>3.18</v>
      </c>
      <c r="D19" s="20">
        <f t="shared" si="0"/>
        <v>2.7860701383498609E-2</v>
      </c>
      <c r="E19" s="17">
        <f>IF(OR($A19="",$B19="",$C19=""),"",A19*'MPTO_working_3-way'!$I18)</f>
        <v>2.4565870763065618</v>
      </c>
      <c r="F19" s="21">
        <f>IF(OR($A19="",$B19="",$C19=""),"",B19*'MPTO_working_3-way'!$I18)</f>
        <v>3.4844477776900602</v>
      </c>
      <c r="G19" s="22">
        <f>IF(OR($A19="",$B19="",$C19=""),"",C19*'MPTO_working_3-way'!$I18)</f>
        <v>3.2685970303995258</v>
      </c>
      <c r="H19" s="17"/>
      <c r="I19" s="21"/>
      <c r="J19" s="22"/>
      <c r="K19" s="17"/>
      <c r="L19" s="21"/>
      <c r="M19" s="22"/>
      <c r="N19" s="23">
        <f t="shared" si="4"/>
        <v>40.706881903143589</v>
      </c>
      <c r="O19" s="24">
        <f t="shared" si="5"/>
        <v>28.698952138204483</v>
      </c>
      <c r="P19" s="24">
        <f t="shared" si="6"/>
        <v>30.594165958651942</v>
      </c>
      <c r="Q19" t="s">
        <v>141</v>
      </c>
      <c r="R19" t="s">
        <v>139</v>
      </c>
      <c r="S19" s="58" t="s">
        <v>268</v>
      </c>
      <c r="AD19" s="37"/>
      <c r="AE19" s="37"/>
      <c r="AH19" s="37"/>
      <c r="AI19" s="37"/>
      <c r="AJ19" t="s">
        <v>143</v>
      </c>
    </row>
    <row r="20" spans="1:36" s="36" customFormat="1" ht="15" x14ac:dyDescent="0.25">
      <c r="A20">
        <v>3.16</v>
      </c>
      <c r="B20">
        <v>3.56</v>
      </c>
      <c r="C20">
        <v>2.3199999999999998</v>
      </c>
      <c r="D20" s="20">
        <f t="shared" si="0"/>
        <v>2.8389055365646731E-2</v>
      </c>
      <c r="E20" s="17">
        <f>IF(OR($A20="",$B20="",$C20=""),"",A20*'MPTO_working_3-way'!$I19)</f>
        <v>3.249709414955444</v>
      </c>
      <c r="F20" s="21">
        <f>IF(OR($A20="",$B20="",$C20=""),"",B20*'MPTO_working_3-way'!$I19)</f>
        <v>3.6610650371017024</v>
      </c>
      <c r="G20" s="22">
        <f>IF(OR($A20="",$B20="",$C20=""),"",C20*'MPTO_working_3-way'!$I19)</f>
        <v>2.3858626084483001</v>
      </c>
      <c r="H20" s="17"/>
      <c r="I20" s="21"/>
      <c r="J20" s="22"/>
      <c r="K20" s="17"/>
      <c r="L20" s="21"/>
      <c r="M20" s="22"/>
      <c r="N20" s="23">
        <f t="shared" si="4"/>
        <v>30.771982116244406</v>
      </c>
      <c r="O20" s="24">
        <f t="shared" si="5"/>
        <v>27.31445603576751</v>
      </c>
      <c r="P20" s="24">
        <f t="shared" si="6"/>
        <v>41.913561847988085</v>
      </c>
      <c r="Q20" t="s">
        <v>135</v>
      </c>
      <c r="R20" t="s">
        <v>140</v>
      </c>
      <c r="S20" s="58" t="s">
        <v>268</v>
      </c>
      <c r="AD20" s="37"/>
      <c r="AE20" s="37"/>
      <c r="AH20" s="37"/>
      <c r="AI20" s="37"/>
      <c r="AJ20" t="s">
        <v>143</v>
      </c>
    </row>
    <row r="21" spans="1:36" s="36" customFormat="1" ht="15" x14ac:dyDescent="0.25">
      <c r="A21">
        <v>3.45</v>
      </c>
      <c r="B21">
        <v>3.9</v>
      </c>
      <c r="C21">
        <v>2.0699999999999998</v>
      </c>
      <c r="D21" s="20">
        <f t="shared" si="0"/>
        <v>2.9357116313638132E-2</v>
      </c>
      <c r="E21" s="17">
        <f>IF(OR($A21="",$B21="",$C21=""),"",A21*'MPTO_working_3-way'!$I20)</f>
        <v>3.5512820512820515</v>
      </c>
      <c r="F21" s="21">
        <f>IF(OR($A21="",$B21="",$C21=""),"",B21*'MPTO_working_3-way'!$I20)</f>
        <v>4.0144927536231885</v>
      </c>
      <c r="G21" s="22">
        <f>IF(OR($A21="",$B21="",$C21=""),"",C21*'MPTO_working_3-way'!$I20)</f>
        <v>2.1307692307692307</v>
      </c>
      <c r="H21" s="17"/>
      <c r="I21" s="21"/>
      <c r="J21" s="22"/>
      <c r="K21" s="17"/>
      <c r="L21" s="21"/>
      <c r="M21" s="22"/>
      <c r="N21" s="23">
        <f t="shared" si="4"/>
        <v>28.158844765342963</v>
      </c>
      <c r="O21" s="24">
        <f t="shared" si="5"/>
        <v>24.909747292418771</v>
      </c>
      <c r="P21" s="24">
        <f t="shared" si="6"/>
        <v>46.931407942238266</v>
      </c>
      <c r="Q21" t="s">
        <v>168</v>
      </c>
      <c r="R21" t="s">
        <v>169</v>
      </c>
      <c r="S21" s="58" t="s">
        <v>268</v>
      </c>
      <c r="AD21" s="37"/>
      <c r="AE21" s="37"/>
      <c r="AH21" s="37"/>
      <c r="AI21" s="37"/>
      <c r="AJ21" t="s">
        <v>206</v>
      </c>
    </row>
    <row r="22" spans="1:36" s="36" customFormat="1" ht="15" x14ac:dyDescent="0.25">
      <c r="A22">
        <v>2.44</v>
      </c>
      <c r="B22">
        <v>3.46</v>
      </c>
      <c r="C22">
        <v>3.04</v>
      </c>
      <c r="D22" s="20">
        <f t="shared" si="0"/>
        <v>2.7800775035285552E-2</v>
      </c>
      <c r="E22" s="17">
        <f>IF(OR($A22="",$B22="",$C22=""),"",A22*'MPTO_working_3-way'!$I21)</f>
        <v>2.5078338910860967</v>
      </c>
      <c r="F22" s="21">
        <f>IF(OR($A22="",$B22="",$C22=""),"",B22*'MPTO_working_3-way'!$I21)</f>
        <v>3.5561906816220881</v>
      </c>
      <c r="G22" s="22">
        <f>IF(OR($A22="",$B22="",$C22=""),"",C22*'MPTO_working_3-way'!$I21)</f>
        <v>3.1245143561072681</v>
      </c>
      <c r="H22" s="17"/>
      <c r="I22" s="21"/>
      <c r="J22" s="22"/>
      <c r="K22" s="17"/>
      <c r="L22" s="21"/>
      <c r="M22" s="22"/>
      <c r="N22" s="23">
        <f t="shared" si="4"/>
        <v>39.875049282746488</v>
      </c>
      <c r="O22" s="24">
        <f t="shared" si="5"/>
        <v>28.119976950838566</v>
      </c>
      <c r="P22" s="24">
        <f t="shared" si="6"/>
        <v>32.004973766414949</v>
      </c>
      <c r="Q22" t="s">
        <v>161</v>
      </c>
      <c r="R22" t="s">
        <v>162</v>
      </c>
      <c r="S22" s="58" t="s">
        <v>268</v>
      </c>
      <c r="AD22" s="37"/>
      <c r="AE22" s="37"/>
      <c r="AH22" s="37"/>
      <c r="AI22" s="37"/>
      <c r="AJ22" t="s">
        <v>206</v>
      </c>
    </row>
    <row r="23" spans="1:36" s="36" customFormat="1" ht="15" x14ac:dyDescent="0.25">
      <c r="A23">
        <v>2.94</v>
      </c>
      <c r="B23">
        <v>3.24</v>
      </c>
      <c r="C23">
        <v>2.64</v>
      </c>
      <c r="D23" s="20">
        <f t="shared" si="0"/>
        <v>2.756590851828955E-2</v>
      </c>
      <c r="E23" s="17">
        <f>IF(OR($A23="",$B23="",$C23=""),"",A23*'MPTO_working_3-way'!$I22)</f>
        <v>3.0210437710437712</v>
      </c>
      <c r="F23" s="21">
        <f>IF(OR($A23="",$B23="",$C23=""),"",B23*'MPTO_working_3-way'!$I22)</f>
        <v>3.3293135435992585</v>
      </c>
      <c r="G23" s="22">
        <f>IF(OR($A23="",$B23="",$C23=""),"",C23*'MPTO_working_3-way'!$I22)</f>
        <v>2.7127739984882844</v>
      </c>
      <c r="H23" s="17"/>
      <c r="I23" s="21"/>
      <c r="J23" s="22"/>
      <c r="K23" s="17"/>
      <c r="L23" s="21"/>
      <c r="M23" s="22"/>
      <c r="N23" s="23">
        <f t="shared" si="4"/>
        <v>33.101142379492892</v>
      </c>
      <c r="O23" s="24">
        <f t="shared" si="5"/>
        <v>30.036221788799107</v>
      </c>
      <c r="P23" s="24">
        <f t="shared" si="6"/>
        <v>36.862635831707998</v>
      </c>
      <c r="Q23" t="s">
        <v>167</v>
      </c>
      <c r="R23" t="s">
        <v>170</v>
      </c>
      <c r="S23" s="58" t="s">
        <v>268</v>
      </c>
      <c r="AD23" s="37"/>
      <c r="AE23" s="37"/>
      <c r="AH23" s="37"/>
      <c r="AI23" s="37"/>
      <c r="AJ23" t="s">
        <v>206</v>
      </c>
    </row>
    <row r="24" spans="1:36" s="36" customFormat="1" ht="15" x14ac:dyDescent="0.25">
      <c r="A24">
        <v>2.46</v>
      </c>
      <c r="B24">
        <v>3.07</v>
      </c>
      <c r="C24">
        <v>3.38</v>
      </c>
      <c r="D24" s="20">
        <f t="shared" si="0"/>
        <v>2.8094952229132275E-2</v>
      </c>
      <c r="E24" s="17">
        <f>IF(OR($A24="",$B24="",$C24=""),"",A24*'MPTO_working_3-way'!$I23)</f>
        <v>2.5291135824836655</v>
      </c>
      <c r="F24" s="21">
        <f>IF(OR($A24="",$B24="",$C24=""),"",B24*'MPTO_working_3-way'!$I23)</f>
        <v>3.156251503343436</v>
      </c>
      <c r="G24" s="22">
        <f>IF(OR($A24="",$B24="",$C24=""),"",C24*'MPTO_working_3-way'!$I23)</f>
        <v>3.4749609385344669</v>
      </c>
      <c r="H24" s="17"/>
      <c r="I24" s="21"/>
      <c r="J24" s="22"/>
      <c r="K24" s="17"/>
      <c r="L24" s="21"/>
      <c r="M24" s="22"/>
      <c r="N24" s="23">
        <f t="shared" si="4"/>
        <v>39.539544879513478</v>
      </c>
      <c r="O24" s="24">
        <f t="shared" si="5"/>
        <v>31.683153225929367</v>
      </c>
      <c r="P24" s="24">
        <f t="shared" si="6"/>
        <v>28.777301894557151</v>
      </c>
      <c r="Q24" t="s">
        <v>262</v>
      </c>
      <c r="R24" t="s">
        <v>165</v>
      </c>
      <c r="S24" s="58" t="s">
        <v>268</v>
      </c>
      <c r="AD24" s="37"/>
      <c r="AE24" s="37"/>
      <c r="AH24" s="37"/>
      <c r="AI24" s="37"/>
      <c r="AJ24" t="s">
        <v>206</v>
      </c>
    </row>
    <row r="25" spans="1:36" s="36" customFormat="1" ht="15" x14ac:dyDescent="0.25">
      <c r="A25">
        <v>2.35</v>
      </c>
      <c r="B25">
        <v>3.15</v>
      </c>
      <c r="C25">
        <v>3.5</v>
      </c>
      <c r="D25" s="20">
        <f t="shared" si="0"/>
        <v>2.8706518068219999E-2</v>
      </c>
      <c r="E25" s="17">
        <f>IF(OR($A25="",$B25="",$C25=""),"",A25*'MPTO_working_3-way'!$I24)</f>
        <v>2.4174603174603173</v>
      </c>
      <c r="F25" s="21">
        <f>IF(OR($A25="",$B25="",$C25=""),"",B25*'MPTO_working_3-way'!$I24)</f>
        <v>3.2404255319148927</v>
      </c>
      <c r="G25" s="22">
        <f>IF(OR($A25="",$B25="",$C25=""),"",C25*'MPTO_working_3-way'!$I24)</f>
        <v>3.60047281323877</v>
      </c>
      <c r="H25" s="17"/>
      <c r="I25" s="21"/>
      <c r="J25" s="22"/>
      <c r="K25" s="17"/>
      <c r="L25" s="21"/>
      <c r="M25" s="22"/>
      <c r="N25" s="23">
        <f t="shared" si="4"/>
        <v>41.365725541694026</v>
      </c>
      <c r="O25" s="24">
        <f t="shared" si="5"/>
        <v>30.860144451739995</v>
      </c>
      <c r="P25" s="24">
        <f t="shared" si="6"/>
        <v>27.774130006565994</v>
      </c>
      <c r="Q25" t="s">
        <v>171</v>
      </c>
      <c r="R25" t="s">
        <v>163</v>
      </c>
      <c r="S25" s="58" t="s">
        <v>268</v>
      </c>
      <c r="AD25" s="37"/>
      <c r="AE25" s="37"/>
      <c r="AH25" s="37"/>
      <c r="AI25" s="37"/>
      <c r="AJ25" t="s">
        <v>206</v>
      </c>
    </row>
    <row r="26" spans="1:36" s="36" customFormat="1" ht="15" x14ac:dyDescent="0.25">
      <c r="A26">
        <v>2.33</v>
      </c>
      <c r="B26">
        <v>3.26</v>
      </c>
      <c r="C26">
        <v>3.42</v>
      </c>
      <c r="D26" s="20">
        <f t="shared" si="0"/>
        <v>2.8330676432605451E-2</v>
      </c>
      <c r="E26" s="17">
        <f>IF(OR($A26="",$B26="",$C26=""),"",A26*'MPTO_working_3-way'!$I25)</f>
        <v>2.3960104760879708</v>
      </c>
      <c r="F26" s="21">
        <f>IF(OR($A26="",$B26="",$C26=""),"",B26*'MPTO_working_3-way'!$I25)</f>
        <v>3.3523580051702937</v>
      </c>
      <c r="G26" s="22">
        <f>IF(OR($A26="",$B26="",$C26=""),"",C26*'MPTO_working_3-way'!$I25)</f>
        <v>3.5168909133995108</v>
      </c>
      <c r="H26" s="17"/>
      <c r="I26" s="21"/>
      <c r="J26" s="22"/>
      <c r="K26" s="17"/>
      <c r="L26" s="21"/>
      <c r="M26" s="22"/>
      <c r="N26" s="23">
        <f t="shared" si="4"/>
        <v>41.736044561571632</v>
      </c>
      <c r="O26" s="24">
        <f t="shared" si="5"/>
        <v>29.829749640632485</v>
      </c>
      <c r="P26" s="24">
        <f t="shared" si="6"/>
        <v>28.434205797795876</v>
      </c>
      <c r="Q26" t="s">
        <v>172</v>
      </c>
      <c r="R26" t="s">
        <v>160</v>
      </c>
      <c r="S26" s="58" t="s">
        <v>268</v>
      </c>
      <c r="AD26" s="37"/>
      <c r="AE26" s="37"/>
      <c r="AH26" s="37"/>
      <c r="AI26" s="37"/>
      <c r="AJ26" t="s">
        <v>206</v>
      </c>
    </row>
    <row r="27" spans="1:36" s="36" customFormat="1" ht="15" x14ac:dyDescent="0.25">
      <c r="A27">
        <v>2</v>
      </c>
      <c r="B27">
        <v>3.45</v>
      </c>
      <c r="C27">
        <v>4.1900000000000004</v>
      </c>
      <c r="D27" s="20">
        <f t="shared" si="0"/>
        <v>2.8518556950641649E-2</v>
      </c>
      <c r="E27" s="17">
        <f>IF(OR($A27="",$B27="",$C27=""),"",A27*'MPTO_working_3-way'!$I26)</f>
        <v>2.0570371139012833</v>
      </c>
      <c r="F27" s="21">
        <f>IF(OR($A27="",$B27="",$C27=""),"",B27*'MPTO_working_3-way'!$I26)</f>
        <v>3.5483890214797138</v>
      </c>
      <c r="G27" s="22">
        <f>IF(OR($A27="",$B27="",$C27=""),"",C27*'MPTO_working_3-way'!$I26)</f>
        <v>4.3094927536231893</v>
      </c>
      <c r="H27" s="17"/>
      <c r="I27" s="21"/>
      <c r="J27" s="22"/>
      <c r="K27" s="17"/>
      <c r="L27" s="21"/>
      <c r="M27" s="22"/>
      <c r="N27" s="23">
        <f t="shared" si="4"/>
        <v>48.613609994787375</v>
      </c>
      <c r="O27" s="24">
        <f t="shared" si="5"/>
        <v>28.181802895528911</v>
      </c>
      <c r="P27" s="24">
        <f t="shared" si="6"/>
        <v>23.204587109683704</v>
      </c>
      <c r="Q27" t="s">
        <v>154</v>
      </c>
      <c r="R27" t="s">
        <v>261</v>
      </c>
      <c r="S27" s="58" t="s">
        <v>268</v>
      </c>
      <c r="AD27" s="37"/>
      <c r="AE27" s="37"/>
      <c r="AH27" s="37"/>
      <c r="AI27" s="37"/>
      <c r="AJ27" t="s">
        <v>206</v>
      </c>
    </row>
    <row r="28" spans="1:36" s="36" customFormat="1" ht="15" x14ac:dyDescent="0.25">
      <c r="A28">
        <v>2.0299999999999998</v>
      </c>
      <c r="B28">
        <v>3.3</v>
      </c>
      <c r="C28">
        <v>3.98</v>
      </c>
      <c r="D28" s="20">
        <f t="shared" si="0"/>
        <v>4.6897421875761847E-2</v>
      </c>
      <c r="E28" s="17">
        <f>IF(OR($A28="",$B28="",$C28=""),"",A28*'MPTO_working_3-way'!$I27)</f>
        <v>2.1252017664077965</v>
      </c>
      <c r="F28" s="21">
        <f>IF(OR($A28="",$B28="",$C28=""),"",B28*'MPTO_working_3-way'!$I27)</f>
        <v>3.454761492190014</v>
      </c>
      <c r="G28" s="22">
        <f>IF(OR($A28="",$B28="",$C28=""),"",C28*'MPTO_working_3-way'!$I27)</f>
        <v>4.1666517390655322</v>
      </c>
      <c r="H28" s="17"/>
      <c r="I28" s="21"/>
      <c r="J28" s="22"/>
      <c r="K28" s="17"/>
      <c r="L28" s="21"/>
      <c r="M28" s="22"/>
      <c r="N28" s="23">
        <f t="shared" si="4"/>
        <v>47.054355770195329</v>
      </c>
      <c r="O28" s="24">
        <f t="shared" si="5"/>
        <v>28.945558246514096</v>
      </c>
      <c r="P28" s="24">
        <f t="shared" si="6"/>
        <v>24.000085983290582</v>
      </c>
      <c r="Q28" t="s">
        <v>129</v>
      </c>
      <c r="R28" t="s">
        <v>257</v>
      </c>
      <c r="S28" s="58" t="s">
        <v>268</v>
      </c>
      <c r="AD28" s="37"/>
      <c r="AE28" s="37"/>
      <c r="AH28" s="37"/>
      <c r="AI28" s="37"/>
      <c r="AJ28" t="s">
        <v>130</v>
      </c>
    </row>
    <row r="29" spans="1:36" s="36" customFormat="1" ht="15" x14ac:dyDescent="0.25">
      <c r="A29">
        <v>3.84</v>
      </c>
      <c r="B29">
        <v>3.13</v>
      </c>
      <c r="C29">
        <v>2.23</v>
      </c>
      <c r="D29" s="20">
        <f t="shared" si="0"/>
        <v>2.8335977831583037E-2</v>
      </c>
      <c r="E29" s="17">
        <f>IF(OR($A29="",$B29="",$C29=""),"",A29*'MPTO_working_3-way'!$I28)</f>
        <v>3.9488101548732786</v>
      </c>
      <c r="F29" s="21">
        <f>IF(OR($A29="",$B29="",$C29=""),"",B29*'MPTO_working_3-way'!$I28)</f>
        <v>3.2186916106128547</v>
      </c>
      <c r="G29" s="22">
        <f>IF(OR($A29="",$B29="",$C29=""),"",C29*'MPTO_working_3-way'!$I28)</f>
        <v>2.2931892305644301</v>
      </c>
      <c r="H29" s="17"/>
      <c r="I29" s="21"/>
      <c r="J29" s="22"/>
      <c r="K29" s="17"/>
      <c r="L29" s="21"/>
      <c r="M29" s="22"/>
      <c r="N29" s="23">
        <f t="shared" si="4"/>
        <v>25.324083984282879</v>
      </c>
      <c r="O29" s="24">
        <f t="shared" si="5"/>
        <v>31.068524760270371</v>
      </c>
      <c r="P29" s="24">
        <f t="shared" si="6"/>
        <v>43.607391255446757</v>
      </c>
      <c r="Q29" t="s">
        <v>119</v>
      </c>
      <c r="R29" t="s">
        <v>123</v>
      </c>
      <c r="S29" s="58" t="s">
        <v>268</v>
      </c>
      <c r="AD29" s="37"/>
      <c r="AE29" s="37"/>
      <c r="AH29" s="37"/>
      <c r="AI29" s="37"/>
      <c r="AJ29" t="s">
        <v>130</v>
      </c>
    </row>
    <row r="30" spans="1:36" s="36" customFormat="1" ht="15" x14ac:dyDescent="0.25">
      <c r="A30">
        <v>1.42</v>
      </c>
      <c r="B30">
        <v>4.53</v>
      </c>
      <c r="C30">
        <v>9.31</v>
      </c>
      <c r="D30" s="20">
        <f t="shared" si="0"/>
        <v>3.2387289595930069E-2</v>
      </c>
      <c r="E30" s="17">
        <f>IF(OR($A30="",$B30="",$C30=""),"",A30*'MPTO_working_3-way'!$I29)</f>
        <v>1.4659899512262207</v>
      </c>
      <c r="F30" s="21">
        <f>IF(OR($A30="",$B30="",$C30=""),"",B30*'MPTO_working_3-way'!$I29)</f>
        <v>4.6767144218695638</v>
      </c>
      <c r="G30" s="22">
        <f>IF(OR($A30="",$B30="",$C30=""),"",C30*'MPTO_working_3-way'!$I29)</f>
        <v>9.6115256661381103</v>
      </c>
      <c r="H30" s="17"/>
      <c r="I30" s="21"/>
      <c r="J30" s="22"/>
      <c r="K30" s="17"/>
      <c r="L30" s="21"/>
      <c r="M30" s="22"/>
      <c r="N30" s="23">
        <f t="shared" si="4"/>
        <v>68.213291582493767</v>
      </c>
      <c r="O30" s="24">
        <f t="shared" si="5"/>
        <v>21.382532902238658</v>
      </c>
      <c r="P30" s="24">
        <f t="shared" si="6"/>
        <v>10.404175515267577</v>
      </c>
      <c r="Q30" t="s">
        <v>124</v>
      </c>
      <c r="R30" t="s">
        <v>258</v>
      </c>
      <c r="S30" s="58" t="s">
        <v>268</v>
      </c>
      <c r="AD30" s="37"/>
      <c r="AE30" s="37"/>
      <c r="AH30" s="37"/>
      <c r="AI30" s="37"/>
      <c r="AJ30" t="s">
        <v>130</v>
      </c>
    </row>
    <row r="31" spans="1:36" s="36" customFormat="1" ht="15" x14ac:dyDescent="0.25">
      <c r="A31">
        <v>3.27</v>
      </c>
      <c r="B31">
        <v>3.42</v>
      </c>
      <c r="C31">
        <v>2.33</v>
      </c>
      <c r="D31" s="20">
        <f t="shared" si="0"/>
        <v>2.7392607728453422E-2</v>
      </c>
      <c r="E31" s="17">
        <f>IF(OR($A31="",$B31="",$C31=""),"",A31*'MPTO_working_3-way'!$I30)</f>
        <v>3.3595738272720426</v>
      </c>
      <c r="F31" s="21">
        <f>IF(OR($A31="",$B31="",$C31=""),"",B31*'MPTO_working_3-way'!$I30)</f>
        <v>3.5136827184313106</v>
      </c>
      <c r="G31" s="22">
        <f>IF(OR($A31="",$B31="",$C31=""),"",C31*'MPTO_working_3-way'!$I30)</f>
        <v>2.3938247760072966</v>
      </c>
      <c r="H31" s="17"/>
      <c r="I31" s="21"/>
      <c r="J31" s="22"/>
      <c r="K31" s="17"/>
      <c r="L31" s="21"/>
      <c r="M31" s="22"/>
      <c r="N31" s="23">
        <f t="shared" si="4"/>
        <v>29.765680155092621</v>
      </c>
      <c r="O31" s="24">
        <f t="shared" si="5"/>
        <v>28.460167867588559</v>
      </c>
      <c r="P31" s="24">
        <f t="shared" si="6"/>
        <v>41.774151977318823</v>
      </c>
      <c r="Q31" t="s">
        <v>121</v>
      </c>
      <c r="R31" t="s">
        <v>127</v>
      </c>
      <c r="S31" s="58" t="s">
        <v>268</v>
      </c>
      <c r="AD31" s="37"/>
      <c r="AE31" s="37"/>
      <c r="AH31" s="37"/>
      <c r="AI31" s="37"/>
      <c r="AJ31" t="s">
        <v>130</v>
      </c>
    </row>
    <row r="32" spans="1:36" s="36" customFormat="1" ht="15" x14ac:dyDescent="0.25">
      <c r="A32">
        <v>3.27</v>
      </c>
      <c r="B32">
        <v>3.42</v>
      </c>
      <c r="C32">
        <v>2.33</v>
      </c>
      <c r="D32" s="20">
        <f t="shared" si="0"/>
        <v>2.7392607728453422E-2</v>
      </c>
      <c r="E32" s="17">
        <f>IF(OR($A32="",$B32="",$C32=""),"",A32*'MPTO_working_3-way'!$I31)</f>
        <v>3.3595738272720426</v>
      </c>
      <c r="F32" s="21">
        <f>IF(OR($A32="",$B32="",$C32=""),"",B32*'MPTO_working_3-way'!$I31)</f>
        <v>3.5136827184313106</v>
      </c>
      <c r="G32" s="22">
        <f>IF(OR($A32="",$B32="",$C32=""),"",C32*'MPTO_working_3-way'!$I31)</f>
        <v>2.3938247760072966</v>
      </c>
      <c r="H32" s="17"/>
      <c r="I32" s="21"/>
      <c r="J32" s="22"/>
      <c r="K32" s="17"/>
      <c r="L32" s="21"/>
      <c r="M32" s="22"/>
      <c r="N32" s="23">
        <f t="shared" si="4"/>
        <v>29.765680155092621</v>
      </c>
      <c r="O32" s="24">
        <f t="shared" si="5"/>
        <v>28.460167867588559</v>
      </c>
      <c r="P32" s="24">
        <f t="shared" si="6"/>
        <v>41.774151977318823</v>
      </c>
      <c r="Q32" t="s">
        <v>121</v>
      </c>
      <c r="R32" t="s">
        <v>127</v>
      </c>
      <c r="S32" s="58" t="s">
        <v>268</v>
      </c>
      <c r="AD32" s="37"/>
      <c r="AE32" s="37"/>
      <c r="AH32" s="37"/>
      <c r="AI32" s="37"/>
      <c r="AJ32" t="s">
        <v>130</v>
      </c>
    </row>
    <row r="33" spans="1:36" s="36" customFormat="1" ht="15" x14ac:dyDescent="0.25">
      <c r="A33">
        <v>2.98</v>
      </c>
      <c r="B33">
        <v>3.11</v>
      </c>
      <c r="C33">
        <v>2.62</v>
      </c>
      <c r="D33" s="20">
        <f t="shared" si="0"/>
        <v>3.8793267471763482E-2</v>
      </c>
      <c r="E33" s="17">
        <f>IF(OR($A33="",$B33="",$C33=""),"",A33*'MPTO_working_3-way'!$I32)</f>
        <v>3.0956039370658552</v>
      </c>
      <c r="F33" s="21">
        <f>IF(OR($A33="",$B33="",$C33=""),"",B33*'MPTO_working_3-way'!$I32)</f>
        <v>3.2306470618371841</v>
      </c>
      <c r="G33" s="22">
        <f>IF(OR($A33="",$B33="",$C33=""),"",C33*'MPTO_working_3-way'!$I32)</f>
        <v>2.7216383607760206</v>
      </c>
      <c r="H33" s="17"/>
      <c r="I33" s="21"/>
      <c r="J33" s="22"/>
      <c r="K33" s="17"/>
      <c r="L33" s="21"/>
      <c r="M33" s="22"/>
      <c r="N33" s="23">
        <f t="shared" si="4"/>
        <v>32.303874149605925</v>
      </c>
      <c r="O33" s="24">
        <f t="shared" si="5"/>
        <v>30.953551435956804</v>
      </c>
      <c r="P33" s="24">
        <f t="shared" si="6"/>
        <v>36.742574414437271</v>
      </c>
      <c r="Q33" t="s">
        <v>104</v>
      </c>
      <c r="R33" t="s">
        <v>74</v>
      </c>
      <c r="S33" s="58" t="s">
        <v>268</v>
      </c>
      <c r="AD33" s="37"/>
      <c r="AE33" s="37"/>
      <c r="AH33" s="37"/>
      <c r="AI33" s="37"/>
      <c r="AJ33" t="s">
        <v>93</v>
      </c>
    </row>
    <row r="34" spans="1:36" s="36" customFormat="1" ht="15" x14ac:dyDescent="0.25">
      <c r="A34">
        <v>2.4300000000000002</v>
      </c>
      <c r="B34">
        <v>3.24</v>
      </c>
      <c r="C34">
        <v>3.13</v>
      </c>
      <c r="D34" s="20">
        <f t="shared" si="0"/>
        <v>3.9653426944871617E-2</v>
      </c>
      <c r="E34" s="17">
        <f>IF(OR($A34="",$B34="",$C34=""),"",A34*'MPTO_working_3-way'!$I33)</f>
        <v>2.5263578274760383</v>
      </c>
      <c r="F34" s="21">
        <f>IF(OR($A34="",$B34="",$C34=""),"",B34*'MPTO_working_3-way'!$I33)</f>
        <v>3.3684771033013843</v>
      </c>
      <c r="G34" s="22">
        <f>IF(OR($A34="",$B34="",$C34=""),"",C34*'MPTO_working_3-way'!$I33)</f>
        <v>3.254115226337448</v>
      </c>
      <c r="H34" s="17"/>
      <c r="I34" s="21"/>
      <c r="J34" s="22"/>
      <c r="K34" s="17"/>
      <c r="L34" s="21"/>
      <c r="M34" s="22"/>
      <c r="N34" s="23">
        <f t="shared" si="4"/>
        <v>39.582674675940567</v>
      </c>
      <c r="O34" s="24">
        <f t="shared" si="5"/>
        <v>29.687006006955425</v>
      </c>
      <c r="P34" s="24">
        <f t="shared" si="6"/>
        <v>30.730319317104023</v>
      </c>
      <c r="Q34" t="s">
        <v>96</v>
      </c>
      <c r="R34" t="s">
        <v>101</v>
      </c>
      <c r="S34" s="58" t="s">
        <v>268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4.3600000000000003</v>
      </c>
      <c r="B35">
        <v>3.37</v>
      </c>
      <c r="C35">
        <v>1.94</v>
      </c>
      <c r="D35" s="20">
        <f t="shared" si="0"/>
        <v>4.1557620735421352E-2</v>
      </c>
      <c r="E35" s="17">
        <f>IF(OR($A35="",$B35="",$C35=""),"",A35*'MPTO_working_3-way'!$I34)</f>
        <v>4.5411912264064371</v>
      </c>
      <c r="F35" s="21">
        <f>IF(OR($A35="",$B35="",$C35=""),"",B35*'MPTO_working_3-way'!$I34)</f>
        <v>3.5100491818783701</v>
      </c>
      <c r="G35" s="22">
        <f>IF(OR($A35="",$B35="",$C35=""),"",C35*'MPTO_working_3-way'!$I34)</f>
        <v>2.0206217842267176</v>
      </c>
      <c r="H35" s="17"/>
      <c r="I35" s="21"/>
      <c r="J35" s="22"/>
      <c r="K35" s="17"/>
      <c r="L35" s="21"/>
      <c r="M35" s="22"/>
      <c r="N35" s="23">
        <f t="shared" si="4"/>
        <v>22.020653836049224</v>
      </c>
      <c r="O35" s="24">
        <f t="shared" si="5"/>
        <v>28.489629295304042</v>
      </c>
      <c r="P35" s="24">
        <f t="shared" si="6"/>
        <v>49.48971686864671</v>
      </c>
      <c r="Q35" t="s">
        <v>106</v>
      </c>
      <c r="R35" t="s">
        <v>103</v>
      </c>
      <c r="S35" s="58" t="s">
        <v>268</v>
      </c>
      <c r="AD35" s="37"/>
      <c r="AE35" s="37"/>
      <c r="AH35" s="37"/>
      <c r="AI35" s="37"/>
      <c r="AJ35" t="s">
        <v>93</v>
      </c>
    </row>
    <row r="36" spans="1:36" s="36" customFormat="1" ht="15" x14ac:dyDescent="0.25">
      <c r="A36">
        <v>2.87</v>
      </c>
      <c r="B36">
        <v>2.78</v>
      </c>
      <c r="C36">
        <v>2.89</v>
      </c>
      <c r="D36" s="20">
        <f t="shared" si="0"/>
        <v>5.4165047210630979E-2</v>
      </c>
      <c r="E36" s="17">
        <f>IF(OR($A36="",$B36="",$C36=""),"",A36*'MPTO_working_3-way'!$I35)</f>
        <v>3.0254536854945111</v>
      </c>
      <c r="F36" s="21">
        <f>IF(OR($A36="",$B36="",$C36=""),"",B36*'MPTO_working_3-way'!$I35)</f>
        <v>2.9305788312455539</v>
      </c>
      <c r="G36" s="22">
        <f>IF(OR($A36="",$B36="",$C36=""),"",C36*'MPTO_working_3-way'!$I35)</f>
        <v>3.0465369864387237</v>
      </c>
      <c r="H36" s="17"/>
      <c r="I36" s="21"/>
      <c r="J36" s="22"/>
      <c r="K36" s="17"/>
      <c r="L36" s="21"/>
      <c r="M36" s="22"/>
      <c r="N36" s="23">
        <f t="shared" si="4"/>
        <v>33.052894010392023</v>
      </c>
      <c r="O36" s="24">
        <f t="shared" si="5"/>
        <v>34.12295173015292</v>
      </c>
      <c r="P36" s="24">
        <f t="shared" si="6"/>
        <v>32.824154259455057</v>
      </c>
      <c r="Q36" t="s">
        <v>78</v>
      </c>
      <c r="R36" t="s">
        <v>73</v>
      </c>
      <c r="S36" s="58" t="s">
        <v>268</v>
      </c>
      <c r="AD36" s="37"/>
      <c r="AE36" s="37"/>
      <c r="AH36" s="37"/>
      <c r="AI36" s="37"/>
      <c r="AJ36" t="s">
        <v>94</v>
      </c>
    </row>
    <row r="37" spans="1:36" s="36" customFormat="1" ht="15" x14ac:dyDescent="0.25">
      <c r="A37">
        <v>1.46</v>
      </c>
      <c r="B37">
        <v>3.86</v>
      </c>
      <c r="C37">
        <v>8.3800000000000008</v>
      </c>
      <c r="D37" s="20">
        <f t="shared" si="0"/>
        <v>6.3330606605705109E-2</v>
      </c>
      <c r="E37" s="17">
        <f>IF(OR($A37="",$B37="",$C37=""),"",A37*'MPTO_working_3-way'!$I36)</f>
        <v>1.5524626856443293</v>
      </c>
      <c r="F37" s="21">
        <f>IF(OR($A37="",$B37="",$C37=""),"",B37*'MPTO_working_3-way'!$I36)</f>
        <v>4.1044561414980212</v>
      </c>
      <c r="G37" s="22">
        <f>IF(OR($A37="",$B37="",$C37=""),"",C37*'MPTO_working_3-way'!$I36)</f>
        <v>8.9107104833558104</v>
      </c>
      <c r="H37" s="17"/>
      <c r="I37" s="21"/>
      <c r="J37" s="22"/>
      <c r="K37" s="17"/>
      <c r="L37" s="21"/>
      <c r="M37" s="22"/>
      <c r="N37" s="23">
        <f t="shared" si="4"/>
        <v>64.413786511394505</v>
      </c>
      <c r="O37" s="24">
        <f t="shared" si="5"/>
        <v>24.363763810009324</v>
      </c>
      <c r="P37" s="24">
        <f t="shared" si="6"/>
        <v>11.222449678596178</v>
      </c>
      <c r="Q37" t="s">
        <v>91</v>
      </c>
      <c r="R37" t="s">
        <v>85</v>
      </c>
      <c r="S37" s="58" t="s">
        <v>268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2.06</v>
      </c>
      <c r="B38">
        <v>3.09</v>
      </c>
      <c r="C38">
        <v>4.25</v>
      </c>
      <c r="D38" s="20">
        <f t="shared" si="0"/>
        <v>4.4355606320197971E-2</v>
      </c>
      <c r="E38" s="17">
        <f>IF(OR($A38="",$B38="",$C38=""),"",A38*'MPTO_working_3-way'!$I37)</f>
        <v>2.1513725490196078</v>
      </c>
      <c r="F38" s="21">
        <f>IF(OR($A38="",$B38="",$C38=""),"",B38*'MPTO_working_3-way'!$I37)</f>
        <v>3.2270588235294118</v>
      </c>
      <c r="G38" s="22">
        <f>IF(OR($A38="",$B38="",$C38=""),"",C38*'MPTO_working_3-way'!$I37)</f>
        <v>4.4385113268608416</v>
      </c>
      <c r="H38" s="17"/>
      <c r="I38" s="21"/>
      <c r="J38" s="22"/>
      <c r="K38" s="17"/>
      <c r="L38" s="21"/>
      <c r="M38" s="22"/>
      <c r="N38" s="23">
        <f t="shared" si="4"/>
        <v>46.481954064892456</v>
      </c>
      <c r="O38" s="24">
        <f t="shared" si="5"/>
        <v>30.987969376594972</v>
      </c>
      <c r="P38" s="24">
        <f t="shared" si="6"/>
        <v>22.530076558512576</v>
      </c>
      <c r="Q38" t="s">
        <v>238</v>
      </c>
      <c r="R38" t="s">
        <v>210</v>
      </c>
      <c r="S38" s="58" t="s">
        <v>268</v>
      </c>
      <c r="AD38" s="37"/>
      <c r="AE38" s="37"/>
      <c r="AH38" s="37"/>
      <c r="AI38" s="37"/>
      <c r="AJ38" t="s">
        <v>252</v>
      </c>
    </row>
    <row r="39" spans="1:36" s="36" customFormat="1" ht="15" x14ac:dyDescent="0.25">
      <c r="A39">
        <v>4.9400000000000004</v>
      </c>
      <c r="B39">
        <v>3.57</v>
      </c>
      <c r="C39">
        <v>1.77</v>
      </c>
      <c r="D39" s="20">
        <f t="shared" si="0"/>
        <v>4.7512946027927327E-2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213</v>
      </c>
      <c r="R39" t="s">
        <v>209</v>
      </c>
      <c r="S39" s="58" t="s">
        <v>268</v>
      </c>
      <c r="AD39" s="37"/>
      <c r="AE39" s="37"/>
      <c r="AH39" s="37"/>
      <c r="AI39" s="37"/>
      <c r="AJ39" t="s">
        <v>252</v>
      </c>
    </row>
    <row r="40" spans="1:36" s="36" customFormat="1" ht="15" x14ac:dyDescent="0.25">
      <c r="A40">
        <v>3.4</v>
      </c>
      <c r="B40">
        <v>3.2</v>
      </c>
      <c r="C40">
        <v>2.2799999999999998</v>
      </c>
      <c r="D40" s="20">
        <f t="shared" si="0"/>
        <v>4.5214138286893801E-2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236</v>
      </c>
      <c r="R40" t="s">
        <v>215</v>
      </c>
      <c r="S40" s="58" t="s">
        <v>268</v>
      </c>
      <c r="AD40" s="37"/>
      <c r="AE40" s="37"/>
      <c r="AH40" s="37"/>
      <c r="AI40" s="37"/>
      <c r="AJ40" t="s">
        <v>252</v>
      </c>
    </row>
    <row r="41" spans="1:36" s="36" customFormat="1" ht="15" x14ac:dyDescent="0.25">
      <c r="A41">
        <v>1.79</v>
      </c>
      <c r="B41">
        <v>4.3499999999999996</v>
      </c>
      <c r="C41">
        <v>3.84</v>
      </c>
      <c r="D41" s="20">
        <f t="shared" si="0"/>
        <v>4.8960942015026099E-2</v>
      </c>
      <c r="E41" s="17">
        <f>IF(OR($A41="",$B41="",$C41=""),"",A41*'MPTO_working_3-way'!$I40)</f>
        <v>1.87504817338999</v>
      </c>
      <c r="F41" s="21">
        <f>IF(OR($A41="",$B41="",$C41=""),"",B41*'MPTO_working_3-way'!$I40)</f>
        <v>4.5566813152214838</v>
      </c>
      <c r="G41" s="22">
        <f>IF(OR($A41="",$B41="",$C41=""),"",C41*'MPTO_working_3-way'!$I40)</f>
        <v>4.0224497127472407</v>
      </c>
      <c r="H41" s="17"/>
      <c r="I41" s="21"/>
      <c r="J41" s="22"/>
      <c r="K41" s="17"/>
      <c r="L41" s="21"/>
      <c r="M41" s="22"/>
      <c r="N41" s="23">
        <f t="shared" si="4"/>
        <v>53.33196310322267</v>
      </c>
      <c r="O41" s="24">
        <f t="shared" si="5"/>
        <v>21.94579631144105</v>
      </c>
      <c r="P41" s="24">
        <f t="shared" si="6"/>
        <v>24.860472384054315</v>
      </c>
      <c r="Q41" t="s">
        <v>108</v>
      </c>
      <c r="R41" t="s">
        <v>109</v>
      </c>
      <c r="S41" s="58" t="s">
        <v>268</v>
      </c>
      <c r="AD41" s="37"/>
      <c r="AE41" s="37"/>
      <c r="AH41" s="37"/>
      <c r="AI41" s="37"/>
      <c r="AJ41" t="s">
        <v>95</v>
      </c>
    </row>
    <row r="42" spans="1:36" s="36" customFormat="1" ht="15" x14ac:dyDescent="0.25">
      <c r="A42">
        <v>3.04</v>
      </c>
      <c r="B42">
        <v>3.18</v>
      </c>
      <c r="C42">
        <v>2.5</v>
      </c>
      <c r="D42" s="20">
        <f t="shared" si="0"/>
        <v>4.3412777226083943E-2</v>
      </c>
      <c r="E42" s="17">
        <f>IF(OR($A42="",$B42="",$C42=""),"",A42*'MPTO_working_3-way'!$I41)</f>
        <v>3.1774509803921571</v>
      </c>
      <c r="F42" s="21">
        <f>IF(OR($A42="",$B42="",$C42=""),"",B42*'MPTO_working_3-way'!$I41)</f>
        <v>3.3237809597523222</v>
      </c>
      <c r="G42" s="22">
        <f>IF(OR($A42="",$B42="",$C42=""),"",C42*'MPTO_working_3-way'!$I41)</f>
        <v>2.6130353457172344</v>
      </c>
      <c r="H42" s="17"/>
      <c r="I42" s="21"/>
      <c r="J42" s="22"/>
      <c r="K42" s="17"/>
      <c r="L42" s="21"/>
      <c r="M42" s="22"/>
      <c r="N42" s="23">
        <f t="shared" si="4"/>
        <v>31.471767972847886</v>
      </c>
      <c r="O42" s="24">
        <f t="shared" si="5"/>
        <v>30.086218439452068</v>
      </c>
      <c r="P42" s="24">
        <f t="shared" si="6"/>
        <v>38.269669854983029</v>
      </c>
      <c r="Q42" t="s">
        <v>116</v>
      </c>
      <c r="R42" t="s">
        <v>114</v>
      </c>
      <c r="S42" s="58" t="s">
        <v>268</v>
      </c>
      <c r="AD42" s="37"/>
      <c r="AE42" s="37"/>
      <c r="AH42" s="37"/>
      <c r="AI42" s="37"/>
      <c r="AJ42" t="s">
        <v>95</v>
      </c>
    </row>
    <row r="43" spans="1:36" s="36" customFormat="1" ht="15" x14ac:dyDescent="0.25">
      <c r="A43">
        <v>1.43</v>
      </c>
      <c r="B43">
        <v>4.6100000000000003</v>
      </c>
      <c r="C43">
        <v>8.65</v>
      </c>
      <c r="D43" s="20">
        <f t="shared" si="0"/>
        <v>3.1827375413196579E-2</v>
      </c>
      <c r="E43" s="17">
        <f>IF(OR($A43="",$B43="",$C43=""),"",A43*'MPTO_working_3-way'!$I42)</f>
        <v>1.5000141470814872</v>
      </c>
      <c r="F43" s="21">
        <f>IF(OR($A43="",$B43="",$C43=""),"",B43*'MPTO_working_3-way'!$I42)</f>
        <v>4.8357099426892702</v>
      </c>
      <c r="G43" s="22">
        <f>IF(OR($A43="",$B43="",$C43=""),"",C43*'MPTO_working_3-way'!$I42)</f>
        <v>9.0735121484299768</v>
      </c>
      <c r="H43" s="17"/>
      <c r="I43" s="21"/>
      <c r="J43" s="22"/>
      <c r="K43" s="17"/>
      <c r="L43" s="21"/>
      <c r="M43" s="22"/>
      <c r="N43" s="23">
        <f t="shared" si="4"/>
        <v>66.666037913419473</v>
      </c>
      <c r="O43" s="24">
        <f t="shared" si="5"/>
        <v>20.679486814791723</v>
      </c>
      <c r="P43" s="24">
        <f t="shared" si="6"/>
        <v>11.021090660831193</v>
      </c>
      <c r="Q43" t="s">
        <v>245</v>
      </c>
      <c r="R43" t="s">
        <v>265</v>
      </c>
      <c r="S43" s="58" t="s">
        <v>268</v>
      </c>
      <c r="AD43" s="37"/>
      <c r="AE43" s="37"/>
      <c r="AH43" s="37"/>
      <c r="AI43" s="37"/>
      <c r="AJ43" t="s">
        <v>253</v>
      </c>
    </row>
    <row r="44" spans="1:36" s="36" customFormat="1" ht="15" x14ac:dyDescent="0.25">
      <c r="A44">
        <v>1.61</v>
      </c>
      <c r="B44">
        <v>4.32</v>
      </c>
      <c r="C44">
        <v>5.54</v>
      </c>
      <c r="D44" s="20">
        <f t="shared" si="0"/>
        <v>3.3104909066296706E-2</v>
      </c>
      <c r="E44" s="17">
        <f>IF(OR($A44="",$B44="",$C44=""),"",A44*'MPTO_working_3-way'!$I43)</f>
        <v>1.6798945713339952</v>
      </c>
      <c r="F44" s="21">
        <f>IF(OR($A44="",$B44="",$C44=""),"",B44*'MPTO_working_3-way'!$I43)</f>
        <v>4.5075431976166831</v>
      </c>
      <c r="G44" s="22">
        <f>IF(OR($A44="",$B44="",$C44=""),"",C44*'MPTO_working_3-way'!$I43)</f>
        <v>5.7805067858325048</v>
      </c>
      <c r="H44" s="17"/>
      <c r="I44" s="21"/>
      <c r="J44" s="22"/>
      <c r="K44" s="17"/>
      <c r="L44" s="21"/>
      <c r="M44" s="22"/>
      <c r="N44" s="23">
        <f t="shared" si="4"/>
        <v>59.527545184332929</v>
      </c>
      <c r="O44" s="24">
        <f t="shared" si="5"/>
        <v>22.185034200642594</v>
      </c>
      <c r="P44" s="24">
        <f t="shared" si="6"/>
        <v>17.299521253930692</v>
      </c>
      <c r="Q44" t="s">
        <v>218</v>
      </c>
      <c r="R44" t="s">
        <v>223</v>
      </c>
      <c r="S44" s="58" t="s">
        <v>268</v>
      </c>
      <c r="AD44" s="37"/>
      <c r="AE44" s="37"/>
      <c r="AH44" s="37"/>
      <c r="AI44" s="37"/>
      <c r="AJ44" t="s">
        <v>253</v>
      </c>
    </row>
    <row r="45" spans="1:36" s="36" customFormat="1" ht="15" x14ac:dyDescent="0.25">
      <c r="A45">
        <v>4.09</v>
      </c>
      <c r="B45">
        <v>4.07</v>
      </c>
      <c r="C45">
        <v>1.85</v>
      </c>
      <c r="D45" s="20">
        <f t="shared" si="0"/>
        <v>3.0739563746898568E-2</v>
      </c>
      <c r="E45" s="17">
        <f>IF(OR($A45="",$B45="",$C45=""),"",A45*'MPTO_working_3-way'!$I44)</f>
        <v>4.2201739654399741</v>
      </c>
      <c r="F45" s="21">
        <f>IF(OR($A45="",$B45="",$C45=""),"",B45*'MPTO_working_3-way'!$I44)</f>
        <v>4.19953741793171</v>
      </c>
      <c r="G45" s="22">
        <f>IF(OR($A45="",$B45="",$C45=""),"",C45*'MPTO_working_3-way'!$I44)</f>
        <v>1.9088806445144137</v>
      </c>
      <c r="H45" s="17"/>
      <c r="I45" s="21"/>
      <c r="J45" s="22"/>
      <c r="K45" s="17"/>
      <c r="L45" s="21"/>
      <c r="M45" s="22"/>
      <c r="N45" s="23">
        <f t="shared" si="4"/>
        <v>23.695705631787742</v>
      </c>
      <c r="O45" s="24">
        <f t="shared" si="5"/>
        <v>23.81214644570316</v>
      </c>
      <c r="P45" s="24">
        <f t="shared" si="6"/>
        <v>52.386722180546954</v>
      </c>
      <c r="Q45" t="s">
        <v>228</v>
      </c>
      <c r="R45" t="s">
        <v>220</v>
      </c>
      <c r="S45" s="58" t="s">
        <v>268</v>
      </c>
      <c r="AD45" s="37"/>
      <c r="AE45" s="37"/>
      <c r="AH45" s="37"/>
      <c r="AI45" s="37"/>
      <c r="AJ45" t="s">
        <v>253</v>
      </c>
    </row>
    <row r="46" spans="1:36" s="36" customFormat="1" ht="15" x14ac:dyDescent="0.25">
      <c r="A46">
        <v>2.15</v>
      </c>
      <c r="B46">
        <v>3.33</v>
      </c>
      <c r="C46">
        <v>3.8</v>
      </c>
      <c r="D46" s="20">
        <f t="shared" si="0"/>
        <v>2.8574474106909831E-2</v>
      </c>
      <c r="E46" s="17">
        <f>IF(OR($A46="",$B46="",$C46=""),"",A46*'MPTO_working_3-way'!$I45)</f>
        <v>2.2211755544925378</v>
      </c>
      <c r="F46" s="21">
        <f>IF(OR($A46="",$B46="",$C46=""),"",B46*'MPTO_working_3-way'!$I45)</f>
        <v>3.4402393471907682</v>
      </c>
      <c r="G46" s="22">
        <f>IF(OR($A46="",$B46="",$C46=""),"",C46*'MPTO_working_3-way'!$I45)</f>
        <v>3.9257986544519272</v>
      </c>
      <c r="H46" s="17"/>
      <c r="I46" s="21"/>
      <c r="J46" s="22"/>
      <c r="K46" s="17"/>
      <c r="L46" s="21"/>
      <c r="M46" s="22"/>
      <c r="N46" s="23">
        <f t="shared" si="4"/>
        <v>45.021205009095539</v>
      </c>
      <c r="O46" s="24">
        <f t="shared" si="5"/>
        <v>29.067744975842462</v>
      </c>
      <c r="P46" s="24">
        <f t="shared" si="6"/>
        <v>25.472523886725106</v>
      </c>
      <c r="Q46" t="s">
        <v>250</v>
      </c>
      <c r="R46" t="s">
        <v>244</v>
      </c>
      <c r="S46" s="58" t="s">
        <v>268</v>
      </c>
      <c r="AD46" s="37"/>
      <c r="AE46" s="37"/>
      <c r="AH46" s="37"/>
      <c r="AI46" s="37"/>
      <c r="AJ46" t="s">
        <v>253</v>
      </c>
    </row>
    <row r="47" spans="1:36" s="36" customFormat="1" ht="15" x14ac:dyDescent="0.25">
      <c r="A47">
        <v>1.76</v>
      </c>
      <c r="B47">
        <v>3.93</v>
      </c>
      <c r="C47">
        <v>4.78</v>
      </c>
      <c r="D47" s="20">
        <f t="shared" si="0"/>
        <v>3.1839765310971657E-2</v>
      </c>
      <c r="E47" s="17">
        <f>IF(OR($A47="",$B47="",$C47=""),"",A47*'MPTO_working_3-way'!$I46)</f>
        <v>1.8141016321945416</v>
      </c>
      <c r="F47" s="21">
        <f>IF(OR($A47="",$B47="",$C47=""),"",B47*'MPTO_working_3-way'!$I46)</f>
        <v>4.0508064855253112</v>
      </c>
      <c r="G47" s="22">
        <f>IF(OR($A47="",$B47="",$C47=""),"",C47*'MPTO_working_3-way'!$I46)</f>
        <v>4.926935114710175</v>
      </c>
      <c r="H47" s="17"/>
      <c r="I47" s="21"/>
      <c r="J47" s="22"/>
      <c r="K47" s="17"/>
      <c r="L47" s="21"/>
      <c r="M47" s="22"/>
      <c r="N47" s="23">
        <f t="shared" si="4"/>
        <v>55.123703228814549</v>
      </c>
      <c r="O47" s="24">
        <f t="shared" si="5"/>
        <v>24.686442158451303</v>
      </c>
      <c r="P47" s="24">
        <f t="shared" si="6"/>
        <v>20.296593657471469</v>
      </c>
      <c r="Q47" t="s">
        <v>248</v>
      </c>
      <c r="R47" t="s">
        <v>219</v>
      </c>
      <c r="S47" s="58" t="s">
        <v>268</v>
      </c>
      <c r="AD47" s="37"/>
      <c r="AE47" s="37"/>
      <c r="AH47" s="37"/>
      <c r="AI47" s="37"/>
      <c r="AJ47" t="s">
        <v>253</v>
      </c>
    </row>
    <row r="48" spans="1:36" s="36" customFormat="1" ht="15" x14ac:dyDescent="0.25">
      <c r="A48">
        <v>2.13</v>
      </c>
      <c r="B48">
        <v>3.02</v>
      </c>
      <c r="C48">
        <v>4.08</v>
      </c>
      <c r="D48" s="20">
        <f t="shared" si="0"/>
        <v>4.5707435105373229E-2</v>
      </c>
      <c r="E48" s="17">
        <f>IF(OR($A48="",$B48="",$C48=""),"",A48*'MPTO_working_3-way'!$I47)</f>
        <v>2.1908636298477178</v>
      </c>
      <c r="F48" s="21">
        <f>IF(OR($A48="",$B48="",$C48=""),"",B48*'MPTO_working_3-way'!$I47)</f>
        <v>3.1062949118028675</v>
      </c>
      <c r="G48" s="22">
        <f>IF(OR($A48="",$B48="",$C48=""),"",C48*'MPTO_working_3-way'!$I47)</f>
        <v>4.1965838543561924</v>
      </c>
      <c r="H48" s="17"/>
      <c r="I48" s="21"/>
      <c r="J48" s="22"/>
      <c r="K48" s="17"/>
      <c r="L48" s="21"/>
      <c r="M48" s="22"/>
      <c r="N48" s="23">
        <f t="shared" si="4"/>
        <v>45.644100635761973</v>
      </c>
      <c r="O48" s="24">
        <f t="shared" si="5"/>
        <v>32.192693494759276</v>
      </c>
      <c r="P48" s="24">
        <f t="shared" si="6"/>
        <v>23.828905478963968</v>
      </c>
      <c r="Q48" t="s">
        <v>198</v>
      </c>
      <c r="R48" t="s">
        <v>195</v>
      </c>
      <c r="S48" t="s">
        <v>269</v>
      </c>
      <c r="AD48" s="37"/>
      <c r="AE48" s="37"/>
      <c r="AH48" s="37"/>
      <c r="AI48" s="37"/>
      <c r="AJ48" t="s">
        <v>207</v>
      </c>
    </row>
    <row r="49" spans="1:36" s="36" customFormat="1" ht="15" x14ac:dyDescent="0.25">
      <c r="A49">
        <v>2.3199999999999998</v>
      </c>
      <c r="B49">
        <v>3.29</v>
      </c>
      <c r="C49">
        <v>3.23</v>
      </c>
      <c r="D49" s="20">
        <f t="shared" si="0"/>
        <v>4.4583373759589984E-2</v>
      </c>
      <c r="E49" s="17">
        <f>IF(OR($A49="",$B49="",$C49=""),"",A49*'MPTO_working_3-way'!$I48)</f>
        <v>2.3938682555214541</v>
      </c>
      <c r="F49" s="21">
        <f>IF(OR($A49="",$B49="",$C49=""),"",B49*'MPTO_working_3-way'!$I48)</f>
        <v>3.3947528278730967</v>
      </c>
      <c r="G49" s="22">
        <f>IF(OR($A49="",$B49="",$C49=""),"",C49*'MPTO_working_3-way'!$I48)</f>
        <v>3.3328424419544382</v>
      </c>
      <c r="H49" s="17"/>
      <c r="I49" s="21"/>
      <c r="J49" s="22"/>
      <c r="K49" s="17"/>
      <c r="L49" s="21"/>
      <c r="M49" s="22"/>
      <c r="N49" s="23">
        <f t="shared" si="4"/>
        <v>41.773393238892794</v>
      </c>
      <c r="O49" s="24">
        <f t="shared" si="5"/>
        <v>29.45722562742592</v>
      </c>
      <c r="P49" s="24">
        <f t="shared" si="6"/>
        <v>30.00441867313662</v>
      </c>
      <c r="Q49" t="s">
        <v>157</v>
      </c>
      <c r="R49" t="s">
        <v>201</v>
      </c>
      <c r="S49" t="s">
        <v>269</v>
      </c>
      <c r="AD49" s="37"/>
      <c r="AE49" s="37"/>
      <c r="AH49" s="37"/>
      <c r="AI49" s="37"/>
      <c r="AJ49" t="s">
        <v>207</v>
      </c>
    </row>
    <row r="50" spans="1:36" s="36" customFormat="1" ht="15" x14ac:dyDescent="0.25">
      <c r="A50">
        <v>2.39</v>
      </c>
      <c r="B50">
        <v>2.97</v>
      </c>
      <c r="C50">
        <v>3.47</v>
      </c>
      <c r="D50" s="20">
        <f t="shared" si="0"/>
        <v>4.3294816581686657E-2</v>
      </c>
      <c r="E50" s="17">
        <f>IF(OR($A50="",$B50="",$C50=""),"",A50*'MPTO_working_3-way'!$I49)</f>
        <v>2.4992407699018422</v>
      </c>
      <c r="F50" s="21">
        <f>IF(OR($A50="",$B50="",$C50=""),"",B50*'MPTO_working_3-way'!$I49)</f>
        <v>3.1057510822629588</v>
      </c>
      <c r="G50" s="22">
        <f>IF(OR($A50="",$B50="",$C50=""),"",C50*'MPTO_working_3-way'!$I49)</f>
        <v>3.6286047998156454</v>
      </c>
      <c r="H50" s="17"/>
      <c r="I50" s="21"/>
      <c r="J50" s="22"/>
      <c r="K50" s="17"/>
      <c r="L50" s="21"/>
      <c r="M50" s="22"/>
      <c r="N50" s="23">
        <f t="shared" si="4"/>
        <v>40.01215137184542</v>
      </c>
      <c r="O50" s="24">
        <f t="shared" si="5"/>
        <v>32.198330565222413</v>
      </c>
      <c r="P50" s="24">
        <f t="shared" si="6"/>
        <v>27.558801665334453</v>
      </c>
      <c r="Q50" t="s">
        <v>199</v>
      </c>
      <c r="R50" t="s">
        <v>189</v>
      </c>
      <c r="S50" t="s">
        <v>269</v>
      </c>
      <c r="AD50" s="37"/>
      <c r="AE50" s="37"/>
      <c r="AH50" s="37"/>
      <c r="AI50" s="37"/>
      <c r="AJ50" t="s">
        <v>207</v>
      </c>
    </row>
    <row r="51" spans="1:36" s="36" customFormat="1" ht="15" x14ac:dyDescent="0.25">
      <c r="A51">
        <v>1.34</v>
      </c>
      <c r="B51">
        <v>5.13</v>
      </c>
      <c r="C51">
        <v>9.27</v>
      </c>
      <c r="D51" s="20">
        <f t="shared" si="0"/>
        <v>4.9075295751978665E-2</v>
      </c>
      <c r="E51" s="17">
        <f>IF(OR($A51="",$B51="",$C51=""),"",A51*'MPTO_working_3-way'!$I50)</f>
        <v>1.3997417208378506</v>
      </c>
      <c r="F51" s="21">
        <f>IF(OR($A51="",$B51="",$C51=""),"",B51*'MPTO_working_3-way'!$I50)</f>
        <v>5.3587127073866965</v>
      </c>
      <c r="G51" s="22">
        <f>IF(OR($A51="",$B51="",$C51=""),"",C51*'MPTO_working_3-way'!$I50)</f>
        <v>9.6832878747513984</v>
      </c>
      <c r="H51" s="17"/>
      <c r="I51" s="21"/>
      <c r="J51" s="22"/>
      <c r="K51" s="17"/>
      <c r="L51" s="21"/>
      <c r="M51" s="22"/>
      <c r="N51" s="23">
        <f t="shared" si="4"/>
        <v>71.44175136834707</v>
      </c>
      <c r="O51" s="24">
        <f t="shared" si="5"/>
        <v>18.66119821317448</v>
      </c>
      <c r="P51" s="24">
        <f t="shared" si="6"/>
        <v>10.327070855834423</v>
      </c>
      <c r="Q51" t="s">
        <v>186</v>
      </c>
      <c r="R51" t="s">
        <v>190</v>
      </c>
      <c r="S51" t="s">
        <v>269</v>
      </c>
      <c r="AD51" s="37"/>
      <c r="AE51" s="37"/>
      <c r="AH51" s="37"/>
      <c r="AI51" s="37"/>
      <c r="AJ51" t="s">
        <v>207</v>
      </c>
    </row>
    <row r="52" spans="1:36" s="36" customFormat="1" ht="15" x14ac:dyDescent="0.25">
      <c r="A52">
        <v>3.56</v>
      </c>
      <c r="B52">
        <v>3.94</v>
      </c>
      <c r="C52">
        <v>2.02</v>
      </c>
      <c r="D52" s="20">
        <f t="shared" si="0"/>
        <v>2.9755487953974313E-2</v>
      </c>
      <c r="E52" s="17">
        <f>IF(OR($A52="",$B52="",$C52=""),"",A52*'MPTO_working_3-way'!$I51)</f>
        <v>3.7141295470308044</v>
      </c>
      <c r="F52" s="21">
        <f>IF(OR($A52="",$B52="",$C52=""),"",B52*'MPTO_working_3-way'!$I51)</f>
        <v>4.1105815773318453</v>
      </c>
      <c r="G52" s="22">
        <f>IF(OR($A52="",$B52="",$C52=""),"",C52*'MPTO_working_3-way'!$I51)</f>
        <v>2.1074555294950073</v>
      </c>
      <c r="H52" s="17"/>
      <c r="I52" s="21"/>
      <c r="J52" s="22"/>
      <c r="K52" s="17"/>
      <c r="L52" s="21"/>
      <c r="M52" s="22"/>
      <c r="N52" s="23">
        <f t="shared" si="4"/>
        <v>26.92420895225457</v>
      </c>
      <c r="O52" s="24">
        <f t="shared" si="5"/>
        <v>24.32745783503205</v>
      </c>
      <c r="P52" s="24">
        <f t="shared" si="6"/>
        <v>47.450586074270426</v>
      </c>
      <c r="Q52" t="s">
        <v>142</v>
      </c>
      <c r="R52" t="s">
        <v>134</v>
      </c>
      <c r="S52" t="s">
        <v>269</v>
      </c>
      <c r="AD52" s="37"/>
      <c r="AE52" s="37"/>
      <c r="AH52" s="37"/>
      <c r="AI52" s="37"/>
      <c r="AJ52" t="s">
        <v>143</v>
      </c>
    </row>
    <row r="53" spans="1:36" s="36" customFormat="1" ht="15" x14ac:dyDescent="0.25">
      <c r="A53">
        <v>2.2799999999999998</v>
      </c>
      <c r="B53">
        <v>3.45</v>
      </c>
      <c r="C53">
        <v>3.29</v>
      </c>
      <c r="D53" s="20">
        <f t="shared" si="0"/>
        <v>3.2402931472993224E-2</v>
      </c>
      <c r="E53" s="17">
        <f>IF(OR($A53="",$B53="",$C53=""),"",A53*'MPTO_working_3-way'!$I52)</f>
        <v>2.3918916743145111</v>
      </c>
      <c r="F53" s="21">
        <f>IF(OR($A53="",$B53="",$C53=""),"",B53*'MPTO_working_3-way'!$I52)</f>
        <v>3.6193097703443264</v>
      </c>
      <c r="G53" s="22">
        <f>IF(OR($A53="",$B53="",$C53=""),"",C53*'MPTO_working_3-way'!$I52)</f>
        <v>3.45145772302401</v>
      </c>
      <c r="H53" s="17"/>
      <c r="I53" s="21"/>
      <c r="J53" s="22"/>
      <c r="K53" s="17"/>
      <c r="L53" s="21"/>
      <c r="M53" s="22"/>
      <c r="N53" s="23">
        <f t="shared" si="4"/>
        <v>41.807913407557997</v>
      </c>
      <c r="O53" s="24">
        <f t="shared" si="5"/>
        <v>27.629577556299196</v>
      </c>
      <c r="P53" s="24">
        <f t="shared" si="6"/>
        <v>28.973265218611616</v>
      </c>
      <c r="Q53" t="s">
        <v>136</v>
      </c>
      <c r="R53" t="s">
        <v>232</v>
      </c>
      <c r="S53" t="s">
        <v>269</v>
      </c>
      <c r="AD53" s="37"/>
      <c r="AE53" s="37"/>
      <c r="AH53" s="37"/>
      <c r="AI53" s="37"/>
      <c r="AJ53" t="s">
        <v>143</v>
      </c>
    </row>
    <row r="54" spans="1:36" s="36" customFormat="1" ht="15" x14ac:dyDescent="0.25">
      <c r="A54">
        <v>1.52</v>
      </c>
      <c r="B54">
        <v>4.62</v>
      </c>
      <c r="C54">
        <v>6.13</v>
      </c>
      <c r="D54" s="20">
        <f t="shared" si="0"/>
        <v>3.7477090323316808E-2</v>
      </c>
      <c r="E54" s="17">
        <f>IF(OR($A54="",$B54="",$C54=""),"",A54*'MPTO_working_3-way'!$I53)</f>
        <v>1.565228341690041</v>
      </c>
      <c r="F54" s="21">
        <f>IF(OR($A54="",$B54="",$C54=""),"",B54*'MPTO_working_3-way'!$I53)</f>
        <v>4.7574703543473618</v>
      </c>
      <c r="G54" s="22">
        <f>IF(OR($A54="",$B54="",$C54=""),"",C54*'MPTO_working_3-way'!$I53)</f>
        <v>6.3124011411578627</v>
      </c>
      <c r="H54" s="17"/>
      <c r="I54" s="21"/>
      <c r="J54" s="22"/>
      <c r="K54" s="17"/>
      <c r="L54" s="21"/>
      <c r="M54" s="22"/>
      <c r="N54" s="23">
        <f t="shared" si="4"/>
        <v>63.888441920254216</v>
      </c>
      <c r="O54" s="24">
        <f t="shared" si="5"/>
        <v>21.01957396510528</v>
      </c>
      <c r="P54" s="24">
        <f t="shared" si="6"/>
        <v>15.841832254288157</v>
      </c>
      <c r="Q54" t="s">
        <v>254</v>
      </c>
      <c r="R54" t="s">
        <v>137</v>
      </c>
      <c r="S54" t="s">
        <v>269</v>
      </c>
      <c r="AD54" s="37"/>
      <c r="AE54" s="37"/>
      <c r="AH54" s="37"/>
      <c r="AI54" s="37"/>
      <c r="AJ54" t="s">
        <v>143</v>
      </c>
    </row>
    <row r="55" spans="1:36" s="36" customFormat="1" ht="15" x14ac:dyDescent="0.25">
      <c r="A55">
        <v>1.4</v>
      </c>
      <c r="B55">
        <v>5.26</v>
      </c>
      <c r="C55">
        <v>7.74</v>
      </c>
      <c r="D55" s="20">
        <f t="shared" si="0"/>
        <v>3.3598749135047568E-2</v>
      </c>
      <c r="E55" s="17">
        <f>IF(OR($A55="",$B55="",$C55=""),"",A55*'MPTO_working_3-way'!$I54)</f>
        <v>1.4453641040621905</v>
      </c>
      <c r="F55" s="21">
        <f>IF(OR($A55="",$B55="",$C55=""),"",B55*'MPTO_working_3-way'!$I54)</f>
        <v>5.4304394195479437</v>
      </c>
      <c r="G55" s="22">
        <f>IF(OR($A55="",$B55="",$C55=""),"",C55*'MPTO_working_3-way'!$I54)</f>
        <v>7.9907986896009682</v>
      </c>
      <c r="H55" s="17"/>
      <c r="I55" s="21"/>
      <c r="J55" s="22"/>
      <c r="K55" s="17"/>
      <c r="L55" s="21"/>
      <c r="M55" s="22"/>
      <c r="N55" s="23">
        <f t="shared" si="4"/>
        <v>69.186718916673215</v>
      </c>
      <c r="O55" s="24">
        <f t="shared" si="5"/>
        <v>18.41471606147196</v>
      </c>
      <c r="P55" s="24">
        <f t="shared" si="6"/>
        <v>12.514393602499032</v>
      </c>
      <c r="Q55" t="s">
        <v>255</v>
      </c>
      <c r="R55" t="s">
        <v>138</v>
      </c>
      <c r="S55" t="s">
        <v>269</v>
      </c>
      <c r="AD55" s="37"/>
      <c r="AE55" s="37"/>
      <c r="AH55" s="37"/>
      <c r="AI55" s="37"/>
      <c r="AJ55" t="s">
        <v>143</v>
      </c>
    </row>
    <row r="56" spans="1:36" s="36" customFormat="1" ht="15" x14ac:dyDescent="0.25">
      <c r="A56">
        <v>2.98</v>
      </c>
      <c r="B56">
        <v>3.4</v>
      </c>
      <c r="C56">
        <v>2.4500000000000002</v>
      </c>
      <c r="D56" s="20">
        <f t="shared" si="0"/>
        <v>3.7851382163603731E-2</v>
      </c>
      <c r="E56" s="17">
        <f>IF(OR($A56="",$B56="",$C56=""),"",A56*'MPTO_working_3-way'!$I55)</f>
        <v>3.0916817291634842</v>
      </c>
      <c r="F56" s="21">
        <f>IF(OR($A56="",$B56="",$C56=""),"",B56*'MPTO_working_3-way'!$I55)</f>
        <v>3.5274221070992771</v>
      </c>
      <c r="G56" s="22">
        <f>IF(OR($A56="",$B56="",$C56=""),"",C56*'MPTO_working_3-way'!$I55)</f>
        <v>2.5418188712921266</v>
      </c>
      <c r="H56" s="17"/>
      <c r="I56" s="21"/>
      <c r="J56" s="22"/>
      <c r="K56" s="17"/>
      <c r="L56" s="21"/>
      <c r="M56" s="22"/>
      <c r="N56" s="23">
        <f t="shared" si="4"/>
        <v>32.344855894030523</v>
      </c>
      <c r="O56" s="24">
        <f t="shared" si="5"/>
        <v>28.349314871826753</v>
      </c>
      <c r="P56" s="24">
        <f t="shared" si="6"/>
        <v>39.341906352739159</v>
      </c>
      <c r="Q56" t="s">
        <v>193</v>
      </c>
      <c r="R56" t="s">
        <v>179</v>
      </c>
      <c r="S56" t="s">
        <v>269</v>
      </c>
      <c r="AD56" s="37"/>
      <c r="AE56" s="37"/>
      <c r="AH56" s="37"/>
      <c r="AI56" s="37"/>
      <c r="AJ56" t="s">
        <v>204</v>
      </c>
    </row>
    <row r="57" spans="1:36" s="36" customFormat="1" ht="15" x14ac:dyDescent="0.25">
      <c r="A57">
        <v>1.73</v>
      </c>
      <c r="B57">
        <v>3.94</v>
      </c>
      <c r="C57">
        <v>4.75</v>
      </c>
      <c r="D57" s="20">
        <f t="shared" si="0"/>
        <v>4.2368104469383328E-2</v>
      </c>
      <c r="E57" s="17">
        <f>IF(OR($A57="",$B57="",$C57=""),"",A57*'MPTO_working_3-way'!$I56)</f>
        <v>1.7881258360036323</v>
      </c>
      <c r="F57" s="21">
        <f>IF(OR($A57="",$B57="",$C57=""),"",B57*'MPTO_working_3-way'!$I56)</f>
        <v>4.0723790715920876</v>
      </c>
      <c r="G57" s="22">
        <f>IF(OR($A57="",$B57="",$C57=""),"",C57*'MPTO_working_3-way'!$I56)</f>
        <v>4.9095940583914759</v>
      </c>
      <c r="H57" s="17"/>
      <c r="I57" s="21"/>
      <c r="J57" s="22"/>
      <c r="K57" s="17"/>
      <c r="L57" s="21"/>
      <c r="M57" s="22"/>
      <c r="N57" s="23">
        <f t="shared" si="4"/>
        <v>55.924475775986082</v>
      </c>
      <c r="O57" s="24">
        <f t="shared" si="5"/>
        <v>24.555670835648709</v>
      </c>
      <c r="P57" s="24">
        <f t="shared" si="6"/>
        <v>20.36828275630651</v>
      </c>
      <c r="Q57" t="s">
        <v>194</v>
      </c>
      <c r="R57" t="s">
        <v>180</v>
      </c>
      <c r="S57" t="s">
        <v>269</v>
      </c>
      <c r="AD57" s="37"/>
      <c r="AE57" s="37"/>
      <c r="AH57" s="37"/>
      <c r="AI57" s="37"/>
      <c r="AJ57" t="s">
        <v>204</v>
      </c>
    </row>
    <row r="58" spans="1:36" s="36" customFormat="1" ht="15" x14ac:dyDescent="0.25">
      <c r="A58">
        <v>1.91</v>
      </c>
      <c r="B58">
        <v>3.67</v>
      </c>
      <c r="C58">
        <v>4.08</v>
      </c>
      <c r="D58" s="20">
        <f t="shared" si="0"/>
        <v>4.1137812672467522E-2</v>
      </c>
      <c r="E58" s="17">
        <f>IF(OR($A58="",$B58="",$C58=""),"",A58*'MPTO_working_3-way'!$I57)</f>
        <v>1.982296139932483</v>
      </c>
      <c r="F58" s="21">
        <f>IF(OR($A58="",$B58="",$C58=""),"",B58*'MPTO_working_3-way'!$I57)</f>
        <v>3.8089145725404254</v>
      </c>
      <c r="G58" s="22">
        <f>IF(OR($A58="",$B58="",$C58=""),"",C58*'MPTO_working_3-way'!$I57)</f>
        <v>4.234433639227503</v>
      </c>
      <c r="H58" s="17"/>
      <c r="I58" s="21"/>
      <c r="J58" s="22"/>
      <c r="K58" s="17"/>
      <c r="L58" s="21"/>
      <c r="M58" s="22"/>
      <c r="N58" s="23">
        <f t="shared" si="4"/>
        <v>50.446549325070066</v>
      </c>
      <c r="O58" s="24">
        <f t="shared" si="5"/>
        <v>26.254198695063714</v>
      </c>
      <c r="P58" s="24">
        <f t="shared" si="6"/>
        <v>23.615909120314662</v>
      </c>
      <c r="Q58" t="s">
        <v>182</v>
      </c>
      <c r="R58" t="s">
        <v>145</v>
      </c>
      <c r="S58" t="s">
        <v>269</v>
      </c>
      <c r="AD58" s="37"/>
      <c r="AE58" s="37"/>
      <c r="AH58" s="37"/>
      <c r="AI58" s="37"/>
      <c r="AJ58" t="s">
        <v>204</v>
      </c>
    </row>
    <row r="59" spans="1:36" s="36" customFormat="1" ht="15" x14ac:dyDescent="0.25">
      <c r="A59">
        <v>2.4500000000000002</v>
      </c>
      <c r="B59">
        <v>3.38</v>
      </c>
      <c r="C59">
        <v>2.99</v>
      </c>
      <c r="D59" s="20">
        <f t="shared" si="0"/>
        <v>3.8469414006919944E-2</v>
      </c>
      <c r="E59" s="17">
        <f>IF(OR($A59="",$B59="",$C59=""),"",A59*'MPTO_working_3-way'!$I58)</f>
        <v>2.5538018559499895</v>
      </c>
      <c r="F59" s="21">
        <f>IF(OR($A59="",$B59="",$C59=""),"",B59*'MPTO_working_3-way'!$I58)</f>
        <v>3.5232041931065154</v>
      </c>
      <c r="G59" s="22">
        <f>IF(OR($A59="",$B59="",$C59=""),"",C59*'MPTO_working_3-way'!$I58)</f>
        <v>3.1166806323634564</v>
      </c>
      <c r="H59" s="17"/>
      <c r="I59" s="21"/>
      <c r="J59" s="22"/>
      <c r="K59" s="17"/>
      <c r="L59" s="21"/>
      <c r="M59" s="22"/>
      <c r="N59" s="23">
        <f t="shared" si="4"/>
        <v>39.15730571148832</v>
      </c>
      <c r="O59" s="24">
        <f t="shared" si="5"/>
        <v>28.383254139984142</v>
      </c>
      <c r="P59" s="24">
        <f t="shared" si="6"/>
        <v>32.085417723460331</v>
      </c>
      <c r="Q59" t="s">
        <v>177</v>
      </c>
      <c r="R59" t="s">
        <v>183</v>
      </c>
      <c r="S59" t="s">
        <v>269</v>
      </c>
      <c r="AD59" s="37"/>
      <c r="AE59" s="37"/>
      <c r="AH59" s="37"/>
      <c r="AI59" s="37"/>
      <c r="AJ59" t="s">
        <v>204</v>
      </c>
    </row>
    <row r="60" spans="1:36" s="36" customFormat="1" ht="15" x14ac:dyDescent="0.25">
      <c r="A60">
        <v>3.74</v>
      </c>
      <c r="B60">
        <v>3.14</v>
      </c>
      <c r="C60">
        <v>2.2599999999999998</v>
      </c>
      <c r="D60" s="20">
        <f t="shared" si="0"/>
        <v>2.8328892830197461E-2</v>
      </c>
      <c r="E60" s="17">
        <f>IF(OR($A60="",$B60="",$C60=""),"",A60*'MPTO_working_3-way'!$I59)</f>
        <v>3.8938554193950288</v>
      </c>
      <c r="F60" s="21">
        <f>IF(OR($A60="",$B60="",$C60=""),"",B60*'MPTO_working_3-way'!$I59)</f>
        <v>3.269172731791548</v>
      </c>
      <c r="G60" s="22">
        <f>IF(OR($A60="",$B60="",$C60=""),"",C60*'MPTO_working_3-way'!$I59)</f>
        <v>2.3529714566397764</v>
      </c>
      <c r="H60" s="17"/>
      <c r="I60" s="21"/>
      <c r="J60" s="22"/>
      <c r="K60" s="17"/>
      <c r="L60" s="21"/>
      <c r="M60" s="22"/>
      <c r="N60" s="23">
        <f t="shared" si="4"/>
        <v>25.681487684906536</v>
      </c>
      <c r="O60" s="24">
        <f t="shared" si="5"/>
        <v>30.588778325334538</v>
      </c>
      <c r="P60" s="24">
        <f t="shared" si="6"/>
        <v>42.499453071482499</v>
      </c>
      <c r="Q60" t="s">
        <v>166</v>
      </c>
      <c r="R60" t="s">
        <v>164</v>
      </c>
      <c r="S60" t="s">
        <v>269</v>
      </c>
      <c r="AD60" s="37"/>
      <c r="AE60" s="37"/>
      <c r="AH60" s="37"/>
      <c r="AI60" s="37"/>
      <c r="AJ60" t="s">
        <v>206</v>
      </c>
    </row>
    <row r="61" spans="1:36" s="36" customFormat="1" ht="15" x14ac:dyDescent="0.25">
      <c r="A61">
        <v>1.97</v>
      </c>
      <c r="B61">
        <v>3.44</v>
      </c>
      <c r="C61">
        <v>4.32</v>
      </c>
      <c r="D61" s="20">
        <f t="shared" si="0"/>
        <v>2.9793369098055633E-2</v>
      </c>
      <c r="E61" s="17">
        <f>IF(OR($A61="",$B61="",$C61=""),"",A61*'MPTO_working_3-way'!$I60)</f>
        <v>2.0457847455936324</v>
      </c>
      <c r="F61" s="21">
        <f>IF(OR($A61="",$B61="",$C61=""),"",B61*'MPTO_working_3-way'!$I60)</f>
        <v>3.5723347841838047</v>
      </c>
      <c r="G61" s="22">
        <f>IF(OR($A61="",$B61="",$C61=""),"",C61*'MPTO_working_3-way'!$I60)</f>
        <v>4.4861878685098944</v>
      </c>
      <c r="H61" s="17"/>
      <c r="I61" s="21"/>
      <c r="J61" s="22"/>
      <c r="K61" s="17"/>
      <c r="L61" s="21"/>
      <c r="M61" s="22"/>
      <c r="N61" s="23">
        <f t="shared" si="4"/>
        <v>48.880997971750276</v>
      </c>
      <c r="O61" s="24">
        <f t="shared" si="5"/>
        <v>27.992897094287223</v>
      </c>
      <c r="P61" s="24">
        <f t="shared" si="6"/>
        <v>22.290640278784267</v>
      </c>
      <c r="Q61" t="s">
        <v>125</v>
      </c>
      <c r="R61" t="s">
        <v>126</v>
      </c>
      <c r="S61" t="s">
        <v>269</v>
      </c>
      <c r="AD61" s="37"/>
      <c r="AE61" s="37"/>
      <c r="AH61" s="37"/>
      <c r="AI61" s="37"/>
      <c r="AJ61" t="s">
        <v>130</v>
      </c>
    </row>
    <row r="62" spans="1:36" s="36" customFormat="1" ht="15" x14ac:dyDescent="0.25">
      <c r="A62">
        <v>2.59</v>
      </c>
      <c r="B62">
        <v>3.11</v>
      </c>
      <c r="C62">
        <v>3.14</v>
      </c>
      <c r="D62" s="20">
        <f t="shared" si="0"/>
        <v>2.6115132040132494E-2</v>
      </c>
      <c r="E62" s="17">
        <f>IF(OR($A62="",$B62="",$C62=""),"",A62*'MPTO_working_3-way'!$I61)</f>
        <v>2.6633718324302111</v>
      </c>
      <c r="F62" s="21">
        <f>IF(OR($A62="",$B62="",$C62=""),"",B62*'MPTO_working_3-way'!$I61)</f>
        <v>3.1981028567019139</v>
      </c>
      <c r="G62" s="22">
        <f>IF(OR($A62="",$B62="",$C62=""),"",C62*'MPTO_working_3-way'!$I61)</f>
        <v>3.2289527234868203</v>
      </c>
      <c r="H62" s="17"/>
      <c r="I62" s="21"/>
      <c r="J62" s="22"/>
      <c r="K62" s="17"/>
      <c r="L62" s="21"/>
      <c r="M62" s="22"/>
      <c r="N62" s="23">
        <f t="shared" si="4"/>
        <v>37.54639092535357</v>
      </c>
      <c r="O62" s="24">
        <f t="shared" si="5"/>
        <v>31.268537780278375</v>
      </c>
      <c r="P62" s="24">
        <f t="shared" si="6"/>
        <v>30.969793788747051</v>
      </c>
      <c r="Q62" t="s">
        <v>120</v>
      </c>
      <c r="R62" t="s">
        <v>122</v>
      </c>
      <c r="S62" t="s">
        <v>269</v>
      </c>
      <c r="AD62" s="37"/>
      <c r="AE62" s="37"/>
      <c r="AH62" s="37"/>
      <c r="AI62" s="37"/>
      <c r="AJ62" t="s">
        <v>130</v>
      </c>
    </row>
    <row r="63" spans="1:36" s="36" customFormat="1" ht="15" x14ac:dyDescent="0.25">
      <c r="A63">
        <v>3.25</v>
      </c>
      <c r="B63">
        <v>3.51</v>
      </c>
      <c r="C63">
        <v>2.29</v>
      </c>
      <c r="D63" s="20">
        <f t="shared" si="0"/>
        <v>2.927381530001627E-2</v>
      </c>
      <c r="E63" s="17">
        <f>IF(OR($A63="",$B63="",$C63=""),"",A63*'MPTO_working_3-way'!$I62)</f>
        <v>3.3468284495686809</v>
      </c>
      <c r="F63" s="21">
        <f>IF(OR($A63="",$B63="",$C63=""),"",B63*'MPTO_working_3-way'!$I62)</f>
        <v>3.6145747255341751</v>
      </c>
      <c r="G63" s="22">
        <f>IF(OR($A63="",$B63="",$C63=""),"",C63*'MPTO_working_3-way'!$I62)</f>
        <v>2.3582268152345476</v>
      </c>
      <c r="H63" s="17"/>
      <c r="I63" s="21"/>
      <c r="J63" s="22"/>
      <c r="K63" s="17"/>
      <c r="L63" s="21"/>
      <c r="M63" s="22"/>
      <c r="N63" s="23">
        <f t="shared" si="4"/>
        <v>29.879033690205244</v>
      </c>
      <c r="O63" s="24">
        <f t="shared" si="5"/>
        <v>27.665771935375226</v>
      </c>
      <c r="P63" s="24">
        <f t="shared" si="6"/>
        <v>42.404742136754166</v>
      </c>
      <c r="Q63" t="s">
        <v>256</v>
      </c>
      <c r="R63" t="s">
        <v>259</v>
      </c>
      <c r="S63" t="s">
        <v>269</v>
      </c>
      <c r="AD63" s="37"/>
      <c r="AE63" s="37"/>
      <c r="AH63" s="37"/>
      <c r="AI63" s="37"/>
      <c r="AJ63" t="s">
        <v>130</v>
      </c>
    </row>
    <row r="64" spans="1:36" s="36" customFormat="1" ht="15" x14ac:dyDescent="0.25">
      <c r="A64">
        <v>2.89</v>
      </c>
      <c r="B64">
        <v>3.16</v>
      </c>
      <c r="C64">
        <v>2.74</v>
      </c>
      <c r="D64" s="20">
        <f t="shared" si="0"/>
        <v>2.7439961097841303E-2</v>
      </c>
      <c r="E64" s="17">
        <f>IF(OR($A64="",$B64="",$C64=""),"",A64*'MPTO_working_3-way'!$I63)</f>
        <v>2.965472731595983</v>
      </c>
      <c r="F64" s="21">
        <f>IF(OR($A64="",$B64="",$C64=""),"",B64*'MPTO_working_3-way'!$I63)</f>
        <v>3.2425238172468189</v>
      </c>
      <c r="G64" s="22">
        <f>IF(OR($A64="",$B64="",$C64=""),"",C64*'MPTO_working_3-way'!$I63)</f>
        <v>2.8115554617899634</v>
      </c>
      <c r="H64" s="17"/>
      <c r="I64" s="21"/>
      <c r="J64" s="22"/>
      <c r="K64" s="17"/>
      <c r="L64" s="21"/>
      <c r="M64" s="22"/>
      <c r="N64" s="23">
        <f t="shared" si="4"/>
        <v>33.721436361406418</v>
      </c>
      <c r="O64" s="24">
        <f t="shared" si="5"/>
        <v>30.840174393817893</v>
      </c>
      <c r="P64" s="24">
        <f t="shared" si="6"/>
        <v>35.567500395789978</v>
      </c>
      <c r="Q64" t="s">
        <v>118</v>
      </c>
      <c r="R64" t="s">
        <v>131</v>
      </c>
      <c r="S64" t="s">
        <v>269</v>
      </c>
      <c r="AD64" s="37"/>
      <c r="AE64" s="37"/>
      <c r="AH64" s="37"/>
      <c r="AI64" s="37"/>
      <c r="AJ64" t="s">
        <v>130</v>
      </c>
    </row>
    <row r="65" spans="1:36" s="36" customFormat="1" ht="15" x14ac:dyDescent="0.25">
      <c r="A65">
        <v>2.31</v>
      </c>
      <c r="B65">
        <v>3.28</v>
      </c>
      <c r="C65">
        <v>3.32</v>
      </c>
      <c r="D65" s="20">
        <f t="shared" si="0"/>
        <v>3.8983300958029155E-2</v>
      </c>
      <c r="E65" s="17">
        <f>IF(OR($A65="",$B65="",$C65=""),"",A65*'MPTO_working_3-way'!$I64)</f>
        <v>2.3776225133430375</v>
      </c>
      <c r="F65" s="21">
        <f>IF(OR($A65="",$B65="",$C65=""),"",B65*'MPTO_working_3-way'!$I64)</f>
        <v>3.3760181141840531</v>
      </c>
      <c r="G65" s="22">
        <f>IF(OR($A65="",$B65="",$C65=""),"",C65*'MPTO_working_3-way'!$I64)</f>
        <v>3.4171890667960541</v>
      </c>
      <c r="H65" s="17"/>
      <c r="I65" s="21"/>
      <c r="J65" s="22"/>
      <c r="K65" s="17"/>
      <c r="L65" s="21"/>
      <c r="M65" s="22"/>
      <c r="N65" s="23">
        <f t="shared" si="4"/>
        <v>42.058821128588569</v>
      </c>
      <c r="O65" s="24">
        <f t="shared" si="5"/>
        <v>29.620694148487679</v>
      </c>
      <c r="P65" s="24">
        <f t="shared" si="6"/>
        <v>29.263818315373371</v>
      </c>
      <c r="Q65" t="s">
        <v>107</v>
      </c>
      <c r="R65" t="s">
        <v>100</v>
      </c>
      <c r="S65" t="s">
        <v>269</v>
      </c>
      <c r="AD65" s="37"/>
      <c r="AE65" s="37"/>
      <c r="AH65" s="37"/>
      <c r="AI65" s="37"/>
      <c r="AJ65" t="s">
        <v>93</v>
      </c>
    </row>
    <row r="66" spans="1:36" s="36" customFormat="1" ht="15" x14ac:dyDescent="0.25">
      <c r="A66">
        <v>2.6</v>
      </c>
      <c r="B66">
        <v>3.12</v>
      </c>
      <c r="C66">
        <v>3</v>
      </c>
      <c r="D66" s="20">
        <f t="shared" si="0"/>
        <v>3.8461538461538325E-2</v>
      </c>
      <c r="E66" s="17">
        <f>IF(OR($A66="",$B66="",$C66=""),"",A66*'MPTO_working_3-way'!$I65)</f>
        <v>2.6713438988543876</v>
      </c>
      <c r="F66" s="21">
        <f>IF(OR($A66="",$B66="",$C66=""),"",B66*'MPTO_working_3-way'!$I65)</f>
        <v>3.2056126786252648</v>
      </c>
      <c r="G66" s="22">
        <f>IF(OR($A66="",$B66="",$C66=""),"",C66*'MPTO_working_3-way'!$I65)</f>
        <v>3.0823198832935237</v>
      </c>
      <c r="H66" s="17"/>
      <c r="I66" s="21"/>
      <c r="J66" s="22"/>
      <c r="K66" s="17"/>
      <c r="L66" s="21"/>
      <c r="M66" s="22"/>
      <c r="N66" s="23">
        <f t="shared" si="4"/>
        <v>37.434341584730156</v>
      </c>
      <c r="O66" s="24">
        <f t="shared" si="5"/>
        <v>31.195284653941801</v>
      </c>
      <c r="P66" s="24">
        <f t="shared" si="6"/>
        <v>32.443096040099476</v>
      </c>
      <c r="Q66" t="s">
        <v>105</v>
      </c>
      <c r="R66" t="s">
        <v>97</v>
      </c>
      <c r="S66" t="s">
        <v>269</v>
      </c>
      <c r="AD66" s="37"/>
      <c r="AE66" s="37"/>
      <c r="AH66" s="37"/>
      <c r="AI66" s="37"/>
      <c r="AJ66" t="s">
        <v>93</v>
      </c>
    </row>
    <row r="67" spans="1:36" s="36" customFormat="1" ht="15" x14ac:dyDescent="0.25">
      <c r="A67">
        <v>6.35</v>
      </c>
      <c r="B67">
        <v>3.97</v>
      </c>
      <c r="C67">
        <v>1.57</v>
      </c>
      <c r="D67" s="20">
        <f t="shared" si="0"/>
        <v>4.6312158885608579E-2</v>
      </c>
      <c r="E67" s="17">
        <f>IF(OR($A67="",$B67="",$C67=""),"",A67*'MPTO_working_3-way'!$I66)</f>
        <v>6.5975439610834847</v>
      </c>
      <c r="F67" s="21">
        <f>IF(OR($A67="",$B67="",$C67=""),"",B67*'MPTO_working_3-way'!$I66)</f>
        <v>4.1247637048033763</v>
      </c>
      <c r="G67" s="22">
        <f>IF(OR($A67="",$B67="",$C67=""),"",C67*'MPTO_working_3-way'!$I66)</f>
        <v>1.6312037825041059</v>
      </c>
      <c r="H67" s="17"/>
      <c r="I67" s="21"/>
      <c r="J67" s="22"/>
      <c r="K67" s="17"/>
      <c r="L67" s="21"/>
      <c r="M67" s="22"/>
      <c r="N67" s="23">
        <f t="shared" si="4"/>
        <v>15.157155539980282</v>
      </c>
      <c r="O67" s="24">
        <f t="shared" si="5"/>
        <v>24.24381301734881</v>
      </c>
      <c r="P67" s="24">
        <f t="shared" si="6"/>
        <v>61.304418903741897</v>
      </c>
      <c r="Q67" t="s">
        <v>98</v>
      </c>
      <c r="R67" t="s">
        <v>113</v>
      </c>
      <c r="S67" t="s">
        <v>269</v>
      </c>
      <c r="AD67" s="37"/>
      <c r="AE67" s="37"/>
      <c r="AH67" s="37"/>
      <c r="AI67" s="37"/>
      <c r="AJ67" t="s">
        <v>93</v>
      </c>
    </row>
    <row r="68" spans="1:36" s="36" customFormat="1" ht="15" x14ac:dyDescent="0.25">
      <c r="A68">
        <v>1.58</v>
      </c>
      <c r="B68">
        <v>3.57</v>
      </c>
      <c r="C68">
        <v>6.7</v>
      </c>
      <c r="D68" s="20">
        <f t="shared" ref="D68:D131" si="7">IF(OR($A68="",$B68="",$C68=""),"",(1/A68)+(1/B68)+(1/C68)-1)</f>
        <v>6.2277168566273966E-2</v>
      </c>
      <c r="E68" s="17">
        <f>IF(OR($A68="",$B68="",$C68=""),"",A68*'MPTO_working_3-way'!$I67)</f>
        <v>1.6407692307692305</v>
      </c>
      <c r="F68" s="21">
        <f>IF(OR($A68="",$B68="",$C68=""),"",B68*'MPTO_working_3-way'!$I67)</f>
        <v>3.7073076923076917</v>
      </c>
      <c r="G68" s="22">
        <f>IF(OR($A68="",$B68="",$C68=""),"",C68*'MPTO_working_3-way'!$I67)</f>
        <v>6.957692307692307</v>
      </c>
      <c r="H68" s="17"/>
      <c r="I68" s="21"/>
      <c r="J68" s="22"/>
      <c r="K68" s="17"/>
      <c r="L68" s="21"/>
      <c r="M68" s="22"/>
      <c r="N68" s="23">
        <f t="shared" si="4"/>
        <v>60.94702297233944</v>
      </c>
      <c r="O68" s="24">
        <f t="shared" si="5"/>
        <v>26.973752463948546</v>
      </c>
      <c r="P68" s="24">
        <f t="shared" si="6"/>
        <v>14.372581536760642</v>
      </c>
      <c r="Q68" t="s">
        <v>77</v>
      </c>
      <c r="R68" t="s">
        <v>82</v>
      </c>
      <c r="S68" t="s">
        <v>269</v>
      </c>
      <c r="AD68" s="37"/>
      <c r="AE68" s="37"/>
      <c r="AH68" s="37"/>
      <c r="AI68" s="37"/>
      <c r="AJ68" t="s">
        <v>94</v>
      </c>
    </row>
    <row r="69" spans="1:36" s="36" customFormat="1" ht="15" x14ac:dyDescent="0.25">
      <c r="A69">
        <v>1.9</v>
      </c>
      <c r="B69">
        <v>3.39</v>
      </c>
      <c r="C69">
        <v>4.2300000000000004</v>
      </c>
      <c r="D69" s="20">
        <f t="shared" si="7"/>
        <v>5.7707659596490046E-2</v>
      </c>
      <c r="E69" s="17">
        <f>IF(OR($A69="",$B69="",$C69=""),"",A69*'MPTO_working_3-way'!$I68)</f>
        <v>1.9879931018826562</v>
      </c>
      <c r="F69" s="21">
        <f>IF(OR($A69="",$B69="",$C69=""),"",B69*'MPTO_working_3-way'!$I68)</f>
        <v>3.5469982186222131</v>
      </c>
      <c r="G69" s="22">
        <f>IF(OR($A69="",$B69="",$C69=""),"",C69*'MPTO_working_3-way'!$I68)</f>
        <v>4.4259004320861246</v>
      </c>
      <c r="H69" s="17"/>
      <c r="I69" s="21"/>
      <c r="J69" s="22"/>
      <c r="K69" s="17"/>
      <c r="L69" s="21"/>
      <c r="M69" s="22"/>
      <c r="N69" s="23">
        <f t="shared" ref="N69:N100" si="8">(1/E69)* 100</f>
        <v>50.301985406940631</v>
      </c>
      <c r="O69" s="24">
        <f t="shared" ref="O69:O100" si="9">(1/F69)* 100</f>
        <v>28.192853177931319</v>
      </c>
      <c r="P69" s="24">
        <f t="shared" ref="P69:P100" si="10">(1/G69)* 100</f>
        <v>22.594272405008788</v>
      </c>
      <c r="Q69" t="s">
        <v>81</v>
      </c>
      <c r="R69" t="s">
        <v>72</v>
      </c>
      <c r="S69" t="s">
        <v>269</v>
      </c>
      <c r="AD69" s="37"/>
      <c r="AE69" s="37"/>
      <c r="AH69" s="37"/>
      <c r="AI69" s="37"/>
      <c r="AJ69" t="s">
        <v>94</v>
      </c>
    </row>
    <row r="70" spans="1:36" s="36" customFormat="1" ht="15" x14ac:dyDescent="0.25">
      <c r="A70">
        <v>3.56</v>
      </c>
      <c r="B70">
        <v>3.06</v>
      </c>
      <c r="C70">
        <v>2.29</v>
      </c>
      <c r="D70" s="20">
        <f t="shared" si="7"/>
        <v>4.4377484732832873E-2</v>
      </c>
      <c r="E70" s="17">
        <f>IF(OR($A70="",$B70="",$C70=""),"",A70*'MPTO_working_3-way'!$I69)</f>
        <v>3.7817067200959356</v>
      </c>
      <c r="F70" s="21">
        <f>IF(OR($A70="",$B70="",$C70=""),"",B70*'MPTO_working_3-way'!$I69)</f>
        <v>3.2505681358127982</v>
      </c>
      <c r="G70" s="22">
        <f>IF(OR($A70="",$B70="",$C70=""),"",C70*'MPTO_working_3-way'!$I69)</f>
        <v>2.4326147160167673</v>
      </c>
      <c r="H70" s="17"/>
      <c r="I70" s="21"/>
      <c r="J70" s="22"/>
      <c r="K70" s="17"/>
      <c r="L70" s="21"/>
      <c r="M70" s="22"/>
      <c r="N70" s="23">
        <f t="shared" si="8"/>
        <v>26.443087050775627</v>
      </c>
      <c r="O70" s="24">
        <f t="shared" si="9"/>
        <v>30.763852908745505</v>
      </c>
      <c r="P70" s="24">
        <f t="shared" si="10"/>
        <v>41.108030524349886</v>
      </c>
      <c r="Q70" t="s">
        <v>211</v>
      </c>
      <c r="R70" t="s">
        <v>237</v>
      </c>
      <c r="S70" t="s">
        <v>269</v>
      </c>
      <c r="AD70" s="37"/>
      <c r="AE70" s="37"/>
      <c r="AH70" s="37"/>
      <c r="AI70" s="37"/>
      <c r="AJ70" t="s">
        <v>252</v>
      </c>
    </row>
    <row r="71" spans="1:36" s="36" customFormat="1" ht="15" x14ac:dyDescent="0.25">
      <c r="A71">
        <v>3.96</v>
      </c>
      <c r="B71">
        <v>3.57</v>
      </c>
      <c r="C71">
        <v>1.94</v>
      </c>
      <c r="D71" s="20">
        <f t="shared" si="7"/>
        <v>4.8101214868952802E-2</v>
      </c>
      <c r="E71" s="17">
        <f>IF(OR($A71="",$B71="",$C71=""),"",A71*'MPTO_working_3-way'!$I70)</f>
        <v>4.1885223320021003</v>
      </c>
      <c r="F71" s="21">
        <f>IF(OR($A71="",$B71="",$C71=""),"",B71*'MPTO_working_3-way'!$I70)</f>
        <v>3.7760163447594692</v>
      </c>
      <c r="G71" s="22">
        <f>IF(OR($A71="",$B71="",$C71=""),"",C71*'MPTO_working_3-way'!$I70)</f>
        <v>2.0519528596171908</v>
      </c>
      <c r="H71" s="17"/>
      <c r="I71" s="21"/>
      <c r="J71" s="22"/>
      <c r="K71" s="17"/>
      <c r="L71" s="21"/>
      <c r="M71" s="22"/>
      <c r="N71" s="23">
        <f t="shared" si="8"/>
        <v>23.874768253223163</v>
      </c>
      <c r="O71" s="24">
        <f t="shared" si="9"/>
        <v>26.482936213659308</v>
      </c>
      <c r="P71" s="24">
        <f t="shared" si="10"/>
        <v>48.734063032352431</v>
      </c>
      <c r="Q71" t="s">
        <v>208</v>
      </c>
      <c r="R71" t="s">
        <v>212</v>
      </c>
      <c r="S71" t="s">
        <v>269</v>
      </c>
      <c r="AD71" s="37"/>
      <c r="AE71" s="37"/>
      <c r="AH71" s="37"/>
      <c r="AI71" s="37"/>
      <c r="AJ71" t="s">
        <v>252</v>
      </c>
    </row>
    <row r="72" spans="1:36" s="36" customFormat="1" ht="15" x14ac:dyDescent="0.25">
      <c r="A72">
        <v>5.82</v>
      </c>
      <c r="B72">
        <v>4.88</v>
      </c>
      <c r="C72">
        <v>1.48</v>
      </c>
      <c r="D72" s="20">
        <f t="shared" si="7"/>
        <v>5.2415014304485252E-2</v>
      </c>
      <c r="E72" s="17">
        <f>IF(OR($A72="",$B72="",$C72=""),"",A72*'MPTO_working_3-way'!$I71)</f>
        <v>6.0782769611450878</v>
      </c>
      <c r="F72" s="21">
        <f>IF(OR($A72="",$B72="",$C72=""),"",B72*'MPTO_working_3-way'!$I71)</f>
        <v>5.0965621254962246</v>
      </c>
      <c r="G72" s="22">
        <f>IF(OR($A72="",$B72="",$C72=""),"",C72*'MPTO_working_3-way'!$I71)</f>
        <v>1.5456786774045925</v>
      </c>
      <c r="H72" s="17"/>
      <c r="I72" s="21"/>
      <c r="J72" s="22"/>
      <c r="K72" s="17"/>
      <c r="L72" s="21"/>
      <c r="M72" s="22"/>
      <c r="N72" s="23">
        <f t="shared" si="8"/>
        <v>16.452030836903649</v>
      </c>
      <c r="O72" s="24">
        <f t="shared" si="9"/>
        <v>19.621069563684273</v>
      </c>
      <c r="P72" s="24">
        <f t="shared" si="10"/>
        <v>64.696499642418431</v>
      </c>
      <c r="Q72" t="s">
        <v>234</v>
      </c>
      <c r="R72" t="s">
        <v>246</v>
      </c>
      <c r="S72" t="s">
        <v>269</v>
      </c>
      <c r="AD72" s="37"/>
      <c r="AE72" s="37"/>
      <c r="AH72" s="37"/>
      <c r="AI72" s="37"/>
      <c r="AJ72" t="s">
        <v>252</v>
      </c>
    </row>
    <row r="73" spans="1:36" s="36" customFormat="1" ht="15" x14ac:dyDescent="0.25">
      <c r="A73">
        <v>1.67</v>
      </c>
      <c r="B73">
        <v>4.21</v>
      </c>
      <c r="C73">
        <v>4.6900000000000004</v>
      </c>
      <c r="D73" s="20">
        <f t="shared" si="7"/>
        <v>4.95517026256731E-2</v>
      </c>
      <c r="E73" s="17">
        <f>IF(OR($A73="",$B73="",$C73=""),"",A73*'MPTO_working_3-way'!$I72)</f>
        <v>1.750329028831151</v>
      </c>
      <c r="F73" s="21">
        <f>IF(OR($A73="",$B73="",$C73=""),"",B73*'MPTO_working_3-way'!$I72)</f>
        <v>4.4125061145982913</v>
      </c>
      <c r="G73" s="22">
        <f>IF(OR($A73="",$B73="",$C73=""),"",C73*'MPTO_working_3-way'!$I72)</f>
        <v>4.915594697735389</v>
      </c>
      <c r="H73" s="17"/>
      <c r="I73" s="21"/>
      <c r="J73" s="22"/>
      <c r="K73" s="17"/>
      <c r="L73" s="21"/>
      <c r="M73" s="22"/>
      <c r="N73" s="23">
        <f t="shared" si="8"/>
        <v>57.132115363920356</v>
      </c>
      <c r="O73" s="24">
        <f t="shared" si="9"/>
        <v>22.662858113479096</v>
      </c>
      <c r="P73" s="24">
        <f t="shared" si="10"/>
        <v>20.343418477131554</v>
      </c>
      <c r="Q73" t="s">
        <v>214</v>
      </c>
      <c r="R73" t="s">
        <v>235</v>
      </c>
      <c r="S73" t="s">
        <v>269</v>
      </c>
      <c r="AD73" s="37"/>
      <c r="AE73" s="37"/>
      <c r="AH73" s="37"/>
      <c r="AI73" s="37"/>
      <c r="AJ73" t="s">
        <v>252</v>
      </c>
    </row>
    <row r="74" spans="1:36" s="36" customFormat="1" ht="15" x14ac:dyDescent="0.25">
      <c r="A74">
        <v>6.97</v>
      </c>
      <c r="B74">
        <v>4.6500000000000004</v>
      </c>
      <c r="C74">
        <v>1.44</v>
      </c>
      <c r="D74" s="20">
        <f t="shared" si="7"/>
        <v>5.2970230840828414E-2</v>
      </c>
      <c r="E74" s="17">
        <f>IF(OR($A74="",$B74="",$C74=""),"",A74*'MPTO_working_3-way'!$I73)</f>
        <v>7.335332649702262</v>
      </c>
      <c r="F74" s="21">
        <f>IF(OR($A74="",$B74="",$C74=""),"",B74*'MPTO_working_3-way'!$I73)</f>
        <v>4.8937298165158571</v>
      </c>
      <c r="G74" s="22">
        <f>IF(OR($A74="",$B74="",$C74=""),"",C74*'MPTO_working_3-way'!$I73)</f>
        <v>1.5154776205984588</v>
      </c>
      <c r="H74" s="17"/>
      <c r="I74" s="21"/>
      <c r="J74" s="22"/>
      <c r="K74" s="17"/>
      <c r="L74" s="21"/>
      <c r="M74" s="22"/>
      <c r="N74" s="23">
        <f t="shared" si="8"/>
        <v>13.632646912619423</v>
      </c>
      <c r="O74" s="24">
        <f t="shared" si="9"/>
        <v>20.434311608808038</v>
      </c>
      <c r="P74" s="24">
        <f t="shared" si="10"/>
        <v>65.985797903442617</v>
      </c>
      <c r="Q74" t="s">
        <v>117</v>
      </c>
      <c r="R74" t="s">
        <v>87</v>
      </c>
      <c r="S74" t="s">
        <v>269</v>
      </c>
      <c r="AD74" s="37"/>
      <c r="AE74" s="37"/>
      <c r="AH74" s="37"/>
      <c r="AI74" s="37"/>
      <c r="AJ74" t="s">
        <v>95</v>
      </c>
    </row>
    <row r="75" spans="1:36" s="36" customFormat="1" ht="15" x14ac:dyDescent="0.25">
      <c r="A75">
        <v>2.04</v>
      </c>
      <c r="B75">
        <v>3.85</v>
      </c>
      <c r="C75">
        <v>3.38</v>
      </c>
      <c r="D75" s="20">
        <f t="shared" si="7"/>
        <v>4.5794326337312619E-2</v>
      </c>
      <c r="E75" s="17">
        <f>IF(OR($A75="",$B75="",$C75=""),"",A75*'MPTO_working_3-way'!$I74)</f>
        <v>2.1410854733563731</v>
      </c>
      <c r="F75" s="21">
        <f>IF(OR($A75="",$B75="",$C75=""),"",B75*'MPTO_working_3-way'!$I74)</f>
        <v>4.0407740551088418</v>
      </c>
      <c r="G75" s="22">
        <f>IF(OR($A75="",$B75="",$C75=""),"",C75*'MPTO_working_3-way'!$I74)</f>
        <v>3.547484754874775</v>
      </c>
      <c r="H75" s="17"/>
      <c r="I75" s="21"/>
      <c r="J75" s="22"/>
      <c r="K75" s="17"/>
      <c r="L75" s="21"/>
      <c r="M75" s="22"/>
      <c r="N75" s="23">
        <f t="shared" si="8"/>
        <v>46.705281617384308</v>
      </c>
      <c r="O75" s="24">
        <f t="shared" si="9"/>
        <v>24.74773363622441</v>
      </c>
      <c r="P75" s="24">
        <f t="shared" si="10"/>
        <v>28.188986538302956</v>
      </c>
      <c r="Q75" t="s">
        <v>88</v>
      </c>
      <c r="R75" t="s">
        <v>111</v>
      </c>
      <c r="S75" t="s">
        <v>269</v>
      </c>
      <c r="AD75" s="37"/>
      <c r="AE75" s="37"/>
      <c r="AH75" s="37"/>
      <c r="AI75" s="37"/>
      <c r="AJ75" t="s">
        <v>95</v>
      </c>
    </row>
    <row r="76" spans="1:36" s="36" customFormat="1" ht="15" x14ac:dyDescent="0.25">
      <c r="A76">
        <v>2.19</v>
      </c>
      <c r="B76">
        <v>3.68</v>
      </c>
      <c r="C76">
        <v>3.15</v>
      </c>
      <c r="D76" s="20">
        <f t="shared" si="7"/>
        <v>4.5820452461310168E-2</v>
      </c>
      <c r="E76" s="17">
        <f>IF(OR($A76="",$B76="",$C76=""),"",A76*'MPTO_working_3-way'!$I75)</f>
        <v>2.3060048055414142</v>
      </c>
      <c r="F76" s="21">
        <f>IF(OR($A76="",$B76="",$C76=""),"",B76*'MPTO_working_3-way'!$I75)</f>
        <v>3.8749304494942489</v>
      </c>
      <c r="G76" s="22">
        <f>IF(OR($A76="",$B76="",$C76=""),"",C76*'MPTO_working_3-way'!$I75)</f>
        <v>3.3168562271486093</v>
      </c>
      <c r="H76" s="17"/>
      <c r="I76" s="21"/>
      <c r="J76" s="22"/>
      <c r="K76" s="17"/>
      <c r="L76" s="21"/>
      <c r="M76" s="22"/>
      <c r="N76" s="23">
        <f t="shared" si="8"/>
        <v>43.365044062222388</v>
      </c>
      <c r="O76" s="24">
        <f t="shared" si="9"/>
        <v>25.806914808768212</v>
      </c>
      <c r="P76" s="24">
        <f t="shared" si="10"/>
        <v>30.149030633735567</v>
      </c>
      <c r="Q76" t="s">
        <v>110</v>
      </c>
      <c r="R76" t="s">
        <v>115</v>
      </c>
      <c r="S76" t="s">
        <v>269</v>
      </c>
      <c r="AD76" s="37"/>
      <c r="AE76" s="37"/>
      <c r="AH76" s="37"/>
      <c r="AI76" s="37"/>
      <c r="AJ76" t="s">
        <v>95</v>
      </c>
    </row>
    <row r="77" spans="1:36" s="36" customFormat="1" ht="15" x14ac:dyDescent="0.25">
      <c r="A77">
        <v>2.0499999999999998</v>
      </c>
      <c r="B77">
        <v>3.54</v>
      </c>
      <c r="C77">
        <v>3.88</v>
      </c>
      <c r="D77" s="20">
        <f t="shared" si="7"/>
        <v>2.8022712517881798E-2</v>
      </c>
      <c r="E77" s="17">
        <f>IF(OR($A77="",$B77="",$C77=""),"",A77*'MPTO_working_3-way'!$I76)</f>
        <v>2.1438783689914906</v>
      </c>
      <c r="F77" s="21">
        <f>IF(OR($A77="",$B77="",$C77=""),"",B77*'MPTO_working_3-way'!$I76)</f>
        <v>3.7021119152340867</v>
      </c>
      <c r="G77" s="22">
        <f>IF(OR($A77="",$B77="",$C77=""),"",C77*'MPTO_working_3-way'!$I76)</f>
        <v>4.057681986188773</v>
      </c>
      <c r="H77" s="17"/>
      <c r="I77" s="21"/>
      <c r="J77" s="22"/>
      <c r="K77" s="17"/>
      <c r="L77" s="21"/>
      <c r="M77" s="22"/>
      <c r="N77" s="23">
        <f t="shared" si="8"/>
        <v>46.644437224785918</v>
      </c>
      <c r="O77" s="24">
        <f t="shared" si="9"/>
        <v>27.011609127347775</v>
      </c>
      <c r="P77" s="24">
        <f t="shared" si="10"/>
        <v>24.644612451239979</v>
      </c>
      <c r="Q77" t="s">
        <v>226</v>
      </c>
      <c r="R77" t="s">
        <v>229</v>
      </c>
      <c r="S77" t="s">
        <v>269</v>
      </c>
      <c r="AD77" s="37"/>
      <c r="AE77" s="37"/>
      <c r="AH77" s="37"/>
      <c r="AI77" s="37"/>
      <c r="AJ77" t="s">
        <v>253</v>
      </c>
    </row>
    <row r="78" spans="1:36" s="36" customFormat="1" ht="15" x14ac:dyDescent="0.25">
      <c r="A78">
        <v>1.61</v>
      </c>
      <c r="B78">
        <v>4.01</v>
      </c>
      <c r="C78">
        <v>6.16</v>
      </c>
      <c r="D78" s="20">
        <f t="shared" si="7"/>
        <v>3.2832233363513819E-2</v>
      </c>
      <c r="E78" s="17">
        <f>IF(OR($A78="",$B78="",$C78=""),"",A78*'MPTO_working_3-way'!$I77)</f>
        <v>1.6837709284627094</v>
      </c>
      <c r="F78" s="21">
        <f>IF(OR($A78="",$B78="",$C78=""),"",B78*'MPTO_working_3-way'!$I77)</f>
        <v>4.1937400143698538</v>
      </c>
      <c r="G78" s="22">
        <f>IF(OR($A78="",$B78="",$C78=""),"",C78*'MPTO_working_3-way'!$I77)</f>
        <v>6.4422539871616706</v>
      </c>
      <c r="H78" s="17"/>
      <c r="I78" s="21"/>
      <c r="J78" s="22"/>
      <c r="K78" s="17"/>
      <c r="L78" s="21"/>
      <c r="M78" s="22"/>
      <c r="N78" s="23">
        <f t="shared" si="8"/>
        <v>59.39050158758856</v>
      </c>
      <c r="O78" s="24">
        <f t="shared" si="9"/>
        <v>23.845064228433309</v>
      </c>
      <c r="P78" s="24">
        <f t="shared" si="10"/>
        <v>15.522517460392462</v>
      </c>
      <c r="Q78" t="s">
        <v>240</v>
      </c>
      <c r="R78" t="s">
        <v>249</v>
      </c>
      <c r="S78" t="s">
        <v>269</v>
      </c>
      <c r="AD78" s="37"/>
      <c r="AE78" s="37"/>
      <c r="AH78" s="37"/>
      <c r="AI78" s="37"/>
      <c r="AJ78" t="s">
        <v>253</v>
      </c>
    </row>
    <row r="79" spans="1:36" s="36" customFormat="1" ht="15" x14ac:dyDescent="0.25">
      <c r="A79">
        <v>1.49</v>
      </c>
      <c r="B79">
        <v>4.63</v>
      </c>
      <c r="C79">
        <v>7</v>
      </c>
      <c r="D79" s="20">
        <f t="shared" si="7"/>
        <v>2.9980803836747727E-2</v>
      </c>
      <c r="E79" s="17">
        <f>IF(OR($A79="",$B79="",$C79=""),"",A79*'MPTO_working_3-way'!$I78)</f>
        <v>1.5317538416516439</v>
      </c>
      <c r="F79" s="21">
        <f>IF(OR($A79="",$B79="",$C79=""),"",B79*'MPTO_working_3-way'!$I78)</f>
        <v>4.7597451589577924</v>
      </c>
      <c r="G79" s="22">
        <f>IF(OR($A79="",$B79="",$C79=""),"",C79*'MPTO_working_3-way'!$I78)</f>
        <v>7.1961589876251724</v>
      </c>
      <c r="H79" s="17"/>
      <c r="I79" s="21"/>
      <c r="J79" s="22"/>
      <c r="K79" s="17"/>
      <c r="L79" s="21"/>
      <c r="M79" s="22"/>
      <c r="N79" s="23">
        <f t="shared" si="8"/>
        <v>65.284641226799877</v>
      </c>
      <c r="O79" s="24">
        <f t="shared" si="9"/>
        <v>21.00952817017966</v>
      </c>
      <c r="P79" s="24">
        <f t="shared" si="10"/>
        <v>13.89630220399026</v>
      </c>
      <c r="Q79" t="s">
        <v>241</v>
      </c>
      <c r="R79" t="s">
        <v>225</v>
      </c>
      <c r="S79" t="s">
        <v>269</v>
      </c>
      <c r="AD79" s="37"/>
      <c r="AE79" s="37"/>
      <c r="AH79" s="37"/>
      <c r="AI79" s="37"/>
      <c r="AJ79" t="s">
        <v>253</v>
      </c>
    </row>
    <row r="80" spans="1:36" s="36" customFormat="1" ht="15" x14ac:dyDescent="0.25">
      <c r="A80">
        <v>1.56</v>
      </c>
      <c r="B80">
        <v>4.3</v>
      </c>
      <c r="C80">
        <v>6.42</v>
      </c>
      <c r="D80" s="20">
        <f t="shared" si="7"/>
        <v>2.9347020435914084E-2</v>
      </c>
      <c r="E80" s="17">
        <f>IF(OR($A80="",$B80="",$C80=""),"",A80*'MPTO_working_3-way'!$I79)</f>
        <v>1.6112182840470817</v>
      </c>
      <c r="F80" s="21">
        <f>IF(OR($A80="",$B80="",$C80=""),"",B80*'MPTO_working_3-way'!$I79)</f>
        <v>4.4411786034631096</v>
      </c>
      <c r="G80" s="22">
        <f>IF(OR($A80="",$B80="",$C80=""),"",C80*'MPTO_working_3-way'!$I79)</f>
        <v>6.6307829381937591</v>
      </c>
      <c r="H80" s="17"/>
      <c r="I80" s="21"/>
      <c r="J80" s="22"/>
      <c r="K80" s="17"/>
      <c r="L80" s="21"/>
      <c r="M80" s="22"/>
      <c r="N80" s="23">
        <f t="shared" si="8"/>
        <v>62.064836893992123</v>
      </c>
      <c r="O80" s="24">
        <f t="shared" si="9"/>
        <v>22.516545477820401</v>
      </c>
      <c r="P80" s="24">
        <f t="shared" si="10"/>
        <v>15.08117532003547</v>
      </c>
      <c r="Q80" t="s">
        <v>216</v>
      </c>
      <c r="R80" t="s">
        <v>230</v>
      </c>
      <c r="S80" t="s">
        <v>269</v>
      </c>
      <c r="AD80" s="37"/>
      <c r="AE80" s="37"/>
      <c r="AH80" s="37"/>
      <c r="AI80" s="37"/>
      <c r="AJ80" t="s">
        <v>253</v>
      </c>
    </row>
    <row r="81" spans="1:36" s="36" customFormat="1" ht="15" x14ac:dyDescent="0.25">
      <c r="A81">
        <v>2.64</v>
      </c>
      <c r="B81">
        <v>3.26</v>
      </c>
      <c r="C81">
        <v>2.92</v>
      </c>
      <c r="D81" s="20">
        <f t="shared" si="7"/>
        <v>2.8002098470204961E-2</v>
      </c>
      <c r="E81" s="17">
        <f>IF(OR($A81="",$B81="",$C81=""),"",A81*'MPTO_working_3-way'!$I80)</f>
        <v>2.7191493221290139</v>
      </c>
      <c r="F81" s="21">
        <f>IF(OR($A81="",$B81="",$C81=""),"",B81*'MPTO_working_3-way'!$I80)</f>
        <v>3.3577374205077972</v>
      </c>
      <c r="G81" s="22">
        <f>IF(OR($A81="",$B81="",$C81=""),"",C81*'MPTO_working_3-way'!$I80)</f>
        <v>3.0075439472033034</v>
      </c>
      <c r="H81" s="17"/>
      <c r="I81" s="21"/>
      <c r="J81" s="22"/>
      <c r="K81" s="17"/>
      <c r="L81" s="21"/>
      <c r="M81" s="22"/>
      <c r="N81" s="23">
        <f t="shared" si="8"/>
        <v>36.776207612498069</v>
      </c>
      <c r="O81" s="24">
        <f t="shared" si="9"/>
        <v>29.781959538955494</v>
      </c>
      <c r="P81" s="24">
        <f t="shared" si="10"/>
        <v>33.249721951025649</v>
      </c>
      <c r="Q81" t="s">
        <v>222</v>
      </c>
      <c r="R81" t="s">
        <v>251</v>
      </c>
      <c r="S81" t="s">
        <v>269</v>
      </c>
      <c r="AD81" s="37"/>
      <c r="AE81" s="37"/>
      <c r="AH81" s="37"/>
      <c r="AI81" s="37"/>
      <c r="AJ81" t="s">
        <v>253</v>
      </c>
    </row>
    <row r="82" spans="1:36" s="36" customFormat="1" ht="15" x14ac:dyDescent="0.25">
      <c r="A82">
        <v>1.99</v>
      </c>
      <c r="B82">
        <v>3.57</v>
      </c>
      <c r="C82">
        <v>4.07</v>
      </c>
      <c r="D82" s="20">
        <f t="shared" si="7"/>
        <v>2.8324853332243105E-2</v>
      </c>
      <c r="E82" s="17">
        <f>IF(OR($A82="",$B82="",$C82=""),"",A82*'MPTO_working_3-way'!$I81)</f>
        <v>2.0484005706674688</v>
      </c>
      <c r="F82" s="21">
        <f>IF(OR($A82="",$B82="",$C82=""),"",B82*'MPTO_working_3-way'!$I81)</f>
        <v>3.674768862956213</v>
      </c>
      <c r="G82" s="22">
        <f>IF(OR($A82="",$B82="",$C82=""),"",C82*'MPTO_working_3-way'!$I81)</f>
        <v>4.1894423731741703</v>
      </c>
      <c r="H82" s="17"/>
      <c r="I82" s="21"/>
      <c r="J82" s="22"/>
      <c r="K82" s="17"/>
      <c r="L82" s="21"/>
      <c r="M82" s="22"/>
      <c r="N82" s="23">
        <f t="shared" si="8"/>
        <v>48.818576518661644</v>
      </c>
      <c r="O82" s="24">
        <f t="shared" si="9"/>
        <v>27.212595874548086</v>
      </c>
      <c r="P82" s="24">
        <f t="shared" si="10"/>
        <v>23.869525128289105</v>
      </c>
      <c r="Q82" t="s">
        <v>221</v>
      </c>
      <c r="R82" t="s">
        <v>243</v>
      </c>
      <c r="S82" t="s">
        <v>269</v>
      </c>
      <c r="AD82" s="37"/>
      <c r="AE82" s="37"/>
      <c r="AH82" s="37"/>
      <c r="AI82" s="37"/>
      <c r="AJ82" t="s">
        <v>253</v>
      </c>
    </row>
    <row r="83" spans="1:36" s="36" customFormat="1" ht="15" x14ac:dyDescent="0.25">
      <c r="A83">
        <v>1.9</v>
      </c>
      <c r="B83">
        <v>3.75</v>
      </c>
      <c r="C83">
        <v>4.22</v>
      </c>
      <c r="D83" s="20">
        <f t="shared" si="7"/>
        <v>2.9949280784900667E-2</v>
      </c>
      <c r="E83" s="17">
        <f>IF(OR($A83="",$B83="",$C83=""),"",A83*'MPTO_working_3-way'!$I82)</f>
        <v>1.9532039870933893</v>
      </c>
      <c r="F83" s="21">
        <f>IF(OR($A83="",$B83="",$C83=""),"",B83*'MPTO_working_3-way'!$I82)</f>
        <v>3.8550078692632685</v>
      </c>
      <c r="G83" s="22">
        <f>IF(OR($A83="",$B83="",$C83=""),"",C83*'MPTO_working_3-way'!$I82)</f>
        <v>4.3381688555442643</v>
      </c>
      <c r="H83" s="17"/>
      <c r="I83" s="21"/>
      <c r="J83" s="22"/>
      <c r="K83" s="17"/>
      <c r="L83" s="21"/>
      <c r="M83" s="22"/>
      <c r="N83" s="23">
        <f t="shared" si="8"/>
        <v>51.197929484473583</v>
      </c>
      <c r="O83" s="24">
        <f t="shared" si="9"/>
        <v>25.94028427213328</v>
      </c>
      <c r="P83" s="24">
        <f t="shared" si="10"/>
        <v>23.051200478791426</v>
      </c>
      <c r="Q83" t="s">
        <v>239</v>
      </c>
      <c r="R83" t="s">
        <v>224</v>
      </c>
      <c r="S83" t="s">
        <v>269</v>
      </c>
      <c r="AD83" s="37"/>
      <c r="AE83" s="37"/>
      <c r="AH83" s="37"/>
      <c r="AI83" s="37"/>
      <c r="AJ83" t="s">
        <v>253</v>
      </c>
    </row>
    <row r="84" spans="1:36" s="36" customFormat="1" ht="15" x14ac:dyDescent="0.25">
      <c r="A84">
        <v>1.63</v>
      </c>
      <c r="B84">
        <v>4.07</v>
      </c>
      <c r="C84">
        <v>5.91</v>
      </c>
      <c r="D84" s="20">
        <f t="shared" si="7"/>
        <v>2.8401915948239598E-2</v>
      </c>
      <c r="E84" s="17">
        <f>IF(OR($A84="",$B84="",$C84=""),"",A84*'MPTO_working_3-way'!$I83)</f>
        <v>1.6761695109315562</v>
      </c>
      <c r="F84" s="21">
        <f>IF(OR($A84="",$B84="",$C84=""),"",B84*'MPTO_working_3-way'!$I83)</f>
        <v>4.1852821530622295</v>
      </c>
      <c r="G84" s="22">
        <f>IF(OR($A84="",$B84="",$C84=""),"",C84*'MPTO_working_3-way'!$I83)</f>
        <v>6.0773998831935572</v>
      </c>
      <c r="H84" s="17"/>
      <c r="I84" s="21"/>
      <c r="J84" s="22"/>
      <c r="K84" s="17"/>
      <c r="L84" s="21"/>
      <c r="M84" s="22"/>
      <c r="N84" s="23">
        <f t="shared" si="8"/>
        <v>59.659837115414128</v>
      </c>
      <c r="O84" s="24">
        <f t="shared" si="9"/>
        <v>23.893251719441036</v>
      </c>
      <c r="P84" s="24">
        <f t="shared" si="10"/>
        <v>16.454405160427243</v>
      </c>
      <c r="Q84" t="s">
        <v>242</v>
      </c>
      <c r="R84" t="s">
        <v>227</v>
      </c>
      <c r="S84" t="s">
        <v>269</v>
      </c>
      <c r="AD84" s="37"/>
      <c r="AE84" s="37"/>
      <c r="AH84" s="37"/>
      <c r="AI84" s="37"/>
      <c r="AJ84" t="s">
        <v>253</v>
      </c>
    </row>
    <row r="85" spans="1:36" s="36" customFormat="1" ht="15" x14ac:dyDescent="0.25">
      <c r="A85">
        <v>1.69</v>
      </c>
      <c r="B85">
        <v>3.73</v>
      </c>
      <c r="C85">
        <v>5.85</v>
      </c>
      <c r="D85" s="20">
        <f t="shared" si="7"/>
        <v>3.0752662016840349E-2</v>
      </c>
      <c r="E85" s="17">
        <f>IF(OR($A85="",$B85="",$C85=""),"",A85*'MPTO_working_3-way'!$I84)</f>
        <v>1.740614284526482</v>
      </c>
      <c r="F85" s="21">
        <f>IF(OR($A85="",$B85="",$C85=""),"",B85*'MPTO_working_3-way'!$I84)</f>
        <v>3.8417108173276793</v>
      </c>
      <c r="G85" s="22">
        <f>IF(OR($A85="",$B85="",$C85=""),"",C85*'MPTO_working_3-way'!$I84)</f>
        <v>6.0252032925916685</v>
      </c>
      <c r="H85" s="17"/>
      <c r="I85" s="21"/>
      <c r="J85" s="22"/>
      <c r="K85" s="17"/>
      <c r="L85" s="21"/>
      <c r="M85" s="22"/>
      <c r="N85" s="23">
        <f t="shared" si="8"/>
        <v>57.450982040632901</v>
      </c>
      <c r="O85" s="24">
        <f t="shared" si="9"/>
        <v>26.030069610903379</v>
      </c>
      <c r="P85" s="24">
        <f t="shared" si="10"/>
        <v>16.596950367293946</v>
      </c>
      <c r="Q85" t="s">
        <v>231</v>
      </c>
      <c r="R85" t="s">
        <v>217</v>
      </c>
      <c r="S85" t="s">
        <v>269</v>
      </c>
      <c r="AD85" s="37"/>
      <c r="AE85" s="37"/>
      <c r="AH85" s="37"/>
      <c r="AI85" s="37"/>
      <c r="AJ85" t="s">
        <v>253</v>
      </c>
    </row>
    <row r="86" spans="1:36" s="36" customFormat="1" ht="15" x14ac:dyDescent="0.25">
      <c r="A86">
        <v>3.67</v>
      </c>
      <c r="B86">
        <v>3.26</v>
      </c>
      <c r="C86">
        <v>2.15</v>
      </c>
      <c r="D86" s="20">
        <f t="shared" si="7"/>
        <v>4.4344309360133671E-2</v>
      </c>
      <c r="E86" s="17">
        <f>IF(OR($A86="",$B86="",$C86=""),"",A86*'MPTO_working_3-way'!$I85)</f>
        <v>3.774235031530039</v>
      </c>
      <c r="F86" s="21">
        <f>IF(OR($A86="",$B86="",$C86=""),"",B86*'MPTO_working_3-way'!$I85)</f>
        <v>3.3525902459912609</v>
      </c>
      <c r="G86" s="22">
        <f>IF(OR($A86="",$B86="",$C86=""),"",C86*'MPTO_working_3-way'!$I85)</f>
        <v>2.2110641192887148</v>
      </c>
      <c r="H86" s="17"/>
      <c r="I86" s="21"/>
      <c r="J86" s="22"/>
      <c r="K86" s="17"/>
      <c r="L86" s="21"/>
      <c r="M86" s="22"/>
      <c r="N86" s="23">
        <f t="shared" si="8"/>
        <v>26.495435277506008</v>
      </c>
      <c r="O86" s="24">
        <f t="shared" si="9"/>
        <v>29.827683272529772</v>
      </c>
      <c r="P86" s="24">
        <f t="shared" si="10"/>
        <v>45.227091845789332</v>
      </c>
      <c r="Q86" t="s">
        <v>156</v>
      </c>
      <c r="R86" t="s">
        <v>176</v>
      </c>
      <c r="S86" t="s">
        <v>270</v>
      </c>
      <c r="AD86" s="37"/>
      <c r="AE86" s="37"/>
      <c r="AH86" s="37"/>
      <c r="AI86" s="37"/>
      <c r="AJ86" t="s">
        <v>207</v>
      </c>
    </row>
    <row r="87" spans="1:36" s="36" customFormat="1" ht="15" x14ac:dyDescent="0.25">
      <c r="A87">
        <v>3.61</v>
      </c>
      <c r="B87">
        <v>3.24</v>
      </c>
      <c r="C87">
        <v>2.1800000000000002</v>
      </c>
      <c r="D87" s="20">
        <f t="shared" si="7"/>
        <v>4.4365881888224656E-2</v>
      </c>
      <c r="E87" s="17">
        <f>IF(OR($A87="",$B87="",$C87=""),"",A87*'MPTO_working_3-way'!$I86)</f>
        <v>3.7210171098807936</v>
      </c>
      <c r="F87" s="21">
        <f>IF(OR($A87="",$B87="",$C87=""),"",B87*'MPTO_working_3-way'!$I86)</f>
        <v>3.3396386249345631</v>
      </c>
      <c r="G87" s="22">
        <f>IF(OR($A87="",$B87="",$C87=""),"",C87*'MPTO_working_3-way'!$I86)</f>
        <v>2.247040803196712</v>
      </c>
      <c r="H87" s="17"/>
      <c r="I87" s="21"/>
      <c r="J87" s="22"/>
      <c r="K87" s="17"/>
      <c r="L87" s="21"/>
      <c r="M87" s="22"/>
      <c r="N87" s="23">
        <f t="shared" si="8"/>
        <v>26.874372529612906</v>
      </c>
      <c r="O87" s="24">
        <f t="shared" si="9"/>
        <v>29.943359516019314</v>
      </c>
      <c r="P87" s="24">
        <f t="shared" si="10"/>
        <v>44.502974693533289</v>
      </c>
      <c r="Q87" t="s">
        <v>200</v>
      </c>
      <c r="R87" t="s">
        <v>202</v>
      </c>
      <c r="S87" t="s">
        <v>270</v>
      </c>
      <c r="AD87" s="37"/>
      <c r="AE87" s="37"/>
      <c r="AH87" s="37"/>
      <c r="AI87" s="37"/>
      <c r="AJ87" t="s">
        <v>207</v>
      </c>
    </row>
    <row r="88" spans="1:36" s="36" customFormat="1" ht="15" x14ac:dyDescent="0.25">
      <c r="A88">
        <v>2.33</v>
      </c>
      <c r="B88">
        <v>3.51</v>
      </c>
      <c r="C88">
        <v>3.08</v>
      </c>
      <c r="D88" s="20">
        <f t="shared" si="7"/>
        <v>3.8760158931832711E-2</v>
      </c>
      <c r="E88" s="17">
        <f>IF(OR($A88="",$B88="",$C88=""),"",A88*'MPTO_working_3-way'!$I87)</f>
        <v>2.4333222408091117</v>
      </c>
      <c r="F88" s="21">
        <f>IF(OR($A88="",$B88="",$C88=""),"",B88*'MPTO_working_3-way'!$I87)</f>
        <v>3.6656485258540688</v>
      </c>
      <c r="G88" s="22">
        <f>IF(OR($A88="",$B88="",$C88=""),"",C88*'MPTO_working_3-way'!$I87)</f>
        <v>3.2165804728292118</v>
      </c>
      <c r="H88" s="17"/>
      <c r="I88" s="21"/>
      <c r="J88" s="22"/>
      <c r="K88" s="17"/>
      <c r="L88" s="21"/>
      <c r="M88" s="22"/>
      <c r="N88" s="23">
        <f t="shared" si="8"/>
        <v>41.096077750371727</v>
      </c>
      <c r="O88" s="24">
        <f t="shared" si="9"/>
        <v>27.280302324320836</v>
      </c>
      <c r="P88" s="24">
        <f t="shared" si="10"/>
        <v>31.088915960508483</v>
      </c>
      <c r="Q88" t="s">
        <v>184</v>
      </c>
      <c r="R88" t="s">
        <v>178</v>
      </c>
      <c r="S88" t="s">
        <v>270</v>
      </c>
      <c r="AD88" s="37"/>
      <c r="AE88" s="37"/>
      <c r="AH88" s="37"/>
      <c r="AI88" s="37"/>
      <c r="AJ88" t="s">
        <v>204</v>
      </c>
    </row>
    <row r="89" spans="1:36" s="36" customFormat="1" ht="15" x14ac:dyDescent="0.25">
      <c r="A89">
        <v>2.12</v>
      </c>
      <c r="B89">
        <v>3.46</v>
      </c>
      <c r="C89">
        <v>3.85</v>
      </c>
      <c r="D89" s="20">
        <f t="shared" si="7"/>
        <v>2.0455713988269286E-2</v>
      </c>
      <c r="E89" s="17">
        <f>IF(OR($A89="",$B89="",$C89=""),"",A89*'MPTO_working_3-way'!$I88)</f>
        <v>2.2140556696030362</v>
      </c>
      <c r="F89" s="21">
        <f>IF(OR($A89="",$B89="",$C89=""),"",B89*'MPTO_working_3-way'!$I88)</f>
        <v>3.6135059513332575</v>
      </c>
      <c r="G89" s="22">
        <f>IF(OR($A89="",$B89="",$C89=""),"",C89*'MPTO_working_3-way'!$I88)</f>
        <v>4.020808645269665</v>
      </c>
      <c r="H89" s="17"/>
      <c r="I89" s="21"/>
      <c r="J89" s="22"/>
      <c r="K89" s="17"/>
      <c r="L89" s="21"/>
      <c r="M89" s="22"/>
      <c r="N89" s="23">
        <f t="shared" si="8"/>
        <v>45.165982668326158</v>
      </c>
      <c r="O89" s="24">
        <f t="shared" si="9"/>
        <v>27.673954698511977</v>
      </c>
      <c r="P89" s="24">
        <f t="shared" si="10"/>
        <v>24.870619027753623</v>
      </c>
      <c r="Q89" t="s">
        <v>159</v>
      </c>
      <c r="R89" t="s">
        <v>148</v>
      </c>
      <c r="S89" t="s">
        <v>270</v>
      </c>
      <c r="AD89" s="37"/>
      <c r="AE89" s="37"/>
      <c r="AH89" s="37"/>
      <c r="AI89" s="37"/>
      <c r="AJ89" t="s">
        <v>205</v>
      </c>
    </row>
    <row r="90" spans="1:36" s="36" customFormat="1" ht="15" x14ac:dyDescent="0.25">
      <c r="A90">
        <v>1.83</v>
      </c>
      <c r="B90">
        <v>3.64</v>
      </c>
      <c r="C90">
        <v>5.0999999999999996</v>
      </c>
      <c r="D90" s="20">
        <f t="shared" si="7"/>
        <v>1.7251793529517556E-2</v>
      </c>
      <c r="E90" s="17">
        <f>IF(OR($A90="",$B90="",$C90=""),"",A90*'MPTO_working_3-way'!$I89)</f>
        <v>1.9009310908452539</v>
      </c>
      <c r="F90" s="21">
        <f>IF(OR($A90="",$B90="",$C90=""),"",B90*'MPTO_working_3-way'!$I89)</f>
        <v>3.7810869785118713</v>
      </c>
      <c r="G90" s="22">
        <f>IF(OR($A90="",$B90="",$C90=""),"",C90*'MPTO_working_3-way'!$I89)</f>
        <v>5.2976768105523462</v>
      </c>
      <c r="H90" s="17"/>
      <c r="I90" s="21"/>
      <c r="J90" s="22"/>
      <c r="K90" s="17"/>
      <c r="L90" s="21"/>
      <c r="M90" s="22"/>
      <c r="N90" s="23">
        <f t="shared" si="8"/>
        <v>52.605799590312742</v>
      </c>
      <c r="O90" s="24">
        <f t="shared" si="9"/>
        <v>26.44742122260228</v>
      </c>
      <c r="P90" s="24">
        <f t="shared" si="10"/>
        <v>18.876198676523984</v>
      </c>
      <c r="Q90" t="s">
        <v>147</v>
      </c>
      <c r="R90" t="s">
        <v>151</v>
      </c>
      <c r="S90" t="s">
        <v>270</v>
      </c>
      <c r="AD90" s="37"/>
      <c r="AE90" s="37"/>
      <c r="AH90" s="37"/>
      <c r="AI90" s="37"/>
      <c r="AJ90" t="s">
        <v>205</v>
      </c>
    </row>
    <row r="91" spans="1:36" s="36" customFormat="1" ht="15" x14ac:dyDescent="0.25">
      <c r="A91">
        <v>3.26</v>
      </c>
      <c r="B91">
        <v>3.48</v>
      </c>
      <c r="C91">
        <v>2.2799999999999998</v>
      </c>
      <c r="D91" s="20">
        <f t="shared" si="7"/>
        <v>3.2701279324819366E-2</v>
      </c>
      <c r="E91" s="17">
        <f>IF(OR($A91="",$B91="",$C91=""),"",A91*'MPTO_working_3-way'!$I90)</f>
        <v>3.3266856276017576</v>
      </c>
      <c r="F91" s="21">
        <f>IF(OR($A91="",$B91="",$C91=""),"",B91*'MPTO_working_3-way'!$I90)</f>
        <v>3.5511858846791773</v>
      </c>
      <c r="G91" s="22">
        <f>IF(OR($A91="",$B91="",$C91=""),"",C91*'MPTO_working_3-way'!$I90)</f>
        <v>2.3266390278932536</v>
      </c>
      <c r="H91" s="17"/>
      <c r="I91" s="21"/>
      <c r="J91" s="22"/>
      <c r="K91" s="17"/>
      <c r="L91" s="21"/>
      <c r="M91" s="22"/>
      <c r="N91" s="23">
        <f t="shared" si="8"/>
        <v>30.059948908394762</v>
      </c>
      <c r="O91" s="24">
        <f t="shared" si="9"/>
        <v>28.159607310737616</v>
      </c>
      <c r="P91" s="24">
        <f t="shared" si="10"/>
        <v>42.980453263757425</v>
      </c>
      <c r="Q91" t="s">
        <v>146</v>
      </c>
      <c r="R91" t="s">
        <v>152</v>
      </c>
      <c r="S91" t="s">
        <v>270</v>
      </c>
      <c r="AD91" s="37"/>
      <c r="AE91" s="37"/>
      <c r="AH91" s="37"/>
      <c r="AI91" s="37"/>
      <c r="AJ91" t="s">
        <v>205</v>
      </c>
    </row>
    <row r="92" spans="1:36" s="36" customFormat="1" ht="15" x14ac:dyDescent="0.25">
      <c r="A92">
        <v>1.99</v>
      </c>
      <c r="B92">
        <v>3.44</v>
      </c>
      <c r="C92">
        <v>4.33</v>
      </c>
      <c r="D92" s="20">
        <f t="shared" si="7"/>
        <v>2.4157119449765174E-2</v>
      </c>
      <c r="E92" s="17">
        <f>IF(OR($A92="",$B92="",$C92=""),"",A92*'MPTO_working_3-way'!$I91)</f>
        <v>2.0243310691237397</v>
      </c>
      <c r="F92" s="21">
        <f>IF(OR($A92="",$B92="",$C92=""),"",B92*'MPTO_working_3-way'!$I91)</f>
        <v>3.4993461697415404</v>
      </c>
      <c r="G92" s="22">
        <f>IF(OR($A92="",$B92="",$C92=""),"",C92*'MPTO_working_3-way'!$I91)</f>
        <v>4.4047002659828109</v>
      </c>
      <c r="H92" s="17"/>
      <c r="I92" s="21"/>
      <c r="J92" s="22"/>
      <c r="K92" s="17"/>
      <c r="L92" s="21"/>
      <c r="M92" s="22"/>
      <c r="N92" s="23">
        <f t="shared" si="8"/>
        <v>49.399034340408761</v>
      </c>
      <c r="O92" s="24">
        <f t="shared" si="9"/>
        <v>28.576766958550415</v>
      </c>
      <c r="P92" s="24">
        <f t="shared" si="10"/>
        <v>22.703020401250214</v>
      </c>
      <c r="Q92" t="s">
        <v>158</v>
      </c>
      <c r="R92" t="s">
        <v>150</v>
      </c>
      <c r="S92" t="s">
        <v>270</v>
      </c>
      <c r="AD92" s="37"/>
      <c r="AE92" s="37"/>
      <c r="AH92" s="37"/>
      <c r="AI92" s="37"/>
      <c r="AJ92" t="s">
        <v>205</v>
      </c>
    </row>
    <row r="93" spans="1:36" s="36" customFormat="1" ht="15" x14ac:dyDescent="0.25">
      <c r="A93">
        <v>1.3</v>
      </c>
      <c r="B93">
        <v>5.55</v>
      </c>
      <c r="C93">
        <v>15</v>
      </c>
      <c r="D93" s="20">
        <f t="shared" si="7"/>
        <v>1.6077616077616153E-2</v>
      </c>
      <c r="E93" s="17">
        <f>IF(OR($A93="",$B93="",$C93=""),"",A93*'MPTO_working_3-way'!$I92)</f>
        <v>1.3425116631222653</v>
      </c>
      <c r="F93" s="21">
        <f>IF(OR($A93="",$B93="",$C93=""),"",B93*'MPTO_working_3-way'!$I92)</f>
        <v>5.7314921002527477</v>
      </c>
      <c r="G93" s="22">
        <f>IF(OR($A93="",$B93="",$C93=""),"",C93*'MPTO_working_3-way'!$I92)</f>
        <v>15.490519189872291</v>
      </c>
      <c r="H93" s="17"/>
      <c r="I93" s="21"/>
      <c r="J93" s="22"/>
      <c r="K93" s="17"/>
      <c r="L93" s="21"/>
      <c r="M93" s="22"/>
      <c r="N93" s="23">
        <f t="shared" si="8"/>
        <v>74.487248600456141</v>
      </c>
      <c r="O93" s="24">
        <f t="shared" si="9"/>
        <v>17.447463636142878</v>
      </c>
      <c r="P93" s="24">
        <f t="shared" si="10"/>
        <v>6.4555615453728663</v>
      </c>
      <c r="Q93" t="s">
        <v>149</v>
      </c>
      <c r="R93" t="s">
        <v>153</v>
      </c>
      <c r="S93" t="s">
        <v>270</v>
      </c>
      <c r="AD93" s="37"/>
      <c r="AE93" s="37"/>
      <c r="AH93" s="37"/>
      <c r="AI93" s="37"/>
      <c r="AJ93" t="s">
        <v>205</v>
      </c>
    </row>
    <row r="94" spans="1:36" s="36" customFormat="1" ht="15" x14ac:dyDescent="0.25">
      <c r="A94">
        <v>1.99</v>
      </c>
      <c r="B94">
        <v>3.51</v>
      </c>
      <c r="C94">
        <v>4.3499999999999996</v>
      </c>
      <c r="D94" s="20">
        <f t="shared" si="7"/>
        <v>1.7297905185619467E-2</v>
      </c>
      <c r="E94" s="17">
        <f>IF(OR($A94="",$B94="",$C94=""),"",A94*'MPTO_working_3-way'!$I93)</f>
        <v>2.0380726677050327</v>
      </c>
      <c r="F94" s="21">
        <f>IF(OR($A94="",$B94="",$C94=""),"",B94*'MPTO_working_3-way'!$I93)</f>
        <v>3.5947914892686756</v>
      </c>
      <c r="G94" s="22">
        <f>IF(OR($A94="",$B94="",$C94=""),"",C94*'MPTO_working_3-way'!$I93)</f>
        <v>4.4550834696064783</v>
      </c>
      <c r="H94" s="17"/>
      <c r="I94" s="21"/>
      <c r="J94" s="22"/>
      <c r="K94" s="17"/>
      <c r="L94" s="21"/>
      <c r="M94" s="22"/>
      <c r="N94" s="23">
        <f t="shared" si="8"/>
        <v>49.065963929836116</v>
      </c>
      <c r="O94" s="24">
        <f t="shared" si="9"/>
        <v>27.818025134009648</v>
      </c>
      <c r="P94" s="24">
        <f t="shared" si="10"/>
        <v>22.446268556407787</v>
      </c>
      <c r="Q94" t="s">
        <v>128</v>
      </c>
      <c r="R94" t="s">
        <v>132</v>
      </c>
      <c r="S94" t="s">
        <v>270</v>
      </c>
      <c r="AD94" s="37"/>
      <c r="AE94" s="37"/>
      <c r="AH94" s="37"/>
      <c r="AI94" s="37"/>
      <c r="AJ94" t="s">
        <v>130</v>
      </c>
    </row>
    <row r="95" spans="1:36" s="62" customFormat="1" ht="15" x14ac:dyDescent="0.25">
      <c r="A95">
        <v>1.35</v>
      </c>
      <c r="B95">
        <v>5.07</v>
      </c>
      <c r="C95">
        <v>9.5500000000000007</v>
      </c>
      <c r="D95" s="20">
        <f t="shared" si="7"/>
        <v>4.2691441402677777E-2</v>
      </c>
      <c r="E95" s="17">
        <f>IF(OR($A95="",$B95="",$C95=""),"",A95*'MPTO_working_3-way'!$I94)</f>
        <v>1.3717047817047818</v>
      </c>
      <c r="F95" s="21">
        <f>IF(OR($A95="",$B95="",$C95=""),"",B95*'MPTO_working_3-way'!$I94)</f>
        <v>5.1515135135135139</v>
      </c>
      <c r="G95" s="22">
        <f>IF(OR($A95="",$B95="",$C95=""),"",C95*'MPTO_working_3-way'!$I94)</f>
        <v>9.7035412335412357</v>
      </c>
      <c r="H95" s="17"/>
      <c r="I95" s="21"/>
      <c r="J95" s="22"/>
      <c r="K95" s="17"/>
      <c r="L95" s="21"/>
      <c r="M95" s="22"/>
      <c r="N95" s="23">
        <f t="shared" si="8"/>
        <v>72.901983964594791</v>
      </c>
      <c r="O95" s="24">
        <f t="shared" si="9"/>
        <v>19.411770878146541</v>
      </c>
      <c r="P95" s="24">
        <f t="shared" si="10"/>
        <v>10.305516057822299</v>
      </c>
      <c r="Q95" t="s">
        <v>75</v>
      </c>
      <c r="R95" t="s">
        <v>102</v>
      </c>
      <c r="S95" t="s">
        <v>270</v>
      </c>
      <c r="AD95" s="63"/>
      <c r="AE95" s="63"/>
      <c r="AH95" s="63"/>
      <c r="AI95" s="63"/>
      <c r="AJ95" t="s">
        <v>93</v>
      </c>
    </row>
    <row r="96" spans="1:36" s="36" customFormat="1" ht="15" x14ac:dyDescent="0.25">
      <c r="A96">
        <v>1.08</v>
      </c>
      <c r="B96">
        <v>12</v>
      </c>
      <c r="C96">
        <v>45</v>
      </c>
      <c r="D96" s="20">
        <f t="shared" si="7"/>
        <v>3.1481481481481222E-2</v>
      </c>
      <c r="E96" s="17">
        <f>IF(OR($A96="",$B96="",$C96=""),"",A96*'MPTO_working_3-way'!$I95)</f>
        <v>1.0986817376004692</v>
      </c>
      <c r="F96" s="21">
        <f>IF(OR($A96="",$B96="",$C96=""),"",B96*'MPTO_working_3-way'!$I95)</f>
        <v>12.207574862227434</v>
      </c>
      <c r="G96" s="22">
        <f>IF(OR($A96="",$B96="",$C96=""),"",C96*'MPTO_working_3-way'!$I95)</f>
        <v>45.778405733352876</v>
      </c>
      <c r="H96" s="17"/>
      <c r="I96" s="21"/>
      <c r="J96" s="22"/>
      <c r="K96" s="17"/>
      <c r="L96" s="21"/>
      <c r="M96" s="22"/>
      <c r="N96" s="23">
        <f t="shared" si="8"/>
        <v>91.018168936166091</v>
      </c>
      <c r="O96" s="24">
        <f t="shared" si="9"/>
        <v>8.1916352042549487</v>
      </c>
      <c r="P96" s="24">
        <f t="shared" si="10"/>
        <v>2.1844360544679864</v>
      </c>
      <c r="Q96" t="s">
        <v>84</v>
      </c>
      <c r="R96" t="s">
        <v>89</v>
      </c>
      <c r="S96" t="s">
        <v>270</v>
      </c>
      <c r="AD96" s="37"/>
      <c r="AE96" s="37"/>
      <c r="AH96" s="37"/>
      <c r="AI96" s="37"/>
      <c r="AJ96" t="s">
        <v>94</v>
      </c>
    </row>
    <row r="97" spans="1:36" s="36" customFormat="1" ht="15" x14ac:dyDescent="0.25">
      <c r="A97">
        <v>1.72</v>
      </c>
      <c r="B97">
        <v>3.38</v>
      </c>
      <c r="C97">
        <v>5.44</v>
      </c>
      <c r="D97" s="20">
        <f t="shared" si="7"/>
        <v>6.1076866414654596E-2</v>
      </c>
      <c r="E97" s="17">
        <f>IF(OR($A97="",$B97="",$C97=""),"",A97*'MPTO_working_3-way'!$I96)</f>
        <v>1.7934292792126056</v>
      </c>
      <c r="F97" s="21">
        <f>IF(OR($A97="",$B97="",$C97=""),"",B97*'MPTO_working_3-way'!$I96)</f>
        <v>3.5242970719410507</v>
      </c>
      <c r="G97" s="22">
        <f>IF(OR($A97="",$B97="",$C97=""),"",C97*'MPTO_working_3-way'!$I96)</f>
        <v>5.6722414412305673</v>
      </c>
      <c r="H97" s="17"/>
      <c r="I97" s="21"/>
      <c r="J97" s="22"/>
      <c r="K97" s="17"/>
      <c r="L97" s="21"/>
      <c r="M97" s="22"/>
      <c r="N97" s="23">
        <f t="shared" si="8"/>
        <v>55.759098593452428</v>
      </c>
      <c r="O97" s="24">
        <f t="shared" si="9"/>
        <v>28.374452538679932</v>
      </c>
      <c r="P97" s="24">
        <f t="shared" si="10"/>
        <v>17.629714996459221</v>
      </c>
      <c r="Q97" t="s">
        <v>133</v>
      </c>
      <c r="R97" t="s">
        <v>90</v>
      </c>
      <c r="S97" t="s">
        <v>270</v>
      </c>
      <c r="AD97" s="37"/>
      <c r="AE97" s="37"/>
      <c r="AH97" s="37"/>
      <c r="AI97" s="37"/>
      <c r="AJ97" t="s">
        <v>94</v>
      </c>
    </row>
    <row r="98" spans="1:36" s="36" customFormat="1" ht="15" x14ac:dyDescent="0.25">
      <c r="A98">
        <v>1.83</v>
      </c>
      <c r="B98">
        <v>3.82</v>
      </c>
      <c r="C98">
        <v>4.2</v>
      </c>
      <c r="D98" s="20">
        <f t="shared" si="7"/>
        <v>4.6323430238973895E-2</v>
      </c>
      <c r="E98" s="17">
        <f>IF(OR($A98="",$B98="",$C98=""),"",A98*'MPTO_working_3-way'!$I97)</f>
        <v>1.8876111111111107</v>
      </c>
      <c r="F98" s="21">
        <f>IF(OR($A98="",$B98="",$C98=""),"",B98*'MPTO_working_3-way'!$I97)</f>
        <v>3.9402592592592582</v>
      </c>
      <c r="G98" s="22">
        <f>IF(OR($A98="",$B98="",$C98=""),"",C98*'MPTO_working_3-way'!$I97)</f>
        <v>4.3322222222222218</v>
      </c>
      <c r="H98" s="17"/>
      <c r="I98" s="21"/>
      <c r="J98" s="22"/>
      <c r="K98" s="17"/>
      <c r="L98" s="21"/>
      <c r="M98" s="22"/>
      <c r="N98" s="23">
        <f t="shared" si="8"/>
        <v>52.977013862318636</v>
      </c>
      <c r="O98" s="24">
        <f t="shared" si="9"/>
        <v>25.379040672262594</v>
      </c>
      <c r="P98" s="24">
        <f t="shared" si="10"/>
        <v>23.082841754295977</v>
      </c>
      <c r="Q98" t="s">
        <v>247</v>
      </c>
      <c r="R98" t="s">
        <v>233</v>
      </c>
      <c r="S98" t="s">
        <v>270</v>
      </c>
      <c r="AD98" s="37"/>
      <c r="AE98" s="37"/>
      <c r="AH98" s="37"/>
      <c r="AI98" s="37"/>
      <c r="AJ98" t="s">
        <v>252</v>
      </c>
    </row>
    <row r="99" spans="1:36" s="36" customFormat="1" ht="15" x14ac:dyDescent="0.25">
      <c r="A99">
        <v>2.31</v>
      </c>
      <c r="B99">
        <v>3.31</v>
      </c>
      <c r="C99">
        <v>3.23</v>
      </c>
      <c r="D99" s="20">
        <f t="shared" si="7"/>
        <v>4.461275974562473E-2</v>
      </c>
      <c r="E99" s="17">
        <f>IF(OR($A99="",$B99="",$C99=""),"",A99*'MPTO_working_3-way'!$I98)</f>
        <v>2.451087561417852</v>
      </c>
      <c r="F99" s="21">
        <f>IF(OR($A99="",$B99="",$C99=""),"",B99*'MPTO_working_3-way'!$I98)</f>
        <v>3.5121644278325066</v>
      </c>
      <c r="G99" s="22">
        <f>IF(OR($A99="",$B99="",$C99=""),"",C99*'MPTO_working_3-way'!$I98)</f>
        <v>3.4272782785193345</v>
      </c>
      <c r="H99" s="17"/>
      <c r="I99" s="21"/>
      <c r="J99" s="22"/>
      <c r="K99" s="17"/>
      <c r="L99" s="21"/>
      <c r="M99" s="22"/>
      <c r="N99" s="23">
        <f t="shared" si="8"/>
        <v>40.798216095615189</v>
      </c>
      <c r="O99" s="24">
        <f t="shared" si="9"/>
        <v>28.472471051622687</v>
      </c>
      <c r="P99" s="24">
        <f t="shared" si="10"/>
        <v>29.177671573025105</v>
      </c>
      <c r="Q99" t="s">
        <v>203</v>
      </c>
      <c r="R99" t="s">
        <v>196</v>
      </c>
      <c r="S99" t="s">
        <v>271</v>
      </c>
      <c r="AD99" s="37"/>
      <c r="AE99" s="37"/>
      <c r="AH99" s="37"/>
      <c r="AI99" s="37"/>
      <c r="AJ99" t="s">
        <v>207</v>
      </c>
    </row>
    <row r="100" spans="1:36" s="62" customFormat="1" ht="15" x14ac:dyDescent="0.25">
      <c r="A100" s="64">
        <v>2.08</v>
      </c>
      <c r="B100" s="64">
        <v>3.3</v>
      </c>
      <c r="C100" s="64">
        <v>3.82</v>
      </c>
      <c r="D100" s="65">
        <f t="shared" si="7"/>
        <v>4.5579638511575649E-2</v>
      </c>
      <c r="E100" s="66">
        <f>IF(OR($A100="",$B100="",$C100=""),"",A100*'MPTO_working_3-way'!$I99)</f>
        <v>2.1763527348970659</v>
      </c>
      <c r="F100" s="67">
        <f>IF(OR($A100="",$B100="",$C100=""),"",B100*'MPTO_working_3-way'!$I99)</f>
        <v>3.4528673197886137</v>
      </c>
      <c r="G100" s="68">
        <f>IF(OR($A100="",$B100="",$C100=""),"",C100*'MPTO_working_3-way'!$I99)</f>
        <v>3.9969555035128801</v>
      </c>
      <c r="H100" s="66"/>
      <c r="I100" s="67"/>
      <c r="J100" s="68"/>
      <c r="K100" s="66"/>
      <c r="L100" s="67"/>
      <c r="M100" s="68"/>
      <c r="N100" s="69">
        <f t="shared" si="8"/>
        <v>45.948433999936903</v>
      </c>
      <c r="O100" s="70">
        <f t="shared" si="9"/>
        <v>28.961437187839017</v>
      </c>
      <c r="P100" s="70">
        <f t="shared" si="10"/>
        <v>25.019042596824281</v>
      </c>
      <c r="Q100" s="64" t="s">
        <v>173</v>
      </c>
      <c r="R100" s="64" t="s">
        <v>266</v>
      </c>
      <c r="S100" s="64" t="s">
        <v>271</v>
      </c>
      <c r="AD100" s="63"/>
      <c r="AE100" s="63"/>
      <c r="AH100" s="63"/>
      <c r="AI100" s="63"/>
      <c r="AJ100" s="64" t="s">
        <v>207</v>
      </c>
    </row>
    <row r="101" spans="1:36" s="36" customFormat="1" ht="15" x14ac:dyDescent="0.25">
      <c r="A101">
        <v>1.53</v>
      </c>
      <c r="B101">
        <v>4.22</v>
      </c>
      <c r="C101">
        <v>7</v>
      </c>
      <c r="D101" s="20">
        <f t="shared" si="7"/>
        <v>3.3418738743522747E-2</v>
      </c>
      <c r="E101" s="17">
        <f>IF(OR($A101="",$B101="",$C101=""),"",A101*'MPTO_working_3-way'!$I100)</f>
        <v>1.5982575224108058</v>
      </c>
      <c r="F101" s="21">
        <f>IF(OR($A101="",$B101="",$C101=""),"",B101*'MPTO_working_3-way'!$I100)</f>
        <v>4.408265846126536</v>
      </c>
      <c r="G101" s="22">
        <f>IF(OR($A101="",$B101="",$C101=""),"",C101*'MPTO_working_3-way'!$I100)</f>
        <v>7.3122893182193733</v>
      </c>
      <c r="H101" s="17"/>
      <c r="I101" s="21"/>
      <c r="J101" s="22"/>
      <c r="K101" s="17"/>
      <c r="L101" s="21"/>
      <c r="M101" s="22"/>
      <c r="N101" s="23">
        <f t="shared" ref="N101:N104" si="11">(1/E101)* 100</f>
        <v>62.568139738307238</v>
      </c>
      <c r="O101" s="24">
        <f t="shared" ref="O101:O104" si="12">(1/F101)* 100</f>
        <v>22.684657298485799</v>
      </c>
      <c r="P101" s="24">
        <f t="shared" ref="P101:P104" si="13">(1/G101)* 100</f>
        <v>13.67560768565858</v>
      </c>
      <c r="Q101" t="s">
        <v>83</v>
      </c>
      <c r="R101" t="s">
        <v>99</v>
      </c>
      <c r="S101" t="s">
        <v>271</v>
      </c>
      <c r="AD101" s="37"/>
      <c r="AE101" s="37"/>
      <c r="AH101" s="37"/>
      <c r="AI101" s="37"/>
      <c r="AJ101" t="s">
        <v>93</v>
      </c>
    </row>
    <row r="102" spans="1:36" s="36" customFormat="1" ht="15" x14ac:dyDescent="0.25">
      <c r="A102">
        <v>1.46</v>
      </c>
      <c r="B102">
        <v>4.37</v>
      </c>
      <c r="C102">
        <v>8.52</v>
      </c>
      <c r="D102" s="20">
        <f t="shared" si="7"/>
        <v>3.1135350813174423E-2</v>
      </c>
      <c r="E102" s="17">
        <f>IF(OR($A102="",$B102="",$C102=""),"",A102*'MPTO_working_3-way'!$I101)</f>
        <v>1.5265462722269003</v>
      </c>
      <c r="F102" s="21">
        <f>IF(OR($A102="",$B102="",$C102=""),"",B102*'MPTO_working_3-way'!$I101)</f>
        <v>4.5691830202955854</v>
      </c>
      <c r="G102" s="22">
        <f>IF(OR($A102="",$B102="",$C102=""),"",C102*'MPTO_working_3-way'!$I101)</f>
        <v>8.9083385201186243</v>
      </c>
      <c r="H102" s="17"/>
      <c r="I102" s="21"/>
      <c r="J102" s="22"/>
      <c r="K102" s="17"/>
      <c r="L102" s="21"/>
      <c r="M102" s="22"/>
      <c r="N102" s="23">
        <f t="shared" si="11"/>
        <v>65.507349380324825</v>
      </c>
      <c r="O102" s="24">
        <f t="shared" si="12"/>
        <v>21.885750593884261</v>
      </c>
      <c r="P102" s="24">
        <f t="shared" si="13"/>
        <v>11.225437804609651</v>
      </c>
      <c r="Q102" t="s">
        <v>124</v>
      </c>
      <c r="R102" t="s">
        <v>119</v>
      </c>
      <c r="S102" t="s">
        <v>272</v>
      </c>
      <c r="AD102" s="37"/>
      <c r="AE102" s="37"/>
      <c r="AH102" s="37"/>
      <c r="AI102" s="37"/>
      <c r="AJ102" t="s">
        <v>130</v>
      </c>
    </row>
    <row r="103" spans="1:36" s="36" customFormat="1" ht="15" x14ac:dyDescent="0.25">
      <c r="A103">
        <v>1.65</v>
      </c>
      <c r="B103">
        <v>4.37</v>
      </c>
      <c r="C103">
        <v>5</v>
      </c>
      <c r="D103" s="20">
        <f t="shared" si="7"/>
        <v>3.4893558005686165E-2</v>
      </c>
      <c r="E103" s="17">
        <f>IF(OR($A103="",$B103="",$C103=""),"",A103*'MPTO_working_3-way'!$I102)</f>
        <v>1.7051409189268125</v>
      </c>
      <c r="F103" s="21">
        <f>IF(OR($A103="",$B103="",$C103=""),"",B103*'MPTO_working_3-way'!$I102)</f>
        <v>4.5160398883091943</v>
      </c>
      <c r="G103" s="22">
        <f>IF(OR($A103="",$B103="",$C103=""),"",C103*'MPTO_working_3-way'!$I102)</f>
        <v>5.1670936937176135</v>
      </c>
      <c r="H103" s="17"/>
      <c r="I103" s="21"/>
      <c r="J103" s="22"/>
      <c r="K103" s="17"/>
      <c r="L103" s="21"/>
      <c r="M103" s="22"/>
      <c r="N103" s="23">
        <f t="shared" si="11"/>
        <v>58.646179262965745</v>
      </c>
      <c r="O103" s="24">
        <f t="shared" si="12"/>
        <v>22.14329422972391</v>
      </c>
      <c r="P103" s="24">
        <f t="shared" si="13"/>
        <v>19.353239156778699</v>
      </c>
      <c r="Q103" t="s">
        <v>169</v>
      </c>
      <c r="R103" t="s">
        <v>166</v>
      </c>
      <c r="S103" t="s">
        <v>273</v>
      </c>
      <c r="AD103" s="37"/>
      <c r="AE103" s="37"/>
      <c r="AH103" s="37"/>
      <c r="AI103" s="37"/>
      <c r="AJ103" t="s">
        <v>206</v>
      </c>
    </row>
    <row r="104" spans="1:36" s="36" customFormat="1" ht="15" x14ac:dyDescent="0.25">
      <c r="A104">
        <v>2.36</v>
      </c>
      <c r="B104">
        <v>3.25</v>
      </c>
      <c r="C104">
        <v>3.37</v>
      </c>
      <c r="D104" s="20">
        <f t="shared" si="7"/>
        <v>2.8157026296140142E-2</v>
      </c>
      <c r="E104" s="17">
        <f>IF(OR($A104="",$B104="",$C104=""),"",A104*'MPTO_working_3-way'!$I103)</f>
        <v>2.4334794279190914</v>
      </c>
      <c r="F104" s="21">
        <f>IF(OR($A104="",$B104="",$C104=""),"",B104*'MPTO_working_3-way'!$I103)</f>
        <v>3.351189890142817</v>
      </c>
      <c r="G104" s="22">
        <f>IF(OR($A104="",$B104="",$C104=""),"",C104*'MPTO_working_3-way'!$I103)</f>
        <v>3.4749261322403977</v>
      </c>
      <c r="H104" s="17"/>
      <c r="I104" s="21"/>
      <c r="J104" s="22"/>
      <c r="K104" s="17"/>
      <c r="L104" s="21"/>
      <c r="M104" s="22"/>
      <c r="N104" s="23">
        <f t="shared" si="11"/>
        <v>41.09342320822973</v>
      </c>
      <c r="O104" s="24">
        <f t="shared" si="12"/>
        <v>29.840147314283737</v>
      </c>
      <c r="P104" s="24">
        <f t="shared" si="13"/>
        <v>28.777590139887881</v>
      </c>
      <c r="Q104" t="s">
        <v>257</v>
      </c>
      <c r="R104" t="s">
        <v>118</v>
      </c>
      <c r="S104" t="s">
        <v>273</v>
      </c>
      <c r="AD104" s="37"/>
      <c r="AE104" s="37"/>
      <c r="AH104" s="37"/>
      <c r="AI104" s="37"/>
      <c r="AJ104" t="s">
        <v>130</v>
      </c>
    </row>
    <row r="105" spans="1:36" s="36" customFormat="1" ht="15" x14ac:dyDescent="0.25">
      <c r="A105">
        <v>3</v>
      </c>
      <c r="B105">
        <v>3.16</v>
      </c>
      <c r="C105">
        <v>2.61</v>
      </c>
      <c r="D105" s="20">
        <f t="shared" si="7"/>
        <v>3.2930791987972219E-2</v>
      </c>
      <c r="E105" s="17">
        <f>IF(OR($A105="",$B105="",$C105=""),"",A105*'MPTO_working_3-way'!$I104)</f>
        <v>3.1046806740170583</v>
      </c>
      <c r="F105" s="21">
        <f>IF(OR($A105="",$B105="",$C105=""),"",B105*'MPTO_working_3-way'!$I104)</f>
        <v>3.2702636432979686</v>
      </c>
      <c r="G105" s="22">
        <f>IF(OR($A105="",$B105="",$C105=""),"",C105*'MPTO_working_3-way'!$I104)</f>
        <v>2.7010721863948408</v>
      </c>
      <c r="H105" s="17"/>
      <c r="I105" s="21"/>
      <c r="J105" s="22"/>
      <c r="K105" s="17"/>
      <c r="L105" s="21"/>
      <c r="M105" s="22"/>
      <c r="N105" s="23">
        <f t="shared" ref="N105:N168" si="14">(1/E105)* 100</f>
        <v>32.20943166132858</v>
      </c>
      <c r="O105" s="24">
        <f t="shared" ref="O105:O168" si="15">(1/F105)* 100</f>
        <v>30.578574362020799</v>
      </c>
      <c r="P105" s="24">
        <f t="shared" ref="P105:P168" si="16">(1/G105)* 100</f>
        <v>37.022335242906415</v>
      </c>
      <c r="Q105" t="s">
        <v>192</v>
      </c>
      <c r="R105" t="s">
        <v>197</v>
      </c>
      <c r="S105" t="s">
        <v>273</v>
      </c>
      <c r="AD105" s="37"/>
      <c r="AE105" s="37"/>
      <c r="AH105" s="37"/>
      <c r="AI105" s="37"/>
      <c r="AJ105" t="s">
        <v>207</v>
      </c>
    </row>
    <row r="106" spans="1:36" s="36" customFormat="1" ht="15" x14ac:dyDescent="0.25">
      <c r="A106">
        <v>1.78</v>
      </c>
      <c r="B106">
        <v>3.47</v>
      </c>
      <c r="C106">
        <v>5.34</v>
      </c>
      <c r="D106" s="20">
        <f t="shared" si="7"/>
        <v>3.7248108452330841E-2</v>
      </c>
      <c r="E106" s="17">
        <f>IF(OR($A106="",$B106="",$C106=""),"",A106*'MPTO_working_3-way'!$I105)</f>
        <v>1.8301195068071294</v>
      </c>
      <c r="F106" s="21">
        <f>IF(OR($A106="",$B106="",$C106=""),"",B106*'MPTO_working_3-way'!$I105)</f>
        <v>3.5677048812476064</v>
      </c>
      <c r="G106" s="22">
        <f>IF(OR($A106="",$B106="",$C106=""),"",C106*'MPTO_working_3-way'!$I105)</f>
        <v>5.4903585204213883</v>
      </c>
      <c r="H106" s="17"/>
      <c r="I106" s="21"/>
      <c r="J106" s="22"/>
      <c r="K106" s="17"/>
      <c r="L106" s="21"/>
      <c r="M106" s="22"/>
      <c r="N106" s="23">
        <f t="shared" si="14"/>
        <v>54.64124043705889</v>
      </c>
      <c r="O106" s="24">
        <f t="shared" si="15"/>
        <v>28.0292242011426</v>
      </c>
      <c r="P106" s="24">
        <f t="shared" si="16"/>
        <v>18.213746812352966</v>
      </c>
      <c r="Q106" t="s">
        <v>188</v>
      </c>
      <c r="R106" t="s">
        <v>174</v>
      </c>
      <c r="S106" t="s">
        <v>273</v>
      </c>
      <c r="AD106" s="37"/>
      <c r="AE106" s="37"/>
      <c r="AH106" s="37"/>
      <c r="AI106" s="37"/>
      <c r="AJ106" t="s">
        <v>207</v>
      </c>
    </row>
    <row r="107" spans="1:36" s="36" customFormat="1" ht="15" x14ac:dyDescent="0.25">
      <c r="A107">
        <v>6.53</v>
      </c>
      <c r="B107">
        <v>4.32</v>
      </c>
      <c r="C107">
        <v>1.55</v>
      </c>
      <c r="D107" s="20">
        <f t="shared" si="7"/>
        <v>2.9782128618763393E-2</v>
      </c>
      <c r="E107" s="17">
        <f>IF(OR($A107="",$B107="",$C107=""),"",A107*'MPTO_working_3-way'!$I106)</f>
        <v>6.7450380716814591</v>
      </c>
      <c r="F107" s="21">
        <f>IF(OR($A107="",$B107="",$C107=""),"",B107*'MPTO_working_3-way'!$I106)</f>
        <v>4.4622610213880405</v>
      </c>
      <c r="G107" s="22">
        <f>IF(OR($A107="",$B107="",$C107=""),"",C107*'MPTO_working_3-way'!$I106)</f>
        <v>1.601042727581357</v>
      </c>
      <c r="H107" s="17"/>
      <c r="I107" s="21"/>
      <c r="J107" s="22"/>
      <c r="K107" s="17"/>
      <c r="L107" s="21"/>
      <c r="M107" s="22"/>
      <c r="N107" s="23">
        <f t="shared" si="14"/>
        <v>14.825713203879836</v>
      </c>
      <c r="O107" s="24">
        <f t="shared" si="15"/>
        <v>22.41016370864244</v>
      </c>
      <c r="P107" s="24">
        <f t="shared" si="16"/>
        <v>62.459294981506666</v>
      </c>
      <c r="Q107" t="s">
        <v>153</v>
      </c>
      <c r="R107" t="s">
        <v>159</v>
      </c>
      <c r="S107" t="s">
        <v>273</v>
      </c>
      <c r="AD107" s="37"/>
      <c r="AE107" s="37"/>
      <c r="AH107" s="37"/>
      <c r="AI107" s="37"/>
      <c r="AJ107" t="s">
        <v>205</v>
      </c>
    </row>
    <row r="108" spans="1:36" s="36" customFormat="1" ht="15" x14ac:dyDescent="0.25">
      <c r="A108">
        <v>2.15</v>
      </c>
      <c r="B108">
        <v>3.39</v>
      </c>
      <c r="C108">
        <v>3.74</v>
      </c>
      <c r="D108" s="20">
        <f t="shared" si="7"/>
        <v>2.7481208951615432E-2</v>
      </c>
      <c r="E108" s="17">
        <f>IF(OR($A108="",$B108="",$C108=""),"",A108*'MPTO_working_3-way'!$I107)</f>
        <v>2.2300834331725112</v>
      </c>
      <c r="F108" s="21">
        <f>IF(OR($A108="",$B108="",$C108=""),"",B108*'MPTO_working_3-way'!$I107)</f>
        <v>3.5162710876534016</v>
      </c>
      <c r="G108" s="22">
        <f>IF(OR($A108="",$B108="",$C108=""),"",C108*'MPTO_working_3-way'!$I107)</f>
        <v>3.8793079256117178</v>
      </c>
      <c r="H108" s="17"/>
      <c r="I108" s="21"/>
      <c r="J108" s="22"/>
      <c r="K108" s="17"/>
      <c r="L108" s="21"/>
      <c r="M108" s="22"/>
      <c r="N108" s="23">
        <f t="shared" si="14"/>
        <v>44.841371633230892</v>
      </c>
      <c r="O108" s="24">
        <f t="shared" si="15"/>
        <v>28.439217997476817</v>
      </c>
      <c r="P108" s="24">
        <f t="shared" si="16"/>
        <v>25.777793853327914</v>
      </c>
      <c r="Q108" t="s">
        <v>147</v>
      </c>
      <c r="R108" t="s">
        <v>149</v>
      </c>
      <c r="S108" t="s">
        <v>273</v>
      </c>
      <c r="AD108" s="37"/>
      <c r="AE108" s="37"/>
      <c r="AH108" s="37"/>
      <c r="AI108" s="37"/>
      <c r="AJ108" t="s">
        <v>205</v>
      </c>
    </row>
    <row r="109" spans="1:36" s="36" customFormat="1" ht="15" x14ac:dyDescent="0.25">
      <c r="A109">
        <v>4.7</v>
      </c>
      <c r="B109">
        <v>3.99</v>
      </c>
      <c r="C109">
        <v>1.76</v>
      </c>
      <c r="D109" s="20">
        <f t="shared" si="7"/>
        <v>3.1574342044666803E-2</v>
      </c>
      <c r="E109" s="17">
        <f>IF(OR($A109="",$B109="",$C109=""),"",A109*'MPTO_working_3-way'!$I108)</f>
        <v>4.8399760045081885</v>
      </c>
      <c r="F109" s="21">
        <f>IF(OR($A109="",$B109="",$C109=""),"",B109*'MPTO_working_3-way'!$I108)</f>
        <v>4.1088306931888665</v>
      </c>
      <c r="G109" s="22">
        <f>IF(OR($A109="",$B109="",$C109=""),"",C109*'MPTO_working_3-way'!$I108)</f>
        <v>1.8124165463690236</v>
      </c>
      <c r="H109" s="17"/>
      <c r="I109" s="21"/>
      <c r="J109" s="22"/>
      <c r="K109" s="17"/>
      <c r="L109" s="21"/>
      <c r="M109" s="22"/>
      <c r="N109" s="23">
        <f t="shared" si="14"/>
        <v>20.661259458074824</v>
      </c>
      <c r="O109" s="24">
        <f t="shared" si="15"/>
        <v>24.337824424298663</v>
      </c>
      <c r="P109" s="24">
        <f t="shared" si="16"/>
        <v>55.174954234631635</v>
      </c>
      <c r="Q109" t="s">
        <v>151</v>
      </c>
      <c r="R109" t="s">
        <v>146</v>
      </c>
      <c r="S109" t="s">
        <v>273</v>
      </c>
      <c r="AD109" s="37"/>
      <c r="AE109" s="37"/>
      <c r="AH109" s="37"/>
      <c r="AI109" s="37"/>
      <c r="AJ109" t="s">
        <v>205</v>
      </c>
    </row>
    <row r="110" spans="1:36" s="36" customFormat="1" ht="15" x14ac:dyDescent="0.25">
      <c r="A110">
        <v>2.31</v>
      </c>
      <c r="B110">
        <v>3.18</v>
      </c>
      <c r="C110">
        <v>3.55</v>
      </c>
      <c r="D110" s="20">
        <f t="shared" si="7"/>
        <v>2.9055982550534765E-2</v>
      </c>
      <c r="E110" s="17">
        <f>IF(OR($A110="",$B110="",$C110=""),"",A110*'MPTO_working_3-way'!$I109)</f>
        <v>2.3734815926782318</v>
      </c>
      <c r="F110" s="21">
        <f>IF(OR($A110="",$B110="",$C110=""),"",B110*'MPTO_working_3-way'!$I109)</f>
        <v>3.2673902444661374</v>
      </c>
      <c r="G110" s="22">
        <f>IF(OR($A110="",$B110="",$C110=""),"",C110*'MPTO_working_3-way'!$I109)</f>
        <v>3.6475582917782345</v>
      </c>
      <c r="H110" s="17"/>
      <c r="I110" s="21"/>
      <c r="J110" s="22"/>
      <c r="K110" s="17"/>
      <c r="L110" s="21"/>
      <c r="M110" s="22"/>
      <c r="N110" s="23">
        <f t="shared" si="14"/>
        <v>42.132199511671878</v>
      </c>
      <c r="O110" s="24">
        <f t="shared" si="15"/>
        <v>30.605465683006933</v>
      </c>
      <c r="P110" s="24">
        <f t="shared" si="16"/>
        <v>27.415600245623118</v>
      </c>
      <c r="Q110" t="s">
        <v>148</v>
      </c>
      <c r="R110" t="s">
        <v>150</v>
      </c>
      <c r="S110" t="s">
        <v>273</v>
      </c>
      <c r="AD110" s="37"/>
      <c r="AE110" s="37"/>
      <c r="AH110" s="37"/>
      <c r="AI110" s="37"/>
      <c r="AJ110" t="s">
        <v>205</v>
      </c>
    </row>
    <row r="111" spans="1:36" s="36" customFormat="1" ht="15" x14ac:dyDescent="0.25">
      <c r="A111">
        <v>1.57</v>
      </c>
      <c r="B111">
        <v>4.13</v>
      </c>
      <c r="C111">
        <v>6.58</v>
      </c>
      <c r="D111" s="20">
        <f t="shared" si="7"/>
        <v>3.1049109655139961E-2</v>
      </c>
      <c r="E111" s="17">
        <f>IF(OR($A111="",$B111="",$C111=""),"",A111*'MPTO_working_3-way'!$I110)</f>
        <v>1.6195717170101269</v>
      </c>
      <c r="F111" s="21">
        <f>IF(OR($A111="",$B111="",$C111=""),"",B111*'MPTO_working_3-way'!$I110)</f>
        <v>4.2604020326444738</v>
      </c>
      <c r="G111" s="22">
        <f>IF(OR($A111="",$B111="",$C111=""),"",C111*'MPTO_working_3-way'!$I110)</f>
        <v>6.7877591706539073</v>
      </c>
      <c r="H111" s="17"/>
      <c r="I111" s="21"/>
      <c r="J111" s="22"/>
      <c r="K111" s="17"/>
      <c r="L111" s="21"/>
      <c r="M111" s="22"/>
      <c r="N111" s="23">
        <f t="shared" si="14"/>
        <v>61.74471864982236</v>
      </c>
      <c r="O111" s="24">
        <f t="shared" si="15"/>
        <v>23.471963263976054</v>
      </c>
      <c r="P111" s="24">
        <f t="shared" si="16"/>
        <v>14.732402474197738</v>
      </c>
      <c r="Q111" t="s">
        <v>152</v>
      </c>
      <c r="R111" t="s">
        <v>158</v>
      </c>
      <c r="S111" t="s">
        <v>273</v>
      </c>
      <c r="AD111" s="37"/>
      <c r="AE111" s="37"/>
      <c r="AH111" s="37"/>
      <c r="AI111" s="37"/>
      <c r="AJ111" t="s">
        <v>205</v>
      </c>
    </row>
    <row r="112" spans="1:36" s="36" customFormat="1" ht="15" x14ac:dyDescent="0.25">
      <c r="A112">
        <v>1.67</v>
      </c>
      <c r="B112">
        <v>4.0599999999999996</v>
      </c>
      <c r="C112">
        <v>5.36</v>
      </c>
      <c r="D112" s="20">
        <f t="shared" si="7"/>
        <v>3.16749781078971E-2</v>
      </c>
      <c r="E112" s="17">
        <f>IF(OR($A112="",$B112="",$C112=""),"",A112*'MPTO_working_3-way'!$I111)</f>
        <v>1.7185234908593929</v>
      </c>
      <c r="F112" s="21">
        <f>IF(OR($A112="",$B112="",$C112=""),"",B112*'MPTO_working_3-way'!$I111)</f>
        <v>4.1779672891551707</v>
      </c>
      <c r="G112" s="22">
        <f>IF(OR($A112="",$B112="",$C112=""),"",C112*'MPTO_working_3-way'!$I111)</f>
        <v>5.5157400664708662</v>
      </c>
      <c r="H112" s="17"/>
      <c r="I112" s="21"/>
      <c r="J112" s="22"/>
      <c r="K112" s="17"/>
      <c r="L112" s="21"/>
      <c r="M112" s="22"/>
      <c r="N112" s="23">
        <f t="shared" si="14"/>
        <v>58.189486807650425</v>
      </c>
      <c r="O112" s="24">
        <f t="shared" si="15"/>
        <v>23.935084475068034</v>
      </c>
      <c r="P112" s="24">
        <f t="shared" si="16"/>
        <v>18.129933389697054</v>
      </c>
      <c r="Q112" t="s">
        <v>169</v>
      </c>
      <c r="R112" t="s">
        <v>166</v>
      </c>
      <c r="S112" t="s">
        <v>273</v>
      </c>
      <c r="AD112" s="37"/>
      <c r="AE112" s="37"/>
      <c r="AH112" s="37"/>
      <c r="AI112" s="37"/>
      <c r="AJ112" t="s">
        <v>206</v>
      </c>
    </row>
    <row r="113" spans="1:36" s="36" customFormat="1" ht="15" x14ac:dyDescent="0.25">
      <c r="A113">
        <v>2.64</v>
      </c>
      <c r="B113">
        <v>3.21</v>
      </c>
      <c r="C113">
        <v>2.97</v>
      </c>
      <c r="D113" s="20">
        <f t="shared" si="7"/>
        <v>2.7014695238994246E-2</v>
      </c>
      <c r="E113" s="17">
        <f>IF(OR($A113="",$B113="",$C113=""),"",A113*'MPTO_working_3-way'!$I112)</f>
        <v>2.7219696494895698</v>
      </c>
      <c r="F113" s="21">
        <f>IF(OR($A113="",$B113="",$C113=""),"",B113*'MPTO_working_3-way'!$I112)</f>
        <v>3.3096676419929993</v>
      </c>
      <c r="G113" s="22">
        <f>IF(OR($A113="",$B113="",$C113=""),"",C113*'MPTO_working_3-way'!$I112)</f>
        <v>3.0622158556757659</v>
      </c>
      <c r="H113" s="17"/>
      <c r="I113" s="21"/>
      <c r="J113" s="22"/>
      <c r="K113" s="17"/>
      <c r="L113" s="21"/>
      <c r="M113" s="22"/>
      <c r="N113" s="23">
        <f t="shared" si="14"/>
        <v>36.738102505570644</v>
      </c>
      <c r="O113" s="24">
        <f t="shared" si="15"/>
        <v>30.214514210188941</v>
      </c>
      <c r="P113" s="24">
        <f t="shared" si="16"/>
        <v>32.65609111606279</v>
      </c>
      <c r="Q113" t="s">
        <v>76</v>
      </c>
      <c r="R113" t="s">
        <v>104</v>
      </c>
      <c r="S113" t="s">
        <v>273</v>
      </c>
      <c r="AD113" s="37"/>
      <c r="AE113" s="37"/>
      <c r="AH113" s="37"/>
      <c r="AI113" s="37"/>
      <c r="AJ113" t="s">
        <v>93</v>
      </c>
    </row>
    <row r="114" spans="1:36" s="36" customFormat="1" ht="15" x14ac:dyDescent="0.25">
      <c r="A114">
        <v>1.46</v>
      </c>
      <c r="B114">
        <v>4.54</v>
      </c>
      <c r="C114">
        <v>7.78</v>
      </c>
      <c r="D114" s="20">
        <f t="shared" si="7"/>
        <v>3.3730528400111703E-2</v>
      </c>
      <c r="E114" s="17">
        <f>IF(OR($A114="",$B114="",$C114=""),"",A114*'MPTO_working_3-way'!$I113)</f>
        <v>1.5062454680375297</v>
      </c>
      <c r="F114" s="21">
        <f>IF(OR($A114="",$B114="",$C114=""),"",B114*'MPTO_working_3-way'!$I113)</f>
        <v>4.6838044006098531</v>
      </c>
      <c r="G114" s="22">
        <f>IF(OR($A114="",$B114="",$C114=""),"",C114*'MPTO_working_3-way'!$I113)</f>
        <v>8.0264313296794398</v>
      </c>
      <c r="H114" s="17"/>
      <c r="I114" s="21"/>
      <c r="J114" s="22"/>
      <c r="K114" s="17"/>
      <c r="L114" s="21"/>
      <c r="M114" s="22"/>
      <c r="N114" s="23">
        <f t="shared" si="14"/>
        <v>66.390241246859233</v>
      </c>
      <c r="O114" s="24">
        <f t="shared" si="15"/>
        <v>21.350165687315965</v>
      </c>
      <c r="P114" s="24">
        <f t="shared" si="16"/>
        <v>12.458837046325769</v>
      </c>
      <c r="Q114" t="s">
        <v>103</v>
      </c>
      <c r="R114" t="s">
        <v>98</v>
      </c>
      <c r="S114" t="s">
        <v>273</v>
      </c>
      <c r="AD114" s="37"/>
      <c r="AE114" s="37"/>
      <c r="AH114" s="37"/>
      <c r="AI114" s="37"/>
      <c r="AJ114" t="s">
        <v>93</v>
      </c>
    </row>
    <row r="115" spans="1:36" s="36" customFormat="1" ht="15" x14ac:dyDescent="0.25">
      <c r="A115">
        <v>2.66</v>
      </c>
      <c r="B115">
        <v>2.88</v>
      </c>
      <c r="C115">
        <v>3.12</v>
      </c>
      <c r="D115" s="20">
        <f t="shared" si="7"/>
        <v>4.3674892359102824E-2</v>
      </c>
      <c r="E115" s="17">
        <f>IF(OR($A115="",$B115="",$C115=""),"",A115*'MPTO_working_3-way'!$I114)</f>
        <v>2.7318590893357246</v>
      </c>
      <c r="F115" s="21">
        <f>IF(OR($A115="",$B115="",$C115=""),"",B115*'MPTO_working_3-way'!$I114)</f>
        <v>2.9578023222883032</v>
      </c>
      <c r="G115" s="22">
        <f>IF(OR($A115="",$B115="",$C115=""),"",C115*'MPTO_working_3-way'!$I114)</f>
        <v>3.2042858491456623</v>
      </c>
      <c r="H115" s="17"/>
      <c r="I115" s="21"/>
      <c r="J115" s="22"/>
      <c r="K115" s="17"/>
      <c r="L115" s="21"/>
      <c r="M115" s="22"/>
      <c r="N115" s="23">
        <f t="shared" si="14"/>
        <v>36.605109095987771</v>
      </c>
      <c r="O115" s="24">
        <f t="shared" si="15"/>
        <v>33.808885484488705</v>
      </c>
      <c r="P115" s="24">
        <f t="shared" si="16"/>
        <v>31.208201985681878</v>
      </c>
      <c r="Q115" t="s">
        <v>84</v>
      </c>
      <c r="R115" t="s">
        <v>79</v>
      </c>
      <c r="S115" t="s">
        <v>273</v>
      </c>
      <c r="AD115" s="37"/>
      <c r="AE115" s="37"/>
      <c r="AH115" s="37"/>
      <c r="AI115" s="37"/>
      <c r="AJ115" t="s">
        <v>94</v>
      </c>
    </row>
    <row r="116" spans="1:36" s="36" customFormat="1" ht="15" x14ac:dyDescent="0.25">
      <c r="A116">
        <v>5.15</v>
      </c>
      <c r="B116">
        <v>3.38</v>
      </c>
      <c r="C116">
        <v>1.79</v>
      </c>
      <c r="D116" s="20">
        <f t="shared" si="7"/>
        <v>4.8691963324328791E-2</v>
      </c>
      <c r="E116" s="17">
        <f>IF(OR($A116="",$B116="",$C116=""),"",A116*'MPTO_working_3-way'!$I115)</f>
        <v>5.3237122212605756</v>
      </c>
      <c r="F116" s="21">
        <f>IF(OR($A116="",$B116="",$C116=""),"",B116*'MPTO_working_3-way'!$I115)</f>
        <v>3.4940091859923776</v>
      </c>
      <c r="G116" s="22">
        <f>IF(OR($A116="",$B116="",$C116=""),"",C116*'MPTO_working_3-way'!$I115)</f>
        <v>1.8503776458362</v>
      </c>
      <c r="H116" s="17"/>
      <c r="I116" s="21"/>
      <c r="J116" s="22"/>
      <c r="K116" s="17"/>
      <c r="L116" s="21"/>
      <c r="M116" s="22"/>
      <c r="N116" s="23">
        <f t="shared" si="14"/>
        <v>18.78388534989622</v>
      </c>
      <c r="O116" s="24">
        <f t="shared" si="15"/>
        <v>28.620417027208745</v>
      </c>
      <c r="P116" s="24">
        <f t="shared" si="16"/>
        <v>54.043022096070139</v>
      </c>
      <c r="Q116" t="s">
        <v>85</v>
      </c>
      <c r="R116" t="s">
        <v>86</v>
      </c>
      <c r="S116" t="s">
        <v>273</v>
      </c>
      <c r="AD116" s="37"/>
      <c r="AE116" s="37"/>
      <c r="AH116" s="37"/>
      <c r="AI116" s="37"/>
      <c r="AJ116" t="s">
        <v>94</v>
      </c>
    </row>
    <row r="117" spans="1:36" s="36" customFormat="1" ht="15" x14ac:dyDescent="0.25">
      <c r="A117">
        <v>3.39</v>
      </c>
      <c r="B117">
        <v>3.07</v>
      </c>
      <c r="C117">
        <v>2.4300000000000002</v>
      </c>
      <c r="D117" s="20">
        <f t="shared" si="7"/>
        <v>3.2240783505120385E-2</v>
      </c>
      <c r="E117" s="17">
        <f>IF(OR($A117="",$B117="",$C117=""),"",A117*'MPTO_working_3-way'!$I116)</f>
        <v>3.5380578850973587</v>
      </c>
      <c r="F117" s="21">
        <f>IF(OR($A117="",$B117="",$C117=""),"",B117*'MPTO_working_3-way'!$I116)</f>
        <v>3.2040819195424457</v>
      </c>
      <c r="G117" s="22">
        <f>IF(OR($A117="",$B117="",$C117=""),"",C117*'MPTO_working_3-way'!$I116)</f>
        <v>2.5361299884326201</v>
      </c>
      <c r="H117" s="17"/>
      <c r="I117" s="21"/>
      <c r="J117" s="22"/>
      <c r="K117" s="17"/>
      <c r="L117" s="21"/>
      <c r="M117" s="22"/>
      <c r="N117" s="23">
        <f t="shared" si="14"/>
        <v>28.264093818591736</v>
      </c>
      <c r="O117" s="24">
        <f t="shared" si="15"/>
        <v>31.210188288282083</v>
      </c>
      <c r="P117" s="24">
        <f t="shared" si="16"/>
        <v>39.430155574084765</v>
      </c>
      <c r="Q117" t="s">
        <v>187</v>
      </c>
      <c r="R117" t="s">
        <v>175</v>
      </c>
      <c r="S117" t="s">
        <v>276</v>
      </c>
      <c r="AD117" s="37"/>
      <c r="AE117" s="37"/>
      <c r="AH117" s="37"/>
      <c r="AI117" s="37"/>
      <c r="AJ117" t="s">
        <v>207</v>
      </c>
    </row>
    <row r="118" spans="1:36" s="36" customFormat="1" ht="15" x14ac:dyDescent="0.25">
      <c r="A118">
        <v>2.54</v>
      </c>
      <c r="B118">
        <v>3.32</v>
      </c>
      <c r="C118">
        <v>2.86</v>
      </c>
      <c r="D118" s="20">
        <f t="shared" si="7"/>
        <v>4.4555956329032753E-2</v>
      </c>
      <c r="E118" s="17">
        <f>IF(OR($A118="",$B118="",$C118=""),"",A118*'MPTO_working_3-way'!$I117)</f>
        <v>2.6636775868437952</v>
      </c>
      <c r="F118" s="21">
        <f>IF(OR($A118="",$B118="",$C118=""),"",B118*'MPTO_working_3-way'!$I117)</f>
        <v>3.4816573182367714</v>
      </c>
      <c r="G118" s="22">
        <f>IF(OR($A118="",$B118="",$C118=""),"",C118*'MPTO_working_3-way'!$I117)</f>
        <v>2.9992590151075804</v>
      </c>
      <c r="H118" s="17"/>
      <c r="I118" s="21"/>
      <c r="J118" s="22"/>
      <c r="K118" s="17"/>
      <c r="L118" s="21"/>
      <c r="M118" s="22"/>
      <c r="N118" s="23">
        <f t="shared" si="14"/>
        <v>37.542081103926137</v>
      </c>
      <c r="O118" s="24">
        <f t="shared" si="15"/>
        <v>28.721953615654332</v>
      </c>
      <c r="P118" s="24">
        <f t="shared" si="16"/>
        <v>33.341568532857472</v>
      </c>
      <c r="Q118" t="s">
        <v>157</v>
      </c>
      <c r="R118" t="s">
        <v>189</v>
      </c>
      <c r="S118" t="s">
        <v>276</v>
      </c>
      <c r="AD118" s="37"/>
      <c r="AE118" s="37"/>
      <c r="AH118" s="37"/>
      <c r="AI118" s="37"/>
      <c r="AJ118" t="s">
        <v>207</v>
      </c>
    </row>
    <row r="119" spans="1:36" s="36" customFormat="1" ht="15" x14ac:dyDescent="0.25">
      <c r="A119">
        <v>2.87</v>
      </c>
      <c r="B119">
        <v>3.04</v>
      </c>
      <c r="C119">
        <v>2.73</v>
      </c>
      <c r="D119" s="20">
        <f t="shared" si="7"/>
        <v>4.367979047054793E-2</v>
      </c>
      <c r="E119" s="17">
        <f>IF(OR($A119="",$B119="",$C119=""),"",A119*'MPTO_working_3-way'!$I118)</f>
        <v>2.9625310486596956</v>
      </c>
      <c r="F119" s="21">
        <f>IF(OR($A119="",$B119="",$C119=""),"",B119*'MPTO_working_3-way'!$I118)</f>
        <v>3.1380119818555658</v>
      </c>
      <c r="G119" s="22">
        <f>IF(OR($A119="",$B119="",$C119=""),"",C119*'MPTO_working_3-way'!$I118)</f>
        <v>2.8180173389689784</v>
      </c>
      <c r="H119" s="17"/>
      <c r="I119" s="21"/>
      <c r="J119" s="22"/>
      <c r="K119" s="17"/>
      <c r="L119" s="21"/>
      <c r="M119" s="22"/>
      <c r="N119" s="23">
        <f t="shared" si="14"/>
        <v>33.754920491125944</v>
      </c>
      <c r="O119" s="24">
        <f t="shared" si="15"/>
        <v>31.867309805766929</v>
      </c>
      <c r="P119" s="24">
        <f t="shared" si="16"/>
        <v>35.485942054773432</v>
      </c>
      <c r="Q119" t="s">
        <v>195</v>
      </c>
      <c r="R119" t="s">
        <v>260</v>
      </c>
      <c r="S119" t="s">
        <v>276</v>
      </c>
      <c r="AD119" s="37"/>
      <c r="AE119" s="37"/>
      <c r="AH119" s="37"/>
      <c r="AI119" s="37"/>
      <c r="AJ119" t="s">
        <v>207</v>
      </c>
    </row>
    <row r="120" spans="1:36" s="36" customFormat="1" ht="15" x14ac:dyDescent="0.25">
      <c r="A120">
        <v>2.4300000000000002</v>
      </c>
      <c r="B120">
        <v>3.07</v>
      </c>
      <c r="C120">
        <v>3.26</v>
      </c>
      <c r="D120" s="20">
        <f t="shared" si="7"/>
        <v>4.4003999025326035E-2</v>
      </c>
      <c r="E120" s="17">
        <f>IF(OR($A120="",$B120="",$C120=""),"",A120*'MPTO_working_3-way'!$I119)</f>
        <v>2.5382709738795497</v>
      </c>
      <c r="F120" s="21">
        <f>IF(OR($A120="",$B120="",$C120=""),"",B120*'MPTO_working_3-way'!$I119)</f>
        <v>3.2067867859301304</v>
      </c>
      <c r="G120" s="22">
        <f>IF(OR($A120="",$B120="",$C120=""),"",C120*'MPTO_working_3-way'!$I119)</f>
        <v>3.4052524176326466</v>
      </c>
      <c r="H120" s="17"/>
      <c r="I120" s="21"/>
      <c r="J120" s="22"/>
      <c r="K120" s="17"/>
      <c r="L120" s="21"/>
      <c r="M120" s="22"/>
      <c r="N120" s="23">
        <f t="shared" si="14"/>
        <v>39.39689695429081</v>
      </c>
      <c r="O120" s="24">
        <f t="shared" si="15"/>
        <v>31.183863061539636</v>
      </c>
      <c r="P120" s="24">
        <f t="shared" si="16"/>
        <v>29.366398649977508</v>
      </c>
      <c r="Q120" t="s">
        <v>201</v>
      </c>
      <c r="R120" t="s">
        <v>199</v>
      </c>
      <c r="S120" t="s">
        <v>276</v>
      </c>
      <c r="AD120" s="37"/>
      <c r="AE120" s="37"/>
      <c r="AH120" s="37"/>
      <c r="AI120" s="37"/>
      <c r="AJ120" t="s">
        <v>207</v>
      </c>
    </row>
    <row r="121" spans="1:36" s="36" customFormat="1" ht="15" x14ac:dyDescent="0.25">
      <c r="A121">
        <v>2.71</v>
      </c>
      <c r="B121">
        <v>2.96</v>
      </c>
      <c r="C121">
        <v>2.96</v>
      </c>
      <c r="D121" s="20">
        <f t="shared" si="7"/>
        <v>4.4679365712576136E-2</v>
      </c>
      <c r="E121" s="17">
        <f>IF(OR($A121="",$B121="",$C121=""),"",A121*'MPTO_working_3-way'!$I120)</f>
        <v>2.8283722321751847</v>
      </c>
      <c r="F121" s="21">
        <f>IF(OR($A121="",$B121="",$C121=""),"",B121*'MPTO_working_3-way'!$I120)</f>
        <v>3.0892921797928219</v>
      </c>
      <c r="G121" s="22">
        <f>IF(OR($A121="",$B121="",$C121=""),"",C121*'MPTO_working_3-way'!$I120)</f>
        <v>3.0892921797928219</v>
      </c>
      <c r="H121" s="17"/>
      <c r="I121" s="21"/>
      <c r="J121" s="22"/>
      <c r="K121" s="17"/>
      <c r="L121" s="21"/>
      <c r="M121" s="22"/>
      <c r="N121" s="23">
        <f t="shared" si="14"/>
        <v>35.356025229781771</v>
      </c>
      <c r="O121" s="24">
        <f t="shared" si="15"/>
        <v>32.369874450239386</v>
      </c>
      <c r="P121" s="24">
        <f t="shared" si="16"/>
        <v>32.369874450239386</v>
      </c>
      <c r="Q121" t="s">
        <v>173</v>
      </c>
      <c r="R121" t="s">
        <v>202</v>
      </c>
      <c r="S121" t="s">
        <v>276</v>
      </c>
      <c r="AD121" s="37"/>
      <c r="AE121" s="37"/>
      <c r="AH121" s="37"/>
      <c r="AI121" s="37"/>
      <c r="AJ121" t="s">
        <v>207</v>
      </c>
    </row>
    <row r="122" spans="1:36" s="36" customFormat="1" ht="15" x14ac:dyDescent="0.25">
      <c r="A122">
        <v>1.83</v>
      </c>
      <c r="B122">
        <v>3.78</v>
      </c>
      <c r="C122">
        <v>4.59</v>
      </c>
      <c r="D122" s="20">
        <f t="shared" si="7"/>
        <v>2.8863275729235305E-2</v>
      </c>
      <c r="E122" s="17">
        <f>IF(OR($A122="",$B122="",$C122=""),"",A122*'MPTO_working_3-way'!$I121)</f>
        <v>1.9105273182163467</v>
      </c>
      <c r="F122" s="21">
        <f>IF(OR($A122="",$B122="",$C122=""),"",B122*'MPTO_working_3-way'!$I121)</f>
        <v>3.9463351163157321</v>
      </c>
      <c r="G122" s="22">
        <f>IF(OR($A122="",$B122="",$C122=""),"",C122*'MPTO_working_3-way'!$I121)</f>
        <v>4.7919783555262461</v>
      </c>
      <c r="H122" s="17"/>
      <c r="I122" s="21"/>
      <c r="J122" s="22"/>
      <c r="K122" s="17"/>
      <c r="L122" s="21"/>
      <c r="M122" s="22"/>
      <c r="N122" s="23">
        <f t="shared" si="14"/>
        <v>52.341570333241407</v>
      </c>
      <c r="O122" s="24">
        <f t="shared" si="15"/>
        <v>25.339966589902591</v>
      </c>
      <c r="P122" s="24">
        <f t="shared" si="16"/>
        <v>20.868207779919778</v>
      </c>
      <c r="Q122" t="s">
        <v>139</v>
      </c>
      <c r="R122" t="s">
        <v>135</v>
      </c>
      <c r="S122" t="s">
        <v>276</v>
      </c>
      <c r="AD122" s="37"/>
      <c r="AE122" s="37"/>
      <c r="AH122" s="37"/>
      <c r="AI122" s="37"/>
      <c r="AJ122" t="s">
        <v>143</v>
      </c>
    </row>
    <row r="123" spans="1:36" s="36" customFormat="1" ht="15" x14ac:dyDescent="0.25">
      <c r="A123">
        <v>2.59</v>
      </c>
      <c r="B123">
        <v>3.54</v>
      </c>
      <c r="C123">
        <v>2.79</v>
      </c>
      <c r="D123" s="20">
        <f t="shared" si="7"/>
        <v>2.7009200874701156E-2</v>
      </c>
      <c r="E123" s="17">
        <f>IF(OR($A123="",$B123="",$C123=""),"",A123*'MPTO_working_3-way'!$I122)</f>
        <v>2.7057195571955721</v>
      </c>
      <c r="F123" s="21">
        <f>IF(OR($A123="",$B123="",$C123=""),"",B123*'MPTO_working_3-way'!$I122)</f>
        <v>3.6981649546225195</v>
      </c>
      <c r="G123" s="22">
        <f>IF(OR($A123="",$B123="",$C123=""),"",C123*'MPTO_working_3-way'!$I122)</f>
        <v>2.9146554303380876</v>
      </c>
      <c r="H123" s="17"/>
      <c r="I123" s="21"/>
      <c r="J123" s="22"/>
      <c r="K123" s="17"/>
      <c r="L123" s="21"/>
      <c r="M123" s="22"/>
      <c r="N123" s="23">
        <f t="shared" si="14"/>
        <v>36.95874531196727</v>
      </c>
      <c r="O123" s="24">
        <f t="shared" si="15"/>
        <v>27.040437954235934</v>
      </c>
      <c r="P123" s="24">
        <f t="shared" si="16"/>
        <v>34.309372888170323</v>
      </c>
      <c r="Q123" t="s">
        <v>137</v>
      </c>
      <c r="R123" t="s">
        <v>141</v>
      </c>
      <c r="S123" t="s">
        <v>276</v>
      </c>
      <c r="AD123" s="37"/>
      <c r="AE123" s="37"/>
      <c r="AH123" s="37"/>
      <c r="AI123" s="37"/>
      <c r="AJ123" t="s">
        <v>143</v>
      </c>
    </row>
    <row r="124" spans="1:36" s="36" customFormat="1" ht="15" x14ac:dyDescent="0.25">
      <c r="A124">
        <v>2.93</v>
      </c>
      <c r="B124">
        <v>3.37</v>
      </c>
      <c r="C124">
        <v>2.57</v>
      </c>
      <c r="D124" s="20">
        <f t="shared" si="7"/>
        <v>2.7137891737914144E-2</v>
      </c>
      <c r="E124" s="17">
        <f>IF(OR($A124="",$B124="",$C124=""),"",A124*'MPTO_working_3-way'!$I123)</f>
        <v>3.0145693978866595</v>
      </c>
      <c r="F124" s="21">
        <f>IF(OR($A124="",$B124="",$C124=""),"",B124*'MPTO_working_3-way'!$I123)</f>
        <v>3.4672692392075231</v>
      </c>
      <c r="G124" s="22">
        <f>IF(OR($A124="",$B124="",$C124=""),"",C124*'MPTO_working_3-way'!$I123)</f>
        <v>2.6441786186241347</v>
      </c>
      <c r="H124" s="17"/>
      <c r="I124" s="21"/>
      <c r="J124" s="22"/>
      <c r="K124" s="17"/>
      <c r="L124" s="21"/>
      <c r="M124" s="22"/>
      <c r="N124" s="23">
        <f t="shared" si="14"/>
        <v>33.172233510399273</v>
      </c>
      <c r="O124" s="24">
        <f t="shared" si="15"/>
        <v>28.841140707854557</v>
      </c>
      <c r="P124" s="24">
        <f t="shared" si="16"/>
        <v>37.81892769862641</v>
      </c>
      <c r="Q124" t="s">
        <v>162</v>
      </c>
      <c r="R124" t="s">
        <v>160</v>
      </c>
      <c r="S124" t="s">
        <v>276</v>
      </c>
      <c r="AD124" s="37"/>
      <c r="AE124" s="37"/>
      <c r="AH124" s="37"/>
      <c r="AI124" s="37"/>
      <c r="AJ124" t="s">
        <v>206</v>
      </c>
    </row>
    <row r="125" spans="1:36" s="36" customFormat="1" ht="15" x14ac:dyDescent="0.25">
      <c r="A125">
        <v>3.66</v>
      </c>
      <c r="B125">
        <v>3.37</v>
      </c>
      <c r="C125">
        <v>2.1800000000000002</v>
      </c>
      <c r="D125" s="20">
        <f t="shared" si="7"/>
        <v>2.8675545090632415E-2</v>
      </c>
      <c r="E125" s="17">
        <f>IF(OR($A125="",$B125="",$C125=""),"",A125*'MPTO_working_3-way'!$I124)</f>
        <v>3.7588536752014066</v>
      </c>
      <c r="F125" s="21">
        <f>IF(OR($A125="",$B125="",$C125=""),"",B125*'MPTO_working_3-way'!$I124)</f>
        <v>3.461021006947743</v>
      </c>
      <c r="G125" s="22">
        <f>IF(OR($A125="",$B125="",$C125=""),"",C125*'MPTO_working_3-way'!$I124)</f>
        <v>2.2388800579068486</v>
      </c>
      <c r="H125" s="17"/>
      <c r="I125" s="21"/>
      <c r="J125" s="22"/>
      <c r="K125" s="17"/>
      <c r="L125" s="21"/>
      <c r="M125" s="22"/>
      <c r="N125" s="23">
        <f t="shared" si="14"/>
        <v>26.603855494492429</v>
      </c>
      <c r="O125" s="24">
        <f t="shared" si="15"/>
        <v>28.893208044463591</v>
      </c>
      <c r="P125" s="24">
        <f t="shared" si="16"/>
        <v>44.665188582496462</v>
      </c>
      <c r="Q125" t="s">
        <v>163</v>
      </c>
      <c r="R125" t="s">
        <v>262</v>
      </c>
      <c r="S125" t="s">
        <v>276</v>
      </c>
      <c r="AD125" s="37"/>
      <c r="AE125" s="37"/>
      <c r="AH125" s="37"/>
      <c r="AI125" s="37"/>
      <c r="AJ125" t="s">
        <v>206</v>
      </c>
    </row>
    <row r="126" spans="1:36" s="36" customFormat="1" ht="15" x14ac:dyDescent="0.25">
      <c r="A126">
        <v>3.55</v>
      </c>
      <c r="B126">
        <v>3.54</v>
      </c>
      <c r="C126">
        <v>2.15</v>
      </c>
      <c r="D126" s="20">
        <f t="shared" si="7"/>
        <v>2.9292295621052622E-2</v>
      </c>
      <c r="E126" s="17">
        <f>IF(OR($A126="",$B126="",$C126=""),"",A126*'MPTO_working_3-way'!$I125)</f>
        <v>3.6463395156695952</v>
      </c>
      <c r="F126" s="21">
        <f>IF(OR($A126="",$B126="",$C126=""),"",B126*'MPTO_working_3-way'!$I125)</f>
        <v>3.6360681367522161</v>
      </c>
      <c r="G126" s="22">
        <f>IF(OR($A126="",$B126="",$C126=""),"",C126*'MPTO_working_3-way'!$I125)</f>
        <v>2.2083464672365154</v>
      </c>
      <c r="H126" s="17"/>
      <c r="I126" s="21"/>
      <c r="J126" s="22"/>
      <c r="K126" s="17"/>
      <c r="L126" s="21"/>
      <c r="M126" s="22"/>
      <c r="N126" s="23">
        <f t="shared" si="14"/>
        <v>27.424763813206383</v>
      </c>
      <c r="O126" s="24">
        <f t="shared" si="15"/>
        <v>27.502234897424476</v>
      </c>
      <c r="P126" s="24">
        <f t="shared" si="16"/>
        <v>45.282749552038446</v>
      </c>
      <c r="Q126" t="s">
        <v>165</v>
      </c>
      <c r="R126" t="s">
        <v>154</v>
      </c>
      <c r="S126" t="s">
        <v>276</v>
      </c>
      <c r="AD126" s="37"/>
      <c r="AE126" s="37"/>
      <c r="AH126" s="37"/>
      <c r="AI126" s="37"/>
      <c r="AJ126" t="s">
        <v>206</v>
      </c>
    </row>
    <row r="127" spans="1:36" s="36" customFormat="1" ht="15" x14ac:dyDescent="0.25">
      <c r="A127">
        <v>2.94</v>
      </c>
      <c r="B127">
        <v>3.33</v>
      </c>
      <c r="C127">
        <v>2.58</v>
      </c>
      <c r="D127" s="20">
        <f t="shared" si="7"/>
        <v>2.8033253946875281E-2</v>
      </c>
      <c r="E127" s="17">
        <f>IF(OR($A127="",$B127="",$C127=""),"",A127*'MPTO_working_3-way'!$I126)</f>
        <v>3.024306102566459</v>
      </c>
      <c r="F127" s="21">
        <f>IF(OR($A127="",$B127="",$C127=""),"",B127*'MPTO_working_3-way'!$I126)</f>
        <v>3.425489565151806</v>
      </c>
      <c r="G127" s="22">
        <f>IF(OR($A127="",$B127="",$C127=""),"",C127*'MPTO_working_3-way'!$I126)</f>
        <v>2.6539829063338316</v>
      </c>
      <c r="H127" s="17"/>
      <c r="I127" s="21"/>
      <c r="J127" s="22"/>
      <c r="K127" s="17"/>
      <c r="L127" s="21"/>
      <c r="M127" s="22"/>
      <c r="N127" s="23">
        <f t="shared" si="14"/>
        <v>33.065436040068469</v>
      </c>
      <c r="O127" s="24">
        <f t="shared" si="15"/>
        <v>29.192907494835218</v>
      </c>
      <c r="P127" s="24">
        <f t="shared" si="16"/>
        <v>37.679217813101275</v>
      </c>
      <c r="Q127" t="s">
        <v>167</v>
      </c>
      <c r="R127" t="s">
        <v>274</v>
      </c>
      <c r="S127" t="s">
        <v>276</v>
      </c>
      <c r="AD127" s="37"/>
      <c r="AE127" s="37"/>
      <c r="AH127" s="37"/>
      <c r="AI127" s="37"/>
      <c r="AJ127" t="s">
        <v>206</v>
      </c>
    </row>
    <row r="128" spans="1:36" s="36" customFormat="1" ht="15" x14ac:dyDescent="0.25">
      <c r="A128">
        <v>1.71</v>
      </c>
      <c r="B128">
        <v>3.8</v>
      </c>
      <c r="C128">
        <v>5.47</v>
      </c>
      <c r="D128" s="20">
        <f t="shared" si="7"/>
        <v>3.0768572864213972E-2</v>
      </c>
      <c r="E128" s="17">
        <f>IF(OR($A128="",$B128="",$C128=""),"",A128*'MPTO_working_3-way'!$I127)</f>
        <v>1.7600898255119999</v>
      </c>
      <c r="F128" s="21">
        <f>IF(OR($A128="",$B128="",$C128=""),"",B128*'MPTO_working_3-way'!$I127)</f>
        <v>3.9113107233599997</v>
      </c>
      <c r="G128" s="22">
        <f>IF(OR($A128="",$B128="",$C128=""),"",C128*'MPTO_working_3-way'!$I127)</f>
        <v>5.6302288570471575</v>
      </c>
      <c r="H128" s="17"/>
      <c r="I128" s="21"/>
      <c r="J128" s="22"/>
      <c r="K128" s="17"/>
      <c r="L128" s="21"/>
      <c r="M128" s="22"/>
      <c r="N128" s="23">
        <f t="shared" si="14"/>
        <v>56.815282123973745</v>
      </c>
      <c r="O128" s="24">
        <f t="shared" si="15"/>
        <v>25.566876955788189</v>
      </c>
      <c r="P128" s="24">
        <f t="shared" si="16"/>
        <v>17.761267355026529</v>
      </c>
      <c r="Q128" t="s">
        <v>275</v>
      </c>
      <c r="R128" t="s">
        <v>171</v>
      </c>
      <c r="S128" t="s">
        <v>276</v>
      </c>
      <c r="AD128" s="37"/>
      <c r="AE128" s="37"/>
      <c r="AH128" s="37"/>
      <c r="AI128" s="37"/>
      <c r="AJ128" t="s">
        <v>206</v>
      </c>
    </row>
    <row r="129" spans="1:36" s="36" customFormat="1" ht="15" x14ac:dyDescent="0.25">
      <c r="A129">
        <v>1.81</v>
      </c>
      <c r="B129">
        <v>3.74</v>
      </c>
      <c r="C129">
        <v>4.7699999999999996</v>
      </c>
      <c r="D129" s="20">
        <f t="shared" si="7"/>
        <v>2.950947285970984E-2</v>
      </c>
      <c r="E129" s="17">
        <f>IF(OR($A129="",$B129="",$C129=""),"",A129*'MPTO_working_3-way'!$I128)</f>
        <v>1.8607401896438442</v>
      </c>
      <c r="F129" s="21">
        <f>IF(OR($A129="",$B129="",$C129=""),"",B129*'MPTO_working_3-way'!$I128)</f>
        <v>3.8448443697613137</v>
      </c>
      <c r="G129" s="22">
        <f>IF(OR($A129="",$B129="",$C129=""),"",C129*'MPTO_working_3-way'!$I128)</f>
        <v>4.9037186213265951</v>
      </c>
      <c r="H129" s="17"/>
      <c r="I129" s="21"/>
      <c r="J129" s="22"/>
      <c r="K129" s="17"/>
      <c r="L129" s="21"/>
      <c r="M129" s="22"/>
      <c r="N129" s="23">
        <f t="shared" si="14"/>
        <v>53.742054133382553</v>
      </c>
      <c r="O129" s="24">
        <f t="shared" si="15"/>
        <v>26.008855075246633</v>
      </c>
      <c r="P129" s="24">
        <f t="shared" si="16"/>
        <v>20.392687207845373</v>
      </c>
      <c r="Q129" t="s">
        <v>164</v>
      </c>
      <c r="R129" t="s">
        <v>161</v>
      </c>
      <c r="S129" t="s">
        <v>276</v>
      </c>
      <c r="AD129" s="37"/>
      <c r="AE129" s="37"/>
      <c r="AH129" s="37"/>
      <c r="AI129" s="37"/>
      <c r="AJ129" t="s">
        <v>206</v>
      </c>
    </row>
    <row r="130" spans="1:36" s="36" customFormat="1" ht="15" x14ac:dyDescent="0.25">
      <c r="A130">
        <v>2.5</v>
      </c>
      <c r="B130">
        <v>3.63</v>
      </c>
      <c r="C130">
        <v>2.85</v>
      </c>
      <c r="D130" s="20">
        <f t="shared" si="7"/>
        <v>2.6359286646367996E-2</v>
      </c>
      <c r="E130" s="17">
        <f>IF(OR($A130="",$B130="",$C130=""),"",A130*'MPTO_working_3-way'!$I129)</f>
        <v>2.5769214321605349</v>
      </c>
      <c r="F130" s="21">
        <f>IF(OR($A130="",$B130="",$C130=""),"",B130*'MPTO_working_3-way'!$I129)</f>
        <v>3.7416899194970967</v>
      </c>
      <c r="G130" s="22">
        <f>IF(OR($A130="",$B130="",$C130=""),"",C130*'MPTO_working_3-way'!$I129)</f>
        <v>2.9376904326630098</v>
      </c>
      <c r="H130" s="17"/>
      <c r="I130" s="21"/>
      <c r="J130" s="22"/>
      <c r="K130" s="17"/>
      <c r="L130" s="21"/>
      <c r="M130" s="22"/>
      <c r="N130" s="23">
        <f t="shared" si="14"/>
        <v>38.805994917803254</v>
      </c>
      <c r="O130" s="24">
        <f t="shared" si="15"/>
        <v>26.725891816668906</v>
      </c>
      <c r="P130" s="24">
        <f t="shared" si="16"/>
        <v>34.040346419125662</v>
      </c>
      <c r="Q130" t="s">
        <v>170</v>
      </c>
      <c r="R130" t="s">
        <v>168</v>
      </c>
      <c r="S130" t="s">
        <v>276</v>
      </c>
      <c r="AD130" s="37"/>
      <c r="AE130" s="37"/>
      <c r="AH130" s="37"/>
      <c r="AI130" s="37"/>
      <c r="AJ130" t="s">
        <v>206</v>
      </c>
    </row>
    <row r="131" spans="1:36" s="36" customFormat="1" ht="15" x14ac:dyDescent="0.25">
      <c r="A131">
        <v>2.19</v>
      </c>
      <c r="B131">
        <v>3.3</v>
      </c>
      <c r="C131">
        <v>3.73</v>
      </c>
      <c r="D131" s="20">
        <f t="shared" si="7"/>
        <v>2.7747822341821493E-2</v>
      </c>
      <c r="E131" s="17">
        <f>IF(OR($A131="",$B131="",$C131=""),"",A131*'MPTO_working_3-way'!$I130)</f>
        <v>2.2546257455627643</v>
      </c>
      <c r="F131" s="21">
        <f>IF(OR($A131="",$B131="",$C131=""),"",B131*'MPTO_working_3-way'!$I130)</f>
        <v>3.3973812604370424</v>
      </c>
      <c r="G131" s="22">
        <f>IF(OR($A131="",$B131="",$C131=""),"",C131*'MPTO_working_3-way'!$I130)</f>
        <v>3.8400703337667177</v>
      </c>
      <c r="H131" s="17"/>
      <c r="I131" s="21"/>
      <c r="J131" s="22"/>
      <c r="K131" s="17"/>
      <c r="L131" s="21"/>
      <c r="M131" s="22"/>
      <c r="N131" s="23">
        <f t="shared" si="14"/>
        <v>44.353259159222262</v>
      </c>
      <c r="O131" s="24">
        <f t="shared" si="15"/>
        <v>29.434435623847499</v>
      </c>
      <c r="P131" s="24">
        <f t="shared" si="16"/>
        <v>26.041189694020577</v>
      </c>
      <c r="Q131" t="s">
        <v>131</v>
      </c>
      <c r="R131" t="s">
        <v>128</v>
      </c>
      <c r="S131" t="s">
        <v>276</v>
      </c>
      <c r="AD131" s="37"/>
      <c r="AE131" s="37"/>
      <c r="AH131" s="37"/>
      <c r="AI131" s="37"/>
      <c r="AJ131" t="s">
        <v>130</v>
      </c>
    </row>
    <row r="132" spans="1:36" s="36" customFormat="1" ht="15" x14ac:dyDescent="0.25">
      <c r="A132">
        <v>2.15</v>
      </c>
      <c r="B132">
        <v>3.42</v>
      </c>
      <c r="C132">
        <v>3.71</v>
      </c>
      <c r="D132" s="20">
        <f t="shared" ref="D132:D195" si="17">IF(OR($A132="",$B132="",$C132=""),"",(1/A132)+(1/B132)+(1/C132)-1)</f>
        <v>2.70557188642222E-2</v>
      </c>
      <c r="E132" s="17">
        <f>IF(OR($A132="",$B132="",$C132=""),"",A132*'MPTO_working_3-way'!$I131)</f>
        <v>2.206672466289691</v>
      </c>
      <c r="F132" s="21">
        <f>IF(OR($A132="",$B132="",$C132=""),"",B132*'MPTO_working_3-way'!$I131)</f>
        <v>3.5101487603305785</v>
      </c>
      <c r="G132" s="22">
        <f>IF(OR($A132="",$B132="",$C132=""),"",C132*'MPTO_working_3-way'!$I131)</f>
        <v>3.807792953458025</v>
      </c>
      <c r="H132" s="17"/>
      <c r="I132" s="21"/>
      <c r="J132" s="22"/>
      <c r="K132" s="17"/>
      <c r="L132" s="21"/>
      <c r="M132" s="22"/>
      <c r="N132" s="23">
        <f t="shared" si="14"/>
        <v>45.317101440133726</v>
      </c>
      <c r="O132" s="24">
        <f t="shared" si="15"/>
        <v>28.488821080785819</v>
      </c>
      <c r="P132" s="24">
        <f t="shared" si="16"/>
        <v>26.261932101425206</v>
      </c>
      <c r="Q132" t="s">
        <v>126</v>
      </c>
      <c r="R132" t="s">
        <v>129</v>
      </c>
      <c r="S132" t="s">
        <v>276</v>
      </c>
      <c r="AD132" s="37"/>
      <c r="AE132" s="37"/>
      <c r="AH132" s="37"/>
      <c r="AI132" s="37"/>
      <c r="AJ132" t="s">
        <v>130</v>
      </c>
    </row>
    <row r="133" spans="1:36" s="36" customFormat="1" ht="15" x14ac:dyDescent="0.25">
      <c r="A133">
        <v>2.41</v>
      </c>
      <c r="B133">
        <v>3.51</v>
      </c>
      <c r="C133">
        <v>2.95</v>
      </c>
      <c r="D133" s="20">
        <f t="shared" si="17"/>
        <v>3.8821095083842128E-2</v>
      </c>
      <c r="E133" s="17">
        <f>IF(OR($A133="",$B133="",$C133=""),"",A133*'MPTO_working_3-way'!$I132)</f>
        <v>2.47687225184379</v>
      </c>
      <c r="F133" s="21">
        <f>IF(OR($A133="",$B133="",$C133=""),"",B133*'MPTO_working_3-way'!$I132)</f>
        <v>3.6073948564197931</v>
      </c>
      <c r="G133" s="22">
        <f>IF(OR($A133="",$B133="",$C133=""),"",C133*'MPTO_working_3-way'!$I132)</f>
        <v>3.0318560759083737</v>
      </c>
      <c r="H133" s="17"/>
      <c r="I133" s="21"/>
      <c r="J133" s="22"/>
      <c r="K133" s="17"/>
      <c r="L133" s="21"/>
      <c r="M133" s="22"/>
      <c r="N133" s="23">
        <f t="shared" si="14"/>
        <v>40.373499249127505</v>
      </c>
      <c r="O133" s="24">
        <f t="shared" si="15"/>
        <v>27.720835666779859</v>
      </c>
      <c r="P133" s="24">
        <f t="shared" si="16"/>
        <v>32.983095996744836</v>
      </c>
      <c r="Q133" t="s">
        <v>100</v>
      </c>
      <c r="R133" t="s">
        <v>105</v>
      </c>
      <c r="S133" t="s">
        <v>276</v>
      </c>
      <c r="AD133" s="37"/>
      <c r="AE133" s="37"/>
      <c r="AH133" s="37"/>
      <c r="AI133" s="37"/>
      <c r="AJ133" t="s">
        <v>93</v>
      </c>
    </row>
    <row r="134" spans="1:36" s="36" customFormat="1" ht="15" x14ac:dyDescent="0.25">
      <c r="A134">
        <v>1.84</v>
      </c>
      <c r="B134">
        <v>3.56</v>
      </c>
      <c r="C134">
        <v>4.62</v>
      </c>
      <c r="D134" s="20">
        <f t="shared" si="17"/>
        <v>4.0827353724276039E-2</v>
      </c>
      <c r="E134" s="17">
        <f>IF(OR($A134="",$B134="",$C134=""),"",A134*'MPTO_working_3-way'!$I133)</f>
        <v>1.889782522710169</v>
      </c>
      <c r="F134" s="21">
        <f>IF(OR($A134="",$B134="",$C134=""),"",B134*'MPTO_working_3-way'!$I133)</f>
        <v>3.6563183591566313</v>
      </c>
      <c r="G134" s="22">
        <f>IF(OR($A134="",$B134="",$C134=""),"",C134*'MPTO_working_3-way'!$I133)</f>
        <v>4.7449974211527071</v>
      </c>
      <c r="H134" s="17"/>
      <c r="I134" s="21"/>
      <c r="J134" s="22"/>
      <c r="K134" s="17"/>
      <c r="L134" s="21"/>
      <c r="M134" s="22"/>
      <c r="N134" s="23">
        <f t="shared" si="14"/>
        <v>52.916141830218812</v>
      </c>
      <c r="O134" s="24">
        <f t="shared" si="15"/>
        <v>27.349916002135565</v>
      </c>
      <c r="P134" s="24">
        <f t="shared" si="16"/>
        <v>21.074827049264634</v>
      </c>
      <c r="Q134" t="s">
        <v>75</v>
      </c>
      <c r="R134" t="s">
        <v>83</v>
      </c>
      <c r="S134" t="s">
        <v>276</v>
      </c>
      <c r="AD134" s="37"/>
      <c r="AE134" s="37"/>
      <c r="AH134" s="37"/>
      <c r="AI134" s="37"/>
      <c r="AJ134" t="s">
        <v>93</v>
      </c>
    </row>
    <row r="135" spans="1:36" s="36" customFormat="1" ht="15" x14ac:dyDescent="0.25">
      <c r="A135">
        <v>1.56</v>
      </c>
      <c r="B135">
        <v>3.93</v>
      </c>
      <c r="C135">
        <v>6.73</v>
      </c>
      <c r="D135" s="20">
        <f t="shared" si="17"/>
        <v>4.4066977338304225E-2</v>
      </c>
      <c r="E135" s="17">
        <f>IF(OR($A135="",$B135="",$C135=""),"",A135*'MPTO_working_3-way'!$I134)</f>
        <v>1.6205609083307937</v>
      </c>
      <c r="F135" s="21">
        <f>IF(OR($A135="",$B135="",$C135=""),"",B135*'MPTO_working_3-way'!$I134)</f>
        <v>4.0825669036795</v>
      </c>
      <c r="G135" s="22">
        <f>IF(OR($A135="",$B135="",$C135=""),"",C135*'MPTO_working_3-way'!$I134)</f>
        <v>6.9912659699142576</v>
      </c>
      <c r="H135" s="17"/>
      <c r="I135" s="21"/>
      <c r="J135" s="22"/>
      <c r="K135" s="17"/>
      <c r="L135" s="21"/>
      <c r="M135" s="22"/>
      <c r="N135" s="23">
        <f t="shared" si="14"/>
        <v>61.707029637659069</v>
      </c>
      <c r="O135" s="24">
        <f t="shared" si="15"/>
        <v>24.494393443956273</v>
      </c>
      <c r="P135" s="24">
        <f t="shared" si="16"/>
        <v>14.303561104717408</v>
      </c>
      <c r="Q135" t="s">
        <v>101</v>
      </c>
      <c r="R135" t="s">
        <v>112</v>
      </c>
      <c r="S135" t="s">
        <v>276</v>
      </c>
      <c r="AD135" s="37"/>
      <c r="AE135" s="37"/>
      <c r="AH135" s="37"/>
      <c r="AI135" s="37"/>
      <c r="AJ135" t="s">
        <v>93</v>
      </c>
    </row>
    <row r="136" spans="1:36" s="36" customFormat="1" ht="15" x14ac:dyDescent="0.25">
      <c r="A136">
        <v>1.34</v>
      </c>
      <c r="B136">
        <v>5.07</v>
      </c>
      <c r="C136">
        <v>9.8800000000000008</v>
      </c>
      <c r="D136" s="20">
        <f t="shared" si="17"/>
        <v>4.472189039232366E-2</v>
      </c>
      <c r="E136" s="17">
        <f>IF(OR($A136="",$B136="",$C136=""),"",A136*'MPTO_working_3-way'!$I135)</f>
        <v>1.39470865399053</v>
      </c>
      <c r="F136" s="21">
        <f>IF(OR($A136="",$B136="",$C136=""),"",B136*'MPTO_working_3-way'!$I135)</f>
        <v>5.27699468338208</v>
      </c>
      <c r="G136" s="22">
        <f>IF(OR($A136="",$B136="",$C136=""),"",C136*'MPTO_working_3-way'!$I135)</f>
        <v>10.283374254795849</v>
      </c>
      <c r="H136" s="17"/>
      <c r="I136" s="21"/>
      <c r="J136" s="22"/>
      <c r="K136" s="17"/>
      <c r="L136" s="21"/>
      <c r="M136" s="22"/>
      <c r="N136" s="23">
        <f t="shared" si="14"/>
        <v>71.699562280538473</v>
      </c>
      <c r="O136" s="24">
        <f t="shared" si="15"/>
        <v>18.950180168820822</v>
      </c>
      <c r="P136" s="24">
        <f t="shared" si="16"/>
        <v>9.724434560315947</v>
      </c>
      <c r="Q136" t="s">
        <v>113</v>
      </c>
      <c r="R136" t="s">
        <v>107</v>
      </c>
      <c r="S136" t="s">
        <v>276</v>
      </c>
      <c r="AD136" s="37"/>
      <c r="AE136" s="37"/>
      <c r="AH136" s="37"/>
      <c r="AI136" s="37"/>
      <c r="AJ136" t="s">
        <v>93</v>
      </c>
    </row>
    <row r="137" spans="1:36" s="36" customFormat="1" ht="15" x14ac:dyDescent="0.25">
      <c r="A137">
        <v>28.81</v>
      </c>
      <c r="B137">
        <v>10.37</v>
      </c>
      <c r="C137">
        <v>1.06</v>
      </c>
      <c r="D137" s="20">
        <f t="shared" si="17"/>
        <v>7.4538411924050196E-2</v>
      </c>
      <c r="E137" s="17">
        <f>IF(OR($A137="",$B137="",$C137=""),"",A137*'MPTO_working_3-way'!$I136)</f>
        <v>30.079569617116544</v>
      </c>
      <c r="F137" s="21">
        <f>IF(OR($A137="",$B137="",$C137=""),"",B137*'MPTO_working_3-way'!$I136)</f>
        <v>10.826974554998214</v>
      </c>
      <c r="G137" s="22">
        <f>IF(OR($A137="",$B137="",$C137=""),"",C137*'MPTO_working_3-way'!$I136)</f>
        <v>1.1067109959786026</v>
      </c>
      <c r="H137" s="17"/>
      <c r="I137" s="21"/>
      <c r="J137" s="22"/>
      <c r="K137" s="17"/>
      <c r="L137" s="21"/>
      <c r="M137" s="22"/>
      <c r="N137" s="23">
        <f t="shared" si="14"/>
        <v>3.3245156520821952</v>
      </c>
      <c r="O137" s="24">
        <f t="shared" si="15"/>
        <v>9.2361905435379033</v>
      </c>
      <c r="P137" s="24">
        <f t="shared" si="16"/>
        <v>90.357826355177394</v>
      </c>
      <c r="Q137" t="s">
        <v>89</v>
      </c>
      <c r="R137" t="s">
        <v>73</v>
      </c>
      <c r="S137" t="s">
        <v>276</v>
      </c>
      <c r="AD137" s="37"/>
      <c r="AE137" s="37"/>
      <c r="AH137" s="37"/>
      <c r="AI137" s="37"/>
      <c r="AJ137" t="s">
        <v>94</v>
      </c>
    </row>
    <row r="138" spans="1:36" s="36" customFormat="1" ht="15" x14ac:dyDescent="0.25">
      <c r="A138">
        <v>10.24</v>
      </c>
      <c r="B138">
        <v>5.28</v>
      </c>
      <c r="C138">
        <v>1.29</v>
      </c>
      <c r="D138" s="20">
        <f t="shared" si="17"/>
        <v>6.2243987843551674E-2</v>
      </c>
      <c r="E138" s="17">
        <f>IF(OR($A138="",$B138="",$C138=""),"",A138*'MPTO_working_3-way'!$I137)</f>
        <v>10.697952157617394</v>
      </c>
      <c r="F138" s="21">
        <f>IF(OR($A138="",$B138="",$C138=""),"",B138*'MPTO_working_3-way'!$I137)</f>
        <v>5.5161315812714689</v>
      </c>
      <c r="G138" s="22">
        <f>IF(OR($A138="",$B138="",$C138=""),"",C138*'MPTO_working_3-way'!$I137)</f>
        <v>1.3476912386060975</v>
      </c>
      <c r="H138" s="17"/>
      <c r="I138" s="21"/>
      <c r="J138" s="22"/>
      <c r="K138" s="17"/>
      <c r="L138" s="21"/>
      <c r="M138" s="22"/>
      <c r="N138" s="23">
        <f t="shared" si="14"/>
        <v>9.3475833997627085</v>
      </c>
      <c r="O138" s="24">
        <f t="shared" si="15"/>
        <v>18.128646593479193</v>
      </c>
      <c r="P138" s="24">
        <f t="shared" si="16"/>
        <v>74.200972103542739</v>
      </c>
      <c r="Q138" t="s">
        <v>92</v>
      </c>
      <c r="R138" t="s">
        <v>81</v>
      </c>
      <c r="S138" t="s">
        <v>276</v>
      </c>
      <c r="AD138" s="37"/>
      <c r="AE138" s="37"/>
      <c r="AH138" s="37"/>
      <c r="AI138" s="37"/>
      <c r="AJ138" t="s">
        <v>94</v>
      </c>
    </row>
    <row r="139" spans="1:36" s="36" customFormat="1" ht="15" x14ac:dyDescent="0.25">
      <c r="A139">
        <v>3.84</v>
      </c>
      <c r="B139">
        <v>3.26</v>
      </c>
      <c r="C139">
        <v>2.04</v>
      </c>
      <c r="D139" s="20">
        <f t="shared" si="17"/>
        <v>5.7361211355708042E-2</v>
      </c>
      <c r="E139" s="17">
        <f>IF(OR($A139="",$B139="",$C139=""),"",A139*'MPTO_working_3-way'!$I138)</f>
        <v>4.1262275017883523</v>
      </c>
      <c r="F139" s="21">
        <f>IF(OR($A139="",$B139="",$C139=""),"",B139*'MPTO_working_3-way'!$I138)</f>
        <v>3.5029952228724035</v>
      </c>
      <c r="G139" s="22">
        <f>IF(OR($A139="",$B139="",$C139=""),"",C139*'MPTO_working_3-way'!$I138)</f>
        <v>2.1920583603250625</v>
      </c>
      <c r="H139" s="17"/>
      <c r="I139" s="21"/>
      <c r="J139" s="22"/>
      <c r="K139" s="17"/>
      <c r="L139" s="21"/>
      <c r="M139" s="22"/>
      <c r="N139" s="23">
        <f t="shared" si="14"/>
        <v>24.235212420221352</v>
      </c>
      <c r="O139" s="24">
        <f t="shared" si="15"/>
        <v>28.546998679033734</v>
      </c>
      <c r="P139" s="24">
        <f t="shared" si="16"/>
        <v>45.619223379240189</v>
      </c>
      <c r="Q139" t="s">
        <v>90</v>
      </c>
      <c r="R139" t="s">
        <v>91</v>
      </c>
      <c r="S139" t="s">
        <v>276</v>
      </c>
      <c r="AD139" s="37"/>
      <c r="AE139" s="37"/>
      <c r="AH139" s="37"/>
      <c r="AI139" s="37"/>
      <c r="AJ139" t="s">
        <v>94</v>
      </c>
    </row>
    <row r="140" spans="1:36" s="36" customFormat="1" ht="15" x14ac:dyDescent="0.25">
      <c r="A140">
        <v>1.98</v>
      </c>
      <c r="B140">
        <v>3.09</v>
      </c>
      <c r="C140">
        <v>4.6100000000000003</v>
      </c>
      <c r="D140" s="20">
        <f t="shared" si="17"/>
        <v>4.5594840216073074E-2</v>
      </c>
      <c r="E140" s="17">
        <f>IF(OR($A140="",$B140="",$C140=""),"",A140*'MPTO_working_3-way'!$I139)</f>
        <v>2.1032430959302322</v>
      </c>
      <c r="F140" s="21">
        <f>IF(OR($A140="",$B140="",$C140=""),"",B140*'MPTO_working_3-way'!$I139)</f>
        <v>3.2823339224365746</v>
      </c>
      <c r="G140" s="22">
        <f>IF(OR($A140="",$B140="",$C140=""),"",C140*'MPTO_working_3-way'!$I139)</f>
        <v>4.8969447839587739</v>
      </c>
      <c r="H140" s="17"/>
      <c r="I140" s="21"/>
      <c r="J140" s="22"/>
      <c r="K140" s="17"/>
      <c r="L140" s="21"/>
      <c r="M140" s="22"/>
      <c r="N140" s="23">
        <f t="shared" si="14"/>
        <v>47.545621423172449</v>
      </c>
      <c r="O140" s="24">
        <f t="shared" si="15"/>
        <v>30.466126348828947</v>
      </c>
      <c r="P140" s="24">
        <f t="shared" si="16"/>
        <v>20.420895969171678</v>
      </c>
      <c r="Q140" t="s">
        <v>211</v>
      </c>
      <c r="R140" t="s">
        <v>208</v>
      </c>
      <c r="S140" t="s">
        <v>276</v>
      </c>
      <c r="AD140" s="37"/>
      <c r="AE140" s="37"/>
      <c r="AH140" s="37"/>
      <c r="AI140" s="37"/>
      <c r="AJ140" t="s">
        <v>252</v>
      </c>
    </row>
    <row r="141" spans="1:36" s="36" customFormat="1" ht="15" x14ac:dyDescent="0.25">
      <c r="A141">
        <v>5.12</v>
      </c>
      <c r="B141">
        <v>3.7</v>
      </c>
      <c r="C141">
        <v>1.71</v>
      </c>
      <c r="D141" s="20">
        <f t="shared" si="17"/>
        <v>5.0378091907697042E-2</v>
      </c>
      <c r="E141" s="17">
        <f>IF(OR($A141="",$B141="",$C141=""),"",A141*'MPTO_working_3-way'!$I140)</f>
        <v>5.413689402141225</v>
      </c>
      <c r="F141" s="21">
        <f>IF(OR($A141="",$B141="",$C141=""),"",B141*'MPTO_working_3-way'!$I140)</f>
        <v>3.91223648201612</v>
      </c>
      <c r="G141" s="22">
        <f>IF(OR($A141="",$B141="",$C141=""),"",C141*'MPTO_working_3-way'!$I140)</f>
        <v>1.8080876714182608</v>
      </c>
      <c r="H141" s="17"/>
      <c r="I141" s="21"/>
      <c r="J141" s="22"/>
      <c r="K141" s="17"/>
      <c r="L141" s="21"/>
      <c r="M141" s="22"/>
      <c r="N141" s="23">
        <f t="shared" si="14"/>
        <v>18.471691405208425</v>
      </c>
      <c r="O141" s="24">
        <f t="shared" si="15"/>
        <v>25.560827025585709</v>
      </c>
      <c r="P141" s="24">
        <f t="shared" si="16"/>
        <v>55.307052628460305</v>
      </c>
      <c r="Q141" t="s">
        <v>210</v>
      </c>
      <c r="R141" t="s">
        <v>214</v>
      </c>
      <c r="S141" t="s">
        <v>276</v>
      </c>
      <c r="AD141" s="37"/>
      <c r="AE141" s="37"/>
      <c r="AH141" s="37"/>
      <c r="AI141" s="37"/>
      <c r="AJ141" t="s">
        <v>252</v>
      </c>
    </row>
    <row r="142" spans="1:36" s="36" customFormat="1" ht="15" x14ac:dyDescent="0.25">
      <c r="A142">
        <v>2.0099999999999998</v>
      </c>
      <c r="B142">
        <v>3.42</v>
      </c>
      <c r="C142">
        <v>3.91</v>
      </c>
      <c r="D142" s="20">
        <f t="shared" si="17"/>
        <v>4.5664574332983543E-2</v>
      </c>
      <c r="E142" s="17">
        <f>IF(OR($A142="",$B142="",$C142=""),"",A142*'MPTO_working_3-way'!$I141)</f>
        <v>2.1016456288343068</v>
      </c>
      <c r="F142" s="21">
        <f>IF(OR($A142="",$B142="",$C142=""),"",B142*'MPTO_working_3-way'!$I141)</f>
        <v>3.5759343535389698</v>
      </c>
      <c r="G142" s="22">
        <f>IF(OR($A142="",$B142="",$C142=""),"",C142*'MPTO_working_3-way'!$I141)</f>
        <v>4.0882758252448461</v>
      </c>
      <c r="H142" s="17"/>
      <c r="I142" s="21"/>
      <c r="J142" s="22"/>
      <c r="K142" s="17"/>
      <c r="L142" s="21"/>
      <c r="M142" s="22"/>
      <c r="N142" s="23">
        <f t="shared" si="14"/>
        <v>47.581760991488245</v>
      </c>
      <c r="O142" s="24">
        <f t="shared" si="15"/>
        <v>27.964719179208004</v>
      </c>
      <c r="P142" s="24">
        <f t="shared" si="16"/>
        <v>24.460189154192165</v>
      </c>
      <c r="Q142" t="s">
        <v>237</v>
      </c>
      <c r="R142" t="s">
        <v>236</v>
      </c>
      <c r="S142" t="s">
        <v>276</v>
      </c>
      <c r="AD142" s="37"/>
      <c r="AE142" s="37"/>
      <c r="AH142" s="37"/>
      <c r="AI142" s="37"/>
      <c r="AJ142" t="s">
        <v>252</v>
      </c>
    </row>
    <row r="143" spans="1:36" s="36" customFormat="1" ht="15" x14ac:dyDescent="0.25">
      <c r="A143">
        <v>1.1599999999999999</v>
      </c>
      <c r="B143">
        <v>7.8</v>
      </c>
      <c r="C143">
        <v>15.6</v>
      </c>
      <c r="D143" s="20">
        <f t="shared" si="17"/>
        <v>5.4376657824933838E-2</v>
      </c>
      <c r="E143" s="17">
        <f>IF(OR($A143="",$B143="",$C143=""),"",A143*'MPTO_working_3-way'!$I142)</f>
        <v>1.2184385866129286</v>
      </c>
      <c r="F143" s="21">
        <f>IF(OR($A143="",$B143="",$C143=""),"",B143*'MPTO_working_3-way'!$I142)</f>
        <v>8.1929491168800368</v>
      </c>
      <c r="G143" s="22">
        <f>IF(OR($A143="",$B143="",$C143=""),"",C143*'MPTO_working_3-way'!$I142)</f>
        <v>16.385898233760074</v>
      </c>
      <c r="H143" s="17"/>
      <c r="I143" s="21"/>
      <c r="J143" s="22"/>
      <c r="K143" s="17"/>
      <c r="L143" s="21"/>
      <c r="M143" s="22"/>
      <c r="N143" s="23">
        <f t="shared" si="14"/>
        <v>82.072253044763286</v>
      </c>
      <c r="O143" s="24">
        <f t="shared" si="15"/>
        <v>12.205617119477617</v>
      </c>
      <c r="P143" s="24">
        <f t="shared" si="16"/>
        <v>6.1028085597388086</v>
      </c>
      <c r="Q143" t="s">
        <v>246</v>
      </c>
      <c r="R143" t="s">
        <v>213</v>
      </c>
      <c r="S143" t="s">
        <v>276</v>
      </c>
      <c r="AD143" s="37"/>
      <c r="AE143" s="37"/>
      <c r="AH143" s="37"/>
      <c r="AI143" s="37"/>
      <c r="AJ143" t="s">
        <v>252</v>
      </c>
    </row>
    <row r="144" spans="1:36" s="36" customFormat="1" ht="15" x14ac:dyDescent="0.25">
      <c r="A144">
        <v>1.88</v>
      </c>
      <c r="B144">
        <v>3.83</v>
      </c>
      <c r="C144">
        <v>3.91</v>
      </c>
      <c r="D144" s="20">
        <f t="shared" si="17"/>
        <v>4.8765975064471334E-2</v>
      </c>
      <c r="E144" s="17">
        <f>IF(OR($A144="",$B144="",$C144=""),"",A144*'MPTO_working_3-way'!$I143)</f>
        <v>1.9658493997460089</v>
      </c>
      <c r="F144" s="21">
        <f>IF(OR($A144="",$B144="",$C144=""),"",B144*'MPTO_working_3-way'!$I143)</f>
        <v>4.0048953196953274</v>
      </c>
      <c r="G144" s="22">
        <f>IF(OR($A144="",$B144="",$C144=""),"",C144*'MPTO_working_3-way'!$I143)</f>
        <v>4.088548485641966</v>
      </c>
      <c r="H144" s="17"/>
      <c r="I144" s="21"/>
      <c r="J144" s="22"/>
      <c r="K144" s="17"/>
      <c r="L144" s="21"/>
      <c r="M144" s="22"/>
      <c r="N144" s="23">
        <f t="shared" si="14"/>
        <v>50.868596553184673</v>
      </c>
      <c r="O144" s="24">
        <f t="shared" si="15"/>
        <v>24.969441650127202</v>
      </c>
      <c r="P144" s="24">
        <f t="shared" si="16"/>
        <v>24.458557933500558</v>
      </c>
      <c r="Q144" t="s">
        <v>109</v>
      </c>
      <c r="R144" t="s">
        <v>110</v>
      </c>
      <c r="S144" t="s">
        <v>276</v>
      </c>
      <c r="AD144" s="37"/>
      <c r="AE144" s="37"/>
      <c r="AH144" s="37"/>
      <c r="AI144" s="37"/>
      <c r="AJ144" t="s">
        <v>95</v>
      </c>
    </row>
    <row r="145" spans="1:36" s="36" customFormat="1" ht="15" x14ac:dyDescent="0.25">
      <c r="A145">
        <v>1.78</v>
      </c>
      <c r="B145">
        <v>3.96</v>
      </c>
      <c r="C145">
        <v>4.28</v>
      </c>
      <c r="D145" s="20">
        <f t="shared" si="17"/>
        <v>4.7967865147325428E-2</v>
      </c>
      <c r="E145" s="17">
        <f>IF(OR($A145="",$B145="",$C145=""),"",A145*'MPTO_working_3-way'!$I144)</f>
        <v>1.8767904509283824</v>
      </c>
      <c r="F145" s="21">
        <f>IF(OR($A145="",$B145="",$C145=""),"",B145*'MPTO_working_3-way'!$I144)</f>
        <v>4.1753315649867382</v>
      </c>
      <c r="G145" s="22">
        <f>IF(OR($A145="",$B145="",$C145=""),"",C145*'MPTO_working_3-way'!$I144)</f>
        <v>4.5127320954907173</v>
      </c>
      <c r="H145" s="17"/>
      <c r="I145" s="21"/>
      <c r="J145" s="22"/>
      <c r="K145" s="17"/>
      <c r="L145" s="21"/>
      <c r="M145" s="22"/>
      <c r="N145" s="23">
        <f t="shared" si="14"/>
        <v>53.282453536852501</v>
      </c>
      <c r="O145" s="24">
        <f t="shared" si="15"/>
        <v>23.950193761514512</v>
      </c>
      <c r="P145" s="24">
        <f t="shared" si="16"/>
        <v>22.159525069064827</v>
      </c>
      <c r="Q145" t="s">
        <v>87</v>
      </c>
      <c r="R145" t="s">
        <v>108</v>
      </c>
      <c r="S145" t="s">
        <v>276</v>
      </c>
      <c r="AD145" s="37"/>
      <c r="AE145" s="37"/>
      <c r="AH145" s="37"/>
      <c r="AI145" s="37"/>
      <c r="AJ145" t="s">
        <v>95</v>
      </c>
    </row>
    <row r="146" spans="1:36" s="36" customFormat="1" ht="15" x14ac:dyDescent="0.25">
      <c r="A146">
        <v>2.17</v>
      </c>
      <c r="B146">
        <v>3.55</v>
      </c>
      <c r="C146">
        <v>3.5</v>
      </c>
      <c r="D146" s="20">
        <f t="shared" si="17"/>
        <v>2.8233919646913908E-2</v>
      </c>
      <c r="E146" s="17">
        <f>IF(OR($A146="",$B146="",$C146=""),"",A146*'MPTO_working_3-way'!$I145)</f>
        <v>2.2758221658899029</v>
      </c>
      <c r="F146" s="21">
        <f>IF(OR($A146="",$B146="",$C146=""),"",B146*'MPTO_working_3-way'!$I145)</f>
        <v>3.7231192114788731</v>
      </c>
      <c r="G146" s="22">
        <f>IF(OR($A146="",$B146="",$C146=""),"",C146*'MPTO_working_3-way'!$I145)</f>
        <v>3.6706809127256497</v>
      </c>
      <c r="H146" s="17"/>
      <c r="I146" s="21"/>
      <c r="J146" s="22"/>
      <c r="K146" s="17"/>
      <c r="L146" s="21"/>
      <c r="M146" s="22"/>
      <c r="N146" s="23">
        <f t="shared" si="14"/>
        <v>43.940164349747214</v>
      </c>
      <c r="O146" s="24">
        <f t="shared" si="15"/>
        <v>26.859199053225762</v>
      </c>
      <c r="P146" s="24">
        <f t="shared" si="16"/>
        <v>27.242901896843275</v>
      </c>
      <c r="Q146" t="s">
        <v>225</v>
      </c>
      <c r="R146" t="s">
        <v>228</v>
      </c>
      <c r="S146" t="s">
        <v>276</v>
      </c>
      <c r="AD146" s="37"/>
      <c r="AE146" s="37"/>
      <c r="AH146" s="37"/>
      <c r="AI146" s="37"/>
      <c r="AJ146" t="s">
        <v>253</v>
      </c>
    </row>
    <row r="147" spans="1:36" s="36" customFormat="1" ht="15" x14ac:dyDescent="0.25">
      <c r="A147">
        <v>1.72</v>
      </c>
      <c r="B147">
        <v>4.03</v>
      </c>
      <c r="C147">
        <v>4.99</v>
      </c>
      <c r="D147" s="20">
        <f t="shared" si="17"/>
        <v>2.9935108256792908E-2</v>
      </c>
      <c r="E147" s="17">
        <f>IF(OR($A147="",$B147="",$C147=""),"",A147*'MPTO_working_3-way'!$I146)</f>
        <v>1.8025047280533997</v>
      </c>
      <c r="F147" s="21">
        <f>IF(OR($A147="",$B147="",$C147=""),"",B147*'MPTO_working_3-way'!$I146)</f>
        <v>4.2233104965437214</v>
      </c>
      <c r="G147" s="22">
        <f>IF(OR($A147="",$B147="",$C147=""),"",C147*'MPTO_working_3-way'!$I146)</f>
        <v>5.229359647085154</v>
      </c>
      <c r="H147" s="17"/>
      <c r="I147" s="21"/>
      <c r="J147" s="22"/>
      <c r="K147" s="17"/>
      <c r="L147" s="21"/>
      <c r="M147" s="22"/>
      <c r="N147" s="23">
        <f t="shared" si="14"/>
        <v>55.478356557762922</v>
      </c>
      <c r="O147" s="24">
        <f t="shared" si="15"/>
        <v>23.678107513486903</v>
      </c>
      <c r="P147" s="24">
        <f t="shared" si="16"/>
        <v>19.122800256383211</v>
      </c>
      <c r="Q147" t="s">
        <v>245</v>
      </c>
      <c r="R147" t="s">
        <v>216</v>
      </c>
      <c r="S147" t="s">
        <v>276</v>
      </c>
      <c r="AD147" s="37"/>
      <c r="AE147" s="37"/>
      <c r="AH147" s="37"/>
      <c r="AI147" s="37"/>
      <c r="AJ147" t="s">
        <v>253</v>
      </c>
    </row>
    <row r="148" spans="1:36" s="36" customFormat="1" ht="15" x14ac:dyDescent="0.25">
      <c r="A148">
        <v>2.37</v>
      </c>
      <c r="B148">
        <v>3.78</v>
      </c>
      <c r="C148">
        <v>2.93</v>
      </c>
      <c r="D148" s="20">
        <f t="shared" si="17"/>
        <v>2.7788121147951816E-2</v>
      </c>
      <c r="E148" s="17">
        <f>IF(OR($A148="",$B148="",$C148=""),"",A148*'MPTO_working_3-way'!$I147)</f>
        <v>2.436914389563186</v>
      </c>
      <c r="F148" s="21">
        <f>IF(OR($A148="",$B148="",$C148=""),"",B148*'MPTO_working_3-way'!$I147)</f>
        <v>3.8867242162653342</v>
      </c>
      <c r="G148" s="22">
        <f>IF(OR($A148="",$B148="",$C148=""),"",C148*'MPTO_working_3-way'!$I147)</f>
        <v>3.0127253845654578</v>
      </c>
      <c r="H148" s="17"/>
      <c r="I148" s="21"/>
      <c r="J148" s="22"/>
      <c r="K148" s="17"/>
      <c r="L148" s="21"/>
      <c r="M148" s="22"/>
      <c r="N148" s="23">
        <f t="shared" si="14"/>
        <v>41.035499822349067</v>
      </c>
      <c r="O148" s="24">
        <f t="shared" si="15"/>
        <v>25.728607031472826</v>
      </c>
      <c r="P148" s="24">
        <f t="shared" si="16"/>
        <v>33.192537398964944</v>
      </c>
      <c r="Q148" t="s">
        <v>223</v>
      </c>
      <c r="R148" t="s">
        <v>226</v>
      </c>
      <c r="S148" t="s">
        <v>276</v>
      </c>
      <c r="AD148" s="37"/>
      <c r="AE148" s="37"/>
      <c r="AH148" s="37"/>
      <c r="AI148" s="37"/>
      <c r="AJ148" t="s">
        <v>253</v>
      </c>
    </row>
    <row r="149" spans="1:36" s="36" customFormat="1" ht="15" x14ac:dyDescent="0.25">
      <c r="A149">
        <v>1.75</v>
      </c>
      <c r="B149">
        <v>3.99</v>
      </c>
      <c r="C149">
        <v>4.79</v>
      </c>
      <c r="D149" s="20">
        <f t="shared" si="17"/>
        <v>3.0823405067993637E-2</v>
      </c>
      <c r="E149" s="17">
        <f>IF(OR($A149="",$B149="",$C149=""),"",A149*'MPTO_working_3-way'!$I148)</f>
        <v>1.8023864394493876</v>
      </c>
      <c r="F149" s="21">
        <f>IF(OR($A149="",$B149="",$C149=""),"",B149*'MPTO_working_3-way'!$I148)</f>
        <v>4.1094410819446043</v>
      </c>
      <c r="G149" s="22">
        <f>IF(OR($A149="",$B149="",$C149=""),"",C149*'MPTO_working_3-way'!$I148)</f>
        <v>4.933389168550038</v>
      </c>
      <c r="H149" s="17"/>
      <c r="I149" s="21"/>
      <c r="J149" s="22"/>
      <c r="K149" s="17"/>
      <c r="L149" s="21"/>
      <c r="M149" s="22"/>
      <c r="N149" s="23">
        <f t="shared" si="14"/>
        <v>55.481997540188488</v>
      </c>
      <c r="O149" s="24">
        <f t="shared" si="15"/>
        <v>24.334209447451087</v>
      </c>
      <c r="P149" s="24">
        <f t="shared" si="16"/>
        <v>20.270040854974916</v>
      </c>
      <c r="Q149" t="s">
        <v>244</v>
      </c>
      <c r="R149" t="s">
        <v>241</v>
      </c>
      <c r="S149" t="s">
        <v>276</v>
      </c>
      <c r="AD149" s="37"/>
      <c r="AE149" s="37"/>
      <c r="AH149" s="37"/>
      <c r="AI149" s="37"/>
      <c r="AJ149" t="s">
        <v>253</v>
      </c>
    </row>
    <row r="150" spans="1:36" s="36" customFormat="1" ht="15" x14ac:dyDescent="0.25">
      <c r="A150">
        <v>1.74</v>
      </c>
      <c r="B150">
        <v>3.95</v>
      </c>
      <c r="C150">
        <v>4.95</v>
      </c>
      <c r="D150" s="20">
        <f t="shared" si="17"/>
        <v>2.9897402660388206E-2</v>
      </c>
      <c r="E150" s="17">
        <f>IF(OR($A150="",$B150="",$C150=""),"",A150*'MPTO_working_3-way'!$I149)</f>
        <v>1.7883513307974361</v>
      </c>
      <c r="F150" s="21">
        <f>IF(OR($A150="",$B150="",$C150=""),"",B150*'MPTO_working_3-way'!$I149)</f>
        <v>4.0597630785344094</v>
      </c>
      <c r="G150" s="22">
        <f>IF(OR($A150="",$B150="",$C150=""),"",C150*'MPTO_working_3-way'!$I149)</f>
        <v>5.0875511996823617</v>
      </c>
      <c r="H150" s="17"/>
      <c r="I150" s="21"/>
      <c r="J150" s="22"/>
      <c r="K150" s="17"/>
      <c r="L150" s="21"/>
      <c r="M150" s="22"/>
      <c r="N150" s="23">
        <f t="shared" si="14"/>
        <v>55.917424209598352</v>
      </c>
      <c r="O150" s="24">
        <f t="shared" si="15"/>
        <v>24.63197927207624</v>
      </c>
      <c r="P150" s="24">
        <f t="shared" si="16"/>
        <v>19.655821843373968</v>
      </c>
      <c r="Q150" t="s">
        <v>242</v>
      </c>
      <c r="R150" t="s">
        <v>265</v>
      </c>
      <c r="S150" t="s">
        <v>276</v>
      </c>
      <c r="AD150" s="37"/>
      <c r="AE150" s="37"/>
      <c r="AH150" s="37"/>
      <c r="AI150" s="37"/>
      <c r="AJ150" t="s">
        <v>253</v>
      </c>
    </row>
    <row r="151" spans="1:36" s="36" customFormat="1" ht="15" x14ac:dyDescent="0.25">
      <c r="A151">
        <v>1.98</v>
      </c>
      <c r="B151">
        <v>3.7</v>
      </c>
      <c r="C151">
        <v>3.94</v>
      </c>
      <c r="D151" s="20">
        <f t="shared" si="17"/>
        <v>2.9127881919760235E-2</v>
      </c>
      <c r="E151" s="17">
        <f>IF(OR($A151="",$B151="",$C151=""),"",A151*'MPTO_working_3-way'!$I150)</f>
        <v>2.0410303420346274</v>
      </c>
      <c r="F151" s="21">
        <f>IF(OR($A151="",$B151="",$C151=""),"",B151*'MPTO_working_3-way'!$I150)</f>
        <v>3.8140465987515766</v>
      </c>
      <c r="G151" s="22">
        <f>IF(OR($A151="",$B151="",$C151=""),"",C151*'MPTO_working_3-way'!$I150)</f>
        <v>4.061444215967895</v>
      </c>
      <c r="H151" s="17"/>
      <c r="I151" s="21"/>
      <c r="J151" s="22"/>
      <c r="K151" s="17"/>
      <c r="L151" s="21"/>
      <c r="M151" s="22"/>
      <c r="N151" s="23">
        <f t="shared" si="14"/>
        <v>48.994862026555523</v>
      </c>
      <c r="O151" s="24">
        <f t="shared" si="15"/>
        <v>26.218872111508091</v>
      </c>
      <c r="P151" s="24">
        <f t="shared" si="16"/>
        <v>24.621783454969528</v>
      </c>
      <c r="Q151" t="s">
        <v>229</v>
      </c>
      <c r="R151" t="s">
        <v>243</v>
      </c>
      <c r="S151" t="s">
        <v>276</v>
      </c>
      <c r="AD151" s="37"/>
      <c r="AE151" s="37"/>
      <c r="AH151" s="37"/>
      <c r="AI151" s="37"/>
      <c r="AJ151" t="s">
        <v>253</v>
      </c>
    </row>
    <row r="152" spans="1:36" s="36" customFormat="1" ht="15" x14ac:dyDescent="0.25">
      <c r="A152">
        <v>3.46</v>
      </c>
      <c r="B152">
        <v>3.76</v>
      </c>
      <c r="C152">
        <v>2.11</v>
      </c>
      <c r="D152" s="20">
        <f t="shared" si="17"/>
        <v>2.8908437138072562E-2</v>
      </c>
      <c r="E152" s="17">
        <f>IF(OR($A152="",$B152="",$C152=""),"",A152*'MPTO_working_3-way'!$I151)</f>
        <v>3.5634450132049431</v>
      </c>
      <c r="F152" s="21">
        <f>IF(OR($A152="",$B152="",$C152=""),"",B152*'MPTO_working_3-way'!$I151)</f>
        <v>3.8724142340030596</v>
      </c>
      <c r="G152" s="22">
        <f>IF(OR($A152="",$B152="",$C152=""),"",C152*'MPTO_working_3-way'!$I151)</f>
        <v>2.1730835196134191</v>
      </c>
      <c r="H152" s="17"/>
      <c r="I152" s="21"/>
      <c r="J152" s="22"/>
      <c r="K152" s="17"/>
      <c r="L152" s="21"/>
      <c r="M152" s="22"/>
      <c r="N152" s="23">
        <f t="shared" si="14"/>
        <v>28.0627313258471</v>
      </c>
      <c r="O152" s="24">
        <f t="shared" si="15"/>
        <v>25.823683613678451</v>
      </c>
      <c r="P152" s="24">
        <f t="shared" si="16"/>
        <v>46.017559425322737</v>
      </c>
      <c r="Q152" t="s">
        <v>227</v>
      </c>
      <c r="R152" t="s">
        <v>240</v>
      </c>
      <c r="S152" t="s">
        <v>276</v>
      </c>
      <c r="AD152" s="37"/>
      <c r="AE152" s="37"/>
      <c r="AH152" s="37"/>
      <c r="AI152" s="37"/>
      <c r="AJ152" t="s">
        <v>253</v>
      </c>
    </row>
    <row r="153" spans="1:36" s="36" customFormat="1" ht="15" x14ac:dyDescent="0.25">
      <c r="A153">
        <v>2.1800000000000002</v>
      </c>
      <c r="B153">
        <v>3.52</v>
      </c>
      <c r="C153">
        <v>3.31</v>
      </c>
      <c r="D153" s="20">
        <f t="shared" si="17"/>
        <v>4.4921309046561886E-2</v>
      </c>
      <c r="E153" s="17">
        <f>IF(OR($A153="",$B153="",$C153=""),"",A153*'MPTO_working_3-way'!$I152)</f>
        <v>2.2434987825850774</v>
      </c>
      <c r="F153" s="21">
        <f>IF(OR($A153="",$B153="",$C153=""),"",B153*'MPTO_working_3-way'!$I152)</f>
        <v>3.6225301443575559</v>
      </c>
      <c r="G153" s="22">
        <f>IF(OR($A153="",$B153="",$C153=""),"",C153*'MPTO_working_3-way'!$I152)</f>
        <v>3.4064132891544063</v>
      </c>
      <c r="H153" s="17"/>
      <c r="I153" s="21"/>
      <c r="J153" s="22"/>
      <c r="K153" s="17"/>
      <c r="L153" s="21"/>
      <c r="M153" s="22"/>
      <c r="N153" s="23">
        <f t="shared" si="14"/>
        <v>44.573235687150557</v>
      </c>
      <c r="O153" s="24">
        <f t="shared" si="15"/>
        <v>27.605015283519378</v>
      </c>
      <c r="P153" s="24">
        <f t="shared" si="16"/>
        <v>29.35639087552514</v>
      </c>
      <c r="Q153" t="s">
        <v>264</v>
      </c>
      <c r="R153" t="s">
        <v>185</v>
      </c>
      <c r="S153" t="s">
        <v>277</v>
      </c>
      <c r="AD153" s="37"/>
      <c r="AE153" s="37"/>
      <c r="AH153" s="37"/>
      <c r="AI153" s="37"/>
      <c r="AJ153" t="s">
        <v>207</v>
      </c>
    </row>
    <row r="154" spans="1:36" s="36" customFormat="1" ht="15" x14ac:dyDescent="0.25">
      <c r="A154">
        <v>2.84</v>
      </c>
      <c r="B154">
        <v>3.16</v>
      </c>
      <c r="C154">
        <v>2.66</v>
      </c>
      <c r="D154" s="20">
        <f t="shared" si="17"/>
        <v>4.4508221882929799E-2</v>
      </c>
      <c r="E154" s="17">
        <f>IF(OR($A154="",$B154="",$C154=""),"",A154*'MPTO_working_3-way'!$I153)</f>
        <v>2.9220999614721261</v>
      </c>
      <c r="F154" s="21">
        <f>IF(OR($A154="",$B154="",$C154=""),"",B154*'MPTO_working_3-way'!$I153)</f>
        <v>3.2513506613563092</v>
      </c>
      <c r="G154" s="22">
        <f>IF(OR($A154="",$B154="",$C154=""),"",C154*'MPTO_working_3-way'!$I153)</f>
        <v>2.7368964427872733</v>
      </c>
      <c r="H154" s="17"/>
      <c r="I154" s="21"/>
      <c r="J154" s="22"/>
      <c r="K154" s="17"/>
      <c r="L154" s="21"/>
      <c r="M154" s="22"/>
      <c r="N154" s="23">
        <f t="shared" si="14"/>
        <v>34.221964107491019</v>
      </c>
      <c r="O154" s="24">
        <f t="shared" si="15"/>
        <v>30.756448754833706</v>
      </c>
      <c r="P154" s="24">
        <f t="shared" si="16"/>
        <v>36.537736114764847</v>
      </c>
      <c r="Q154" t="s">
        <v>190</v>
      </c>
      <c r="R154" t="s">
        <v>156</v>
      </c>
      <c r="S154" t="s">
        <v>277</v>
      </c>
      <c r="AD154" s="37"/>
      <c r="AE154" s="37"/>
      <c r="AH154" s="37"/>
      <c r="AI154" s="37"/>
      <c r="AJ154" t="s">
        <v>207</v>
      </c>
    </row>
    <row r="155" spans="1:36" s="36" customFormat="1" ht="15" x14ac:dyDescent="0.25">
      <c r="A155">
        <v>2.06</v>
      </c>
      <c r="B155">
        <v>3.29</v>
      </c>
      <c r="C155">
        <v>3.93</v>
      </c>
      <c r="D155" s="20">
        <f t="shared" si="17"/>
        <v>4.3841187193689901E-2</v>
      </c>
      <c r="E155" s="17">
        <f>IF(OR($A155="",$B155="",$C155=""),"",A155*'MPTO_working_3-way'!$I154)</f>
        <v>2.1525378966359177</v>
      </c>
      <c r="F155" s="21">
        <f>IF(OR($A155="",$B155="",$C155=""),"",B155*'MPTO_working_3-way'!$I154)</f>
        <v>3.4377911067631888</v>
      </c>
      <c r="G155" s="22">
        <f>IF(OR($A155="",$B155="",$C155=""),"",C155*'MPTO_working_3-way'!$I154)</f>
        <v>4.106540744552988</v>
      </c>
      <c r="H155" s="17"/>
      <c r="I155" s="21"/>
      <c r="J155" s="22"/>
      <c r="K155" s="17"/>
      <c r="L155" s="21"/>
      <c r="M155" s="22"/>
      <c r="N155" s="23">
        <f t="shared" si="14"/>
        <v>46.456789521004239</v>
      </c>
      <c r="O155" s="24">
        <f t="shared" si="15"/>
        <v>29.088445718318763</v>
      </c>
      <c r="P155" s="24">
        <f t="shared" si="16"/>
        <v>24.351396033910621</v>
      </c>
      <c r="Q155" t="s">
        <v>186</v>
      </c>
      <c r="R155" t="s">
        <v>176</v>
      </c>
      <c r="S155" t="s">
        <v>277</v>
      </c>
      <c r="AD155" s="37"/>
      <c r="AE155" s="37"/>
      <c r="AH155" s="37"/>
      <c r="AI155" s="37"/>
      <c r="AJ155" t="s">
        <v>207</v>
      </c>
    </row>
    <row r="156" spans="1:36" s="36" customFormat="1" ht="15" x14ac:dyDescent="0.25">
      <c r="A156">
        <v>4.22</v>
      </c>
      <c r="B156">
        <v>3.9</v>
      </c>
      <c r="C156">
        <v>1.87</v>
      </c>
      <c r="D156" s="20">
        <f t="shared" si="17"/>
        <v>2.8136439343576125E-2</v>
      </c>
      <c r="E156" s="17">
        <f>IF(OR($A156="",$B156="",$C156=""),"",A156*'MPTO_working_3-way'!$I155)</f>
        <v>4.4078246963459637</v>
      </c>
      <c r="F156" s="21">
        <f>IF(OR($A156="",$B156="",$C156=""),"",B156*'MPTO_working_3-way'!$I155)</f>
        <v>4.0735820653434258</v>
      </c>
      <c r="G156" s="22">
        <f>IF(OR($A156="",$B156="",$C156=""),"",C156*'MPTO_working_3-way'!$I155)</f>
        <v>1.9532303749210789</v>
      </c>
      <c r="H156" s="17"/>
      <c r="I156" s="21"/>
      <c r="J156" s="22"/>
      <c r="K156" s="17"/>
      <c r="L156" s="21"/>
      <c r="M156" s="22"/>
      <c r="N156" s="23">
        <f t="shared" si="14"/>
        <v>22.686927654563679</v>
      </c>
      <c r="O156" s="24">
        <f t="shared" si="15"/>
        <v>24.548419154425318</v>
      </c>
      <c r="P156" s="24">
        <f t="shared" si="16"/>
        <v>51.19723780869451</v>
      </c>
      <c r="Q156" t="s">
        <v>140</v>
      </c>
      <c r="R156" t="s">
        <v>254</v>
      </c>
      <c r="S156" t="s">
        <v>277</v>
      </c>
      <c r="AD156" s="37"/>
      <c r="AE156" s="37"/>
      <c r="AH156" s="37"/>
      <c r="AI156" s="37"/>
      <c r="AJ156" t="s">
        <v>143</v>
      </c>
    </row>
    <row r="157" spans="1:36" s="36" customFormat="1" ht="15" x14ac:dyDescent="0.25">
      <c r="A157">
        <v>1.45</v>
      </c>
      <c r="B157">
        <v>5.0599999999999996</v>
      </c>
      <c r="C157">
        <v>6.87</v>
      </c>
      <c r="D157" s="20">
        <f t="shared" si="17"/>
        <v>3.2844038480958071E-2</v>
      </c>
      <c r="E157" s="17">
        <f>IF(OR($A157="",$B157="",$C157=""),"",A157*'MPTO_working_3-way'!$I156)</f>
        <v>1.5135697214308503</v>
      </c>
      <c r="F157" s="21">
        <f>IF(OR($A157="",$B157="",$C157=""),"",B157*'MPTO_working_3-way'!$I156)</f>
        <v>5.2818364072000703</v>
      </c>
      <c r="G157" s="22">
        <f>IF(OR($A157="",$B157="",$C157=""),"",C157*'MPTO_working_3-way'!$I156)</f>
        <v>7.1711889560206501</v>
      </c>
      <c r="H157" s="17"/>
      <c r="I157" s="21"/>
      <c r="J157" s="22"/>
      <c r="K157" s="17"/>
      <c r="L157" s="21"/>
      <c r="M157" s="22"/>
      <c r="N157" s="23">
        <f t="shared" si="14"/>
        <v>66.068974943199294</v>
      </c>
      <c r="O157" s="24">
        <f t="shared" si="15"/>
        <v>18.932809025225097</v>
      </c>
      <c r="P157" s="24">
        <f t="shared" si="16"/>
        <v>13.944689034590827</v>
      </c>
      <c r="Q157" t="s">
        <v>138</v>
      </c>
      <c r="R157" t="s">
        <v>142</v>
      </c>
      <c r="S157" t="s">
        <v>277</v>
      </c>
      <c r="AD157" s="37"/>
      <c r="AE157" s="37"/>
      <c r="AH157" s="37"/>
      <c r="AI157" s="37"/>
      <c r="AJ157" t="s">
        <v>143</v>
      </c>
    </row>
    <row r="158" spans="1:36" s="36" customFormat="1" ht="15" x14ac:dyDescent="0.25">
      <c r="A158">
        <v>6.02</v>
      </c>
      <c r="B158">
        <v>4.7</v>
      </c>
      <c r="C158">
        <v>1.52</v>
      </c>
      <c r="D158" s="20">
        <f t="shared" si="17"/>
        <v>3.6773651099545113E-2</v>
      </c>
      <c r="E158" s="17">
        <f>IF(OR($A158="",$B158="",$C158=""),"",A158*'MPTO_working_3-way'!$I157)</f>
        <v>6.1893813648483276</v>
      </c>
      <c r="F158" s="21">
        <f>IF(OR($A158="",$B158="",$C158=""),"",B158*'MPTO_working_3-way'!$I157)</f>
        <v>4.8322412649148081</v>
      </c>
      <c r="G158" s="22">
        <f>IF(OR($A158="",$B158="",$C158=""),"",C158*'MPTO_working_3-way'!$I157)</f>
        <v>1.5627673878022357</v>
      </c>
      <c r="H158" s="17"/>
      <c r="I158" s="21"/>
      <c r="J158" s="22"/>
      <c r="K158" s="17"/>
      <c r="L158" s="21"/>
      <c r="M158" s="22"/>
      <c r="N158" s="23">
        <f t="shared" si="14"/>
        <v>16.156703571044297</v>
      </c>
      <c r="O158" s="24">
        <f t="shared" si="15"/>
        <v>20.694330956954605</v>
      </c>
      <c r="P158" s="24">
        <f t="shared" si="16"/>
        <v>63.989049669530694</v>
      </c>
      <c r="Q158" t="s">
        <v>232</v>
      </c>
      <c r="R158" t="s">
        <v>255</v>
      </c>
      <c r="S158" t="s">
        <v>277</v>
      </c>
      <c r="AD158" s="37"/>
      <c r="AE158" s="37"/>
      <c r="AH158" s="37"/>
      <c r="AI158" s="37"/>
      <c r="AJ158" t="s">
        <v>143</v>
      </c>
    </row>
    <row r="159" spans="1:36" s="36" customFormat="1" ht="15" x14ac:dyDescent="0.25">
      <c r="A159">
        <v>2.21</v>
      </c>
      <c r="B159">
        <v>3.48</v>
      </c>
      <c r="C159">
        <v>3.47</v>
      </c>
      <c r="D159" s="20">
        <f t="shared" si="17"/>
        <v>2.8029447662231588E-2</v>
      </c>
      <c r="E159" s="17">
        <f>IF(OR($A159="",$B159="",$C159=""),"",A159*'MPTO_working_3-way'!$I158)</f>
        <v>2.2825853250429171</v>
      </c>
      <c r="F159" s="21">
        <f>IF(OR($A159="",$B159="",$C159=""),"",B159*'MPTO_working_3-way'!$I158)</f>
        <v>3.5942972539137341</v>
      </c>
      <c r="G159" s="22">
        <f>IF(OR($A159="",$B159="",$C159=""),"",C159*'MPTO_working_3-way'!$I158)</f>
        <v>3.5839688135289247</v>
      </c>
      <c r="H159" s="17"/>
      <c r="I159" s="21"/>
      <c r="J159" s="22"/>
      <c r="K159" s="17"/>
      <c r="L159" s="21"/>
      <c r="M159" s="22"/>
      <c r="N159" s="23">
        <f t="shared" si="14"/>
        <v>43.809972360231399</v>
      </c>
      <c r="O159" s="24">
        <f t="shared" si="15"/>
        <v>27.821850263250397</v>
      </c>
      <c r="P159" s="24">
        <f t="shared" si="16"/>
        <v>27.902028506083969</v>
      </c>
      <c r="Q159" t="s">
        <v>134</v>
      </c>
      <c r="R159" t="s">
        <v>136</v>
      </c>
      <c r="S159" t="s">
        <v>277</v>
      </c>
      <c r="AD159" s="37"/>
      <c r="AE159" s="37"/>
      <c r="AH159" s="37"/>
      <c r="AI159" s="37"/>
      <c r="AJ159" t="s">
        <v>143</v>
      </c>
    </row>
    <row r="160" spans="1:36" s="36" customFormat="1" ht="15" x14ac:dyDescent="0.25">
      <c r="A160">
        <v>2.76</v>
      </c>
      <c r="B160">
        <v>3.45</v>
      </c>
      <c r="C160">
        <v>2.59</v>
      </c>
      <c r="D160" s="20">
        <f t="shared" si="17"/>
        <v>3.8274299143864265E-2</v>
      </c>
      <c r="E160" s="17">
        <f>IF(OR($A160="",$B160="",$C160=""),"",A160*'MPTO_working_3-way'!$I159)</f>
        <v>2.8614952770347442</v>
      </c>
      <c r="F160" s="21">
        <f>IF(OR($A160="",$B160="",$C160=""),"",B160*'MPTO_working_3-way'!$I159)</f>
        <v>3.5768690962934309</v>
      </c>
      <c r="G160" s="22">
        <f>IF(OR($A160="",$B160="",$C160=""),"",C160*'MPTO_working_3-way'!$I159)</f>
        <v>2.6852437563478215</v>
      </c>
      <c r="H160" s="17"/>
      <c r="I160" s="21"/>
      <c r="J160" s="22"/>
      <c r="K160" s="17"/>
      <c r="L160" s="21"/>
      <c r="M160" s="22"/>
      <c r="N160" s="23">
        <f t="shared" si="14"/>
        <v>34.946763953294415</v>
      </c>
      <c r="O160" s="24">
        <f t="shared" si="15"/>
        <v>27.957411162635527</v>
      </c>
      <c r="P160" s="24">
        <f t="shared" si="16"/>
        <v>37.240566992699833</v>
      </c>
      <c r="Q160" t="s">
        <v>178</v>
      </c>
      <c r="R160" t="s">
        <v>182</v>
      </c>
      <c r="S160" t="s">
        <v>277</v>
      </c>
      <c r="AD160" s="37"/>
      <c r="AE160" s="37"/>
      <c r="AH160" s="37"/>
      <c r="AI160" s="37"/>
      <c r="AJ160" t="s">
        <v>204</v>
      </c>
    </row>
    <row r="161" spans="1:36" s="36" customFormat="1" ht="15" x14ac:dyDescent="0.25">
      <c r="A161">
        <v>2.34</v>
      </c>
      <c r="B161">
        <v>3.33</v>
      </c>
      <c r="C161">
        <v>3.22</v>
      </c>
      <c r="D161" s="20">
        <f t="shared" si="17"/>
        <v>3.8209733861907846E-2</v>
      </c>
      <c r="E161" s="17">
        <f>IF(OR($A161="",$B161="",$C161=""),"",A161*'MPTO_working_3-way'!$I160)</f>
        <v>2.405588907529622</v>
      </c>
      <c r="F161" s="21">
        <f>IF(OR($A161="",$B161="",$C161=""),"",B161*'MPTO_working_3-way'!$I160)</f>
        <v>3.4233380607152313</v>
      </c>
      <c r="G161" s="22">
        <f>IF(OR($A161="",$B161="",$C161=""),"",C161*'MPTO_working_3-way'!$I160)</f>
        <v>3.3102548214723857</v>
      </c>
      <c r="H161" s="17"/>
      <c r="I161" s="21"/>
      <c r="J161" s="22"/>
      <c r="K161" s="17"/>
      <c r="L161" s="21"/>
      <c r="M161" s="22"/>
      <c r="N161" s="23">
        <f t="shared" si="14"/>
        <v>41.569862451142278</v>
      </c>
      <c r="O161" s="24">
        <f t="shared" si="15"/>
        <v>29.211254695397276</v>
      </c>
      <c r="P161" s="24">
        <f t="shared" si="16"/>
        <v>30.209154700519541</v>
      </c>
      <c r="Q161" t="s">
        <v>145</v>
      </c>
      <c r="R161" t="s">
        <v>194</v>
      </c>
      <c r="S161" t="s">
        <v>277</v>
      </c>
      <c r="AD161" s="37"/>
      <c r="AE161" s="37"/>
      <c r="AH161" s="37"/>
      <c r="AI161" s="37"/>
      <c r="AJ161" t="s">
        <v>204</v>
      </c>
    </row>
    <row r="162" spans="1:36" s="36" customFormat="1" ht="15" x14ac:dyDescent="0.25">
      <c r="A162">
        <v>1.48</v>
      </c>
      <c r="B162">
        <v>4.5599999999999996</v>
      </c>
      <c r="C162">
        <v>6.72</v>
      </c>
      <c r="D162" s="20">
        <f t="shared" si="17"/>
        <v>4.3783445099234486E-2</v>
      </c>
      <c r="E162" s="17">
        <f>IF(OR($A162="",$B162="",$C162=""),"",A162*'MPTO_working_3-way'!$I161)</f>
        <v>1.5366459627329192</v>
      </c>
      <c r="F162" s="21">
        <f>IF(OR($A162="",$B162="",$C162=""),"",B162*'MPTO_working_3-way'!$I161)</f>
        <v>4.7345308040960203</v>
      </c>
      <c r="G162" s="22">
        <f>IF(OR($A162="",$B162="",$C162=""),"",C162*'MPTO_working_3-way'!$I161)</f>
        <v>6.9772032902467673</v>
      </c>
      <c r="H162" s="17"/>
      <c r="I162" s="21"/>
      <c r="J162" s="22"/>
      <c r="K162" s="17"/>
      <c r="L162" s="21"/>
      <c r="M162" s="22"/>
      <c r="N162" s="23">
        <f t="shared" si="14"/>
        <v>65.076798706548104</v>
      </c>
      <c r="O162" s="24">
        <f t="shared" si="15"/>
        <v>21.121417124055089</v>
      </c>
      <c r="P162" s="24">
        <f t="shared" si="16"/>
        <v>14.332390191323096</v>
      </c>
      <c r="Q162" t="s">
        <v>183</v>
      </c>
      <c r="R162" t="s">
        <v>181</v>
      </c>
      <c r="S162" t="s">
        <v>277</v>
      </c>
      <c r="AD162" s="37"/>
      <c r="AE162" s="37"/>
      <c r="AH162" s="37"/>
      <c r="AI162" s="37"/>
      <c r="AJ162" t="s">
        <v>204</v>
      </c>
    </row>
    <row r="163" spans="1:36" s="36" customFormat="1" ht="15" x14ac:dyDescent="0.25">
      <c r="A163">
        <v>2.59</v>
      </c>
      <c r="B163">
        <v>3.61</v>
      </c>
      <c r="C163">
        <v>2.66</v>
      </c>
      <c r="D163" s="20">
        <f t="shared" si="17"/>
        <v>3.9048545973753734E-2</v>
      </c>
      <c r="E163" s="17">
        <f>IF(OR($A163="",$B163="",$C163=""),"",A163*'MPTO_working_3-way'!$I162)</f>
        <v>2.6889632107023411</v>
      </c>
      <c r="F163" s="21">
        <f>IF(OR($A163="",$B163="",$C163=""),"",B163*'MPTO_working_3-way'!$I162)</f>
        <v>3.7479371392414871</v>
      </c>
      <c r="G163" s="22">
        <f>IF(OR($A163="",$B163="",$C163=""),"",C163*'MPTO_working_3-way'!$I162)</f>
        <v>2.7616378920726752</v>
      </c>
      <c r="H163" s="17"/>
      <c r="I163" s="21"/>
      <c r="J163" s="22"/>
      <c r="K163" s="17"/>
      <c r="L163" s="21"/>
      <c r="M163" s="22"/>
      <c r="N163" s="23">
        <f t="shared" si="14"/>
        <v>37.189054726368163</v>
      </c>
      <c r="O163" s="24">
        <f t="shared" si="15"/>
        <v>26.681343972657491</v>
      </c>
      <c r="P163" s="24">
        <f t="shared" si="16"/>
        <v>36.210395391463727</v>
      </c>
      <c r="Q163" t="s">
        <v>179</v>
      </c>
      <c r="R163" t="s">
        <v>177</v>
      </c>
      <c r="S163" t="s">
        <v>277</v>
      </c>
      <c r="AD163" s="37"/>
      <c r="AE163" s="37"/>
      <c r="AH163" s="37"/>
      <c r="AI163" s="37"/>
      <c r="AJ163" t="s">
        <v>204</v>
      </c>
    </row>
    <row r="164" spans="1:36" s="36" customFormat="1" ht="15" x14ac:dyDescent="0.25">
      <c r="A164">
        <v>3.4</v>
      </c>
      <c r="B164">
        <v>3.49</v>
      </c>
      <c r="C164">
        <v>2.1800000000000002</v>
      </c>
      <c r="D164" s="20">
        <f t="shared" si="17"/>
        <v>3.9366194678496891E-2</v>
      </c>
      <c r="E164" s="17">
        <f>IF(OR($A164="",$B164="",$C164=""),"",A164*'MPTO_working_3-way'!$I163)</f>
        <v>3.548863713337397</v>
      </c>
      <c r="F164" s="21">
        <f>IF(OR($A164="",$B164="",$C164=""),"",B164*'MPTO_working_3-way'!$I163)</f>
        <v>3.6428042233963285</v>
      </c>
      <c r="G164" s="22">
        <f>IF(OR($A164="",$B164="",$C164=""),"",C164*'MPTO_working_3-way'!$I163)</f>
        <v>2.2754479103163314</v>
      </c>
      <c r="H164" s="17"/>
      <c r="I164" s="21"/>
      <c r="J164" s="22"/>
      <c r="K164" s="17"/>
      <c r="L164" s="21"/>
      <c r="M164" s="22"/>
      <c r="N164" s="23">
        <f t="shared" si="14"/>
        <v>28.17803333054983</v>
      </c>
      <c r="O164" s="24">
        <f t="shared" si="15"/>
        <v>27.451379175893813</v>
      </c>
      <c r="P164" s="24">
        <f t="shared" si="16"/>
        <v>43.947391432967613</v>
      </c>
      <c r="Q164" t="s">
        <v>144</v>
      </c>
      <c r="R164" t="s">
        <v>193</v>
      </c>
      <c r="S164" t="s">
        <v>277</v>
      </c>
      <c r="AD164" s="37"/>
      <c r="AE164" s="37"/>
      <c r="AH164" s="37"/>
      <c r="AI164" s="37"/>
      <c r="AJ164" t="s">
        <v>204</v>
      </c>
    </row>
    <row r="165" spans="1:36" s="36" customFormat="1" ht="15" x14ac:dyDescent="0.25">
      <c r="A165">
        <v>3.33</v>
      </c>
      <c r="B165">
        <v>3.88</v>
      </c>
      <c r="C165">
        <v>2.08</v>
      </c>
      <c r="D165" s="20">
        <f t="shared" si="17"/>
        <v>3.8801489832417602E-2</v>
      </c>
      <c r="E165" s="17">
        <f>IF(OR($A165="",$B165="",$C165=""),"",A165*'MPTO_working_3-way'!$I164)</f>
        <v>3.4600316580925998</v>
      </c>
      <c r="F165" s="21">
        <f>IF(OR($A165="",$B165="",$C165=""),"",B165*'MPTO_working_3-way'!$I164)</f>
        <v>4.0315083583781641</v>
      </c>
      <c r="G165" s="22">
        <f>IF(OR($A165="",$B165="",$C165=""),"",C165*'MPTO_working_3-way'!$I164)</f>
        <v>2.1612209756254077</v>
      </c>
      <c r="H165" s="17"/>
      <c r="I165" s="21"/>
      <c r="J165" s="22"/>
      <c r="K165" s="17"/>
      <c r="L165" s="21"/>
      <c r="M165" s="22"/>
      <c r="N165" s="23">
        <f t="shared" si="14"/>
        <v>28.901469663178364</v>
      </c>
      <c r="O165" s="24">
        <f t="shared" si="15"/>
        <v>24.804611850098958</v>
      </c>
      <c r="P165" s="24">
        <f t="shared" si="16"/>
        <v>46.270141335761508</v>
      </c>
      <c r="Q165" t="s">
        <v>180</v>
      </c>
      <c r="R165" t="s">
        <v>184</v>
      </c>
      <c r="S165" t="s">
        <v>277</v>
      </c>
      <c r="AD165" s="37"/>
      <c r="AE165" s="37"/>
      <c r="AH165" s="37"/>
      <c r="AI165" s="37"/>
      <c r="AJ165" t="s">
        <v>204</v>
      </c>
    </row>
    <row r="166" spans="1:36" s="36" customFormat="1" ht="15" x14ac:dyDescent="0.25">
      <c r="A166">
        <v>2.0699999999999998</v>
      </c>
      <c r="B166">
        <v>3.39</v>
      </c>
      <c r="C166">
        <v>3.98</v>
      </c>
      <c r="D166" s="20">
        <f t="shared" si="17"/>
        <v>2.9333319584111894E-2</v>
      </c>
      <c r="E166" s="17">
        <f>IF(OR($A166="",$B166="",$C166=""),"",A166*'MPTO_working_3-way'!$I165)</f>
        <v>2.1514880229844886</v>
      </c>
      <c r="F166" s="21">
        <f>IF(OR($A166="",$B166="",$C166=""),"",B166*'MPTO_working_3-way'!$I165)</f>
        <v>3.5234513999601047</v>
      </c>
      <c r="G166" s="22">
        <f>IF(OR($A166="",$B166="",$C166=""),"",C166*'MPTO_working_3-way'!$I165)</f>
        <v>4.1366774548204175</v>
      </c>
      <c r="H166" s="17"/>
      <c r="I166" s="21"/>
      <c r="J166" s="22"/>
      <c r="K166" s="17"/>
      <c r="L166" s="21"/>
      <c r="M166" s="22"/>
      <c r="N166" s="23">
        <f t="shared" si="14"/>
        <v>46.479459300583315</v>
      </c>
      <c r="O166" s="24">
        <f t="shared" si="15"/>
        <v>28.381262758763263</v>
      </c>
      <c r="P166" s="24">
        <f t="shared" si="16"/>
        <v>24.173990138745598</v>
      </c>
      <c r="Q166" t="s">
        <v>261</v>
      </c>
      <c r="R166" t="s">
        <v>172</v>
      </c>
      <c r="S166" t="s">
        <v>277</v>
      </c>
      <c r="AD166" s="37"/>
      <c r="AE166" s="37"/>
      <c r="AH166" s="37"/>
      <c r="AI166" s="37"/>
      <c r="AJ166" t="s">
        <v>206</v>
      </c>
    </row>
    <row r="167" spans="1:36" s="36" customFormat="1" ht="15" x14ac:dyDescent="0.25">
      <c r="A167">
        <v>2.25</v>
      </c>
      <c r="B167">
        <v>3.42</v>
      </c>
      <c r="C167">
        <v>3.44</v>
      </c>
      <c r="D167" s="20">
        <f t="shared" si="17"/>
        <v>2.7539779681762466E-2</v>
      </c>
      <c r="E167" s="17">
        <f>IF(OR($A167="",$B167="",$C167=""),"",A167*'MPTO_working_3-way'!$I166)</f>
        <v>2.3373033521229396</v>
      </c>
      <c r="F167" s="21">
        <f>IF(OR($A167="",$B167="",$C167=""),"",B167*'MPTO_working_3-way'!$I166)</f>
        <v>3.5527010952268681</v>
      </c>
      <c r="G167" s="22">
        <f>IF(OR($A167="",$B167="",$C167=""),"",C167*'MPTO_working_3-way'!$I166)</f>
        <v>3.5734771250235164</v>
      </c>
      <c r="H167" s="17"/>
      <c r="I167" s="21"/>
      <c r="J167" s="22"/>
      <c r="K167" s="17"/>
      <c r="L167" s="21"/>
      <c r="M167" s="22"/>
      <c r="N167" s="23">
        <f t="shared" si="14"/>
        <v>42.784348000515813</v>
      </c>
      <c r="O167" s="24">
        <f t="shared" si="15"/>
        <v>28.147597368760408</v>
      </c>
      <c r="P167" s="24">
        <f t="shared" si="16"/>
        <v>27.983948546849007</v>
      </c>
      <c r="Q167" t="s">
        <v>127</v>
      </c>
      <c r="R167" t="s">
        <v>124</v>
      </c>
      <c r="S167" t="s">
        <v>277</v>
      </c>
      <c r="AD167" s="37"/>
      <c r="AE167" s="37"/>
      <c r="AH167" s="37"/>
      <c r="AI167" s="37"/>
      <c r="AJ167" t="s">
        <v>130</v>
      </c>
    </row>
    <row r="168" spans="1:36" s="36" customFormat="1" ht="15" x14ac:dyDescent="0.25">
      <c r="A168">
        <v>1.91</v>
      </c>
      <c r="B168">
        <v>3.53</v>
      </c>
      <c r="C168">
        <v>4.49</v>
      </c>
      <c r="D168" s="20">
        <f t="shared" si="17"/>
        <v>2.9563477624743761E-2</v>
      </c>
      <c r="E168" s="17">
        <f>IF(OR($A168="",$B168="",$C168=""),"",A168*'MPTO_working_3-way'!$I167)</f>
        <v>1.9660266404056537</v>
      </c>
      <c r="F168" s="21">
        <f>IF(OR($A168="",$B168="",$C168=""),"",B168*'MPTO_working_3-way'!$I167)</f>
        <v>3.6335466181319149</v>
      </c>
      <c r="G168" s="22">
        <f>IF(OR($A168="",$B168="",$C168=""),"",C168*'MPTO_working_3-way'!$I167)</f>
        <v>4.6217066049326627</v>
      </c>
      <c r="H168" s="17"/>
      <c r="I168" s="21"/>
      <c r="J168" s="22"/>
      <c r="K168" s="17"/>
      <c r="L168" s="21"/>
      <c r="M168" s="22"/>
      <c r="N168" s="23">
        <f t="shared" si="14"/>
        <v>50.864010662320844</v>
      </c>
      <c r="O168" s="24">
        <f t="shared" si="15"/>
        <v>27.521320216723176</v>
      </c>
      <c r="P168" s="24">
        <f t="shared" si="16"/>
        <v>21.637029034528467</v>
      </c>
      <c r="Q168" t="s">
        <v>259</v>
      </c>
      <c r="R168" t="s">
        <v>125</v>
      </c>
      <c r="S168" t="s">
        <v>277</v>
      </c>
      <c r="AD168" s="37"/>
      <c r="AE168" s="37"/>
      <c r="AH168" s="37"/>
      <c r="AI168" s="37"/>
      <c r="AJ168" t="s">
        <v>130</v>
      </c>
    </row>
    <row r="169" spans="1:36" s="36" customFormat="1" ht="15" x14ac:dyDescent="0.25">
      <c r="A169">
        <v>1.8</v>
      </c>
      <c r="B169">
        <v>3.75</v>
      </c>
      <c r="C169">
        <v>4.8</v>
      </c>
      <c r="D169" s="20">
        <f t="shared" si="17"/>
        <v>3.0555555555555447E-2</v>
      </c>
      <c r="E169" s="17">
        <f>IF(OR($A169="",$B169="",$C169=""),"",A169*'MPTO_working_3-way'!$I168)</f>
        <v>1.8495716034271725</v>
      </c>
      <c r="F169" s="21">
        <f>IF(OR($A169="",$B169="",$C169=""),"",B169*'MPTO_working_3-way'!$I168)</f>
        <v>3.8532741738066094</v>
      </c>
      <c r="G169" s="22">
        <f>IF(OR($A169="",$B169="",$C169=""),"",C169*'MPTO_working_3-way'!$I168)</f>
        <v>4.9321909424724595</v>
      </c>
      <c r="H169" s="17"/>
      <c r="I169" s="21"/>
      <c r="J169" s="22"/>
      <c r="K169" s="17"/>
      <c r="L169" s="21"/>
      <c r="M169" s="22"/>
      <c r="N169" s="23">
        <f t="shared" ref="N169:N196" si="18">(1/E169)* 100</f>
        <v>54.066574018926616</v>
      </c>
      <c r="O169" s="24">
        <f t="shared" ref="O169:O196" si="19">(1/F169)* 100</f>
        <v>25.951955529084774</v>
      </c>
      <c r="P169" s="24">
        <f t="shared" ref="P169:P196" si="20">(1/G169)* 100</f>
        <v>20.274965257097481</v>
      </c>
      <c r="Q169" t="s">
        <v>122</v>
      </c>
      <c r="R169" t="s">
        <v>256</v>
      </c>
      <c r="S169" t="s">
        <v>277</v>
      </c>
      <c r="AD169" s="37"/>
      <c r="AE169" s="37"/>
      <c r="AH169" s="37"/>
      <c r="AI169" s="37"/>
      <c r="AJ169" t="s">
        <v>130</v>
      </c>
    </row>
    <row r="170" spans="1:36" s="36" customFormat="1" ht="15" x14ac:dyDescent="0.25">
      <c r="A170">
        <v>1.84</v>
      </c>
      <c r="B170">
        <v>3.31</v>
      </c>
      <c r="C170">
        <v>5.12</v>
      </c>
      <c r="D170" s="20">
        <f t="shared" si="17"/>
        <v>4.0905564494942759E-2</v>
      </c>
      <c r="E170" s="17">
        <f>IF(OR($A170="",$B170="",$C170=""),"",A170*'MPTO_working_3-way'!$I169)</f>
        <v>1.8943967988295285</v>
      </c>
      <c r="F170" s="21">
        <f>IF(OR($A170="",$B170="",$C170=""),"",B170*'MPTO_working_3-way'!$I169)</f>
        <v>3.4078551109379021</v>
      </c>
      <c r="G170" s="22">
        <f>IF(OR($A170="",$B170="",$C170=""),"",C170*'MPTO_working_3-way'!$I169)</f>
        <v>5.271365005438688</v>
      </c>
      <c r="H170" s="17"/>
      <c r="I170" s="21"/>
      <c r="J170" s="22"/>
      <c r="K170" s="17"/>
      <c r="L170" s="21"/>
      <c r="M170" s="22"/>
      <c r="N170" s="23">
        <f t="shared" si="18"/>
        <v>52.787251362431554</v>
      </c>
      <c r="O170" s="24">
        <f t="shared" si="19"/>
        <v>29.343970545883398</v>
      </c>
      <c r="P170" s="24">
        <f t="shared" si="20"/>
        <v>18.970418458373839</v>
      </c>
      <c r="Q170" t="s">
        <v>97</v>
      </c>
      <c r="R170" t="s">
        <v>102</v>
      </c>
      <c r="S170" t="s">
        <v>277</v>
      </c>
      <c r="AD170" s="37"/>
      <c r="AE170" s="37"/>
      <c r="AH170" s="37"/>
      <c r="AI170" s="37"/>
      <c r="AJ170" t="s">
        <v>93</v>
      </c>
    </row>
    <row r="171" spans="1:36" s="36" customFormat="1" ht="15" x14ac:dyDescent="0.25">
      <c r="A171">
        <v>2.4</v>
      </c>
      <c r="B171">
        <v>3.15</v>
      </c>
      <c r="C171">
        <v>3.29</v>
      </c>
      <c r="D171" s="20">
        <f t="shared" si="17"/>
        <v>3.807835190813913E-2</v>
      </c>
      <c r="E171" s="17">
        <f>IF(OR($A171="",$B171="",$C171=""),"",A171*'MPTO_working_3-way'!$I170)</f>
        <v>2.4733333333333332</v>
      </c>
      <c r="F171" s="21">
        <f>IF(OR($A171="",$B171="",$C171=""),"",B171*'MPTO_working_3-way'!$I170)</f>
        <v>3.2462499999999994</v>
      </c>
      <c r="G171" s="22">
        <f>IF(OR($A171="",$B171="",$C171=""),"",C171*'MPTO_working_3-way'!$I170)</f>
        <v>3.3905277777777774</v>
      </c>
      <c r="H171" s="17"/>
      <c r="I171" s="21"/>
      <c r="J171" s="22"/>
      <c r="K171" s="17"/>
      <c r="L171" s="21"/>
      <c r="M171" s="22"/>
      <c r="N171" s="23">
        <f t="shared" si="18"/>
        <v>40.43126684636119</v>
      </c>
      <c r="O171" s="24">
        <f t="shared" si="19"/>
        <v>30.804774740084717</v>
      </c>
      <c r="P171" s="24">
        <f t="shared" si="20"/>
        <v>29.493933261783241</v>
      </c>
      <c r="Q171" t="s">
        <v>106</v>
      </c>
      <c r="R171" t="s">
        <v>96</v>
      </c>
      <c r="S171" t="s">
        <v>277</v>
      </c>
      <c r="AD171" s="37"/>
      <c r="AE171" s="37"/>
      <c r="AH171" s="37"/>
      <c r="AI171" s="37"/>
      <c r="AJ171" t="s">
        <v>93</v>
      </c>
    </row>
    <row r="172" spans="1:36" s="36" customFormat="1" ht="15" x14ac:dyDescent="0.25">
      <c r="A172">
        <v>1.62</v>
      </c>
      <c r="B172">
        <v>3.76</v>
      </c>
      <c r="C172">
        <v>6.23</v>
      </c>
      <c r="D172" s="20">
        <f t="shared" si="17"/>
        <v>4.3755041085505653E-2</v>
      </c>
      <c r="E172" s="17">
        <f>IF(OR($A172="",$B172="",$C172=""),"",A172*'MPTO_working_3-way'!$I171)</f>
        <v>1.6862670144818073</v>
      </c>
      <c r="F172" s="21">
        <f>IF(OR($A172="",$B172="",$C172=""),"",B172*'MPTO_working_3-way'!$I171)</f>
        <v>3.9138049225009848</v>
      </c>
      <c r="G172" s="22">
        <f>IF(OR($A172="",$B172="",$C172=""),"",C172*'MPTO_working_3-way'!$I171)</f>
        <v>6.4848416668034936</v>
      </c>
      <c r="H172" s="17"/>
      <c r="I172" s="21"/>
      <c r="J172" s="22"/>
      <c r="K172" s="17"/>
      <c r="L172" s="21"/>
      <c r="M172" s="22"/>
      <c r="N172" s="23">
        <f t="shared" si="18"/>
        <v>59.302589175493168</v>
      </c>
      <c r="O172" s="24">
        <f t="shared" si="19"/>
        <v>25.550583634122052</v>
      </c>
      <c r="P172" s="24">
        <f t="shared" si="20"/>
        <v>15.420576960561624</v>
      </c>
      <c r="Q172" t="s">
        <v>74</v>
      </c>
      <c r="R172" t="s">
        <v>99</v>
      </c>
      <c r="S172" t="s">
        <v>277</v>
      </c>
      <c r="AD172" s="37"/>
      <c r="AE172" s="37"/>
      <c r="AH172" s="37"/>
      <c r="AI172" s="37"/>
      <c r="AJ172" t="s">
        <v>93</v>
      </c>
    </row>
    <row r="173" spans="1:36" s="36" customFormat="1" ht="15" x14ac:dyDescent="0.25">
      <c r="A173">
        <v>3.74</v>
      </c>
      <c r="B173">
        <v>3.44</v>
      </c>
      <c r="C173">
        <v>2</v>
      </c>
      <c r="D173" s="20">
        <f t="shared" si="17"/>
        <v>5.8077353562989709E-2</v>
      </c>
      <c r="E173" s="17">
        <f>IF(OR($A173="",$B173="",$C173=""),"",A173*'MPTO_working_3-way'!$I172)</f>
        <v>3.8824130361364406</v>
      </c>
      <c r="F173" s="21">
        <f>IF(OR($A173="",$B173="",$C173=""),"",B173*'MPTO_working_3-way'!$I172)</f>
        <v>3.5709895305639985</v>
      </c>
      <c r="G173" s="22">
        <f>IF(OR($A173="",$B173="",$C173=""),"",C173*'MPTO_working_3-way'!$I172)</f>
        <v>2.0761567038162783</v>
      </c>
      <c r="H173" s="17"/>
      <c r="I173" s="21"/>
      <c r="J173" s="22"/>
      <c r="K173" s="17"/>
      <c r="L173" s="21"/>
      <c r="M173" s="22"/>
      <c r="N173" s="23">
        <f t="shared" si="18"/>
        <v>25.757177062107328</v>
      </c>
      <c r="O173" s="24">
        <f t="shared" si="19"/>
        <v>28.003442503570181</v>
      </c>
      <c r="P173" s="24">
        <f t="shared" si="20"/>
        <v>48.165921106140708</v>
      </c>
      <c r="Q173" t="s">
        <v>72</v>
      </c>
      <c r="R173" t="s">
        <v>77</v>
      </c>
      <c r="S173" t="s">
        <v>277</v>
      </c>
      <c r="AD173" s="37"/>
      <c r="AE173" s="37"/>
      <c r="AH173" s="37"/>
      <c r="AI173" s="37"/>
      <c r="AJ173" t="s">
        <v>94</v>
      </c>
    </row>
    <row r="174" spans="1:36" s="36" customFormat="1" ht="15" x14ac:dyDescent="0.25">
      <c r="A174">
        <v>5.62</v>
      </c>
      <c r="B174">
        <v>3.31</v>
      </c>
      <c r="C174">
        <v>1.72</v>
      </c>
      <c r="D174" s="20">
        <f t="shared" si="17"/>
        <v>6.1446095523085109E-2</v>
      </c>
      <c r="E174" s="17">
        <f>IF(OR($A174="",$B174="",$C174=""),"",A174*'MPTO_working_3-way'!$I173)</f>
        <v>5.8659033309005419</v>
      </c>
      <c r="F174" s="21">
        <f>IF(OR($A174="",$B174="",$C174=""),"",B174*'MPTO_working_3-way'!$I173)</f>
        <v>3.4548291859930238</v>
      </c>
      <c r="G174" s="22">
        <f>IF(OR($A174="",$B174="",$C174=""),"",C174*'MPTO_working_3-way'!$I173)</f>
        <v>1.7952586706670697</v>
      </c>
      <c r="H174" s="17"/>
      <c r="I174" s="21"/>
      <c r="J174" s="22"/>
      <c r="K174" s="17"/>
      <c r="L174" s="21"/>
      <c r="M174" s="22"/>
      <c r="N174" s="23">
        <f t="shared" si="18"/>
        <v>17.047672687208753</v>
      </c>
      <c r="O174" s="24">
        <f t="shared" si="19"/>
        <v>28.944991088251715</v>
      </c>
      <c r="P174" s="24">
        <f t="shared" si="20"/>
        <v>55.702279361693705</v>
      </c>
      <c r="Q174" t="s">
        <v>80</v>
      </c>
      <c r="R174" t="s">
        <v>133</v>
      </c>
      <c r="S174" t="s">
        <v>277</v>
      </c>
      <c r="AD174" s="37"/>
      <c r="AE174" s="37"/>
      <c r="AH174" s="37"/>
      <c r="AI174" s="37"/>
      <c r="AJ174" t="s">
        <v>94</v>
      </c>
    </row>
    <row r="175" spans="1:36" s="36" customFormat="1" ht="15" x14ac:dyDescent="0.25">
      <c r="A175">
        <v>1.4</v>
      </c>
      <c r="B175">
        <v>4.93</v>
      </c>
      <c r="C175">
        <v>7.4</v>
      </c>
      <c r="D175" s="20">
        <f t="shared" si="17"/>
        <v>5.2260606013141642E-2</v>
      </c>
      <c r="E175" s="17">
        <f>IF(OR($A175="",$B175="",$C175=""),"",A175*'MPTO_working_3-way'!$I174)</f>
        <v>1.4813082949881855</v>
      </c>
      <c r="F175" s="21">
        <f>IF(OR($A175="",$B175="",$C175=""),"",B175*'MPTO_working_3-way'!$I174)</f>
        <v>5.2163213530655392</v>
      </c>
      <c r="G175" s="22">
        <f>IF(OR($A175="",$B175="",$C175=""),"",C175*'MPTO_working_3-way'!$I174)</f>
        <v>7.829772416366124</v>
      </c>
      <c r="H175" s="17"/>
      <c r="I175" s="21"/>
      <c r="J175" s="22"/>
      <c r="K175" s="17"/>
      <c r="L175" s="21"/>
      <c r="M175" s="22"/>
      <c r="N175" s="23">
        <f t="shared" si="18"/>
        <v>67.507891732151265</v>
      </c>
      <c r="O175" s="24">
        <f t="shared" si="19"/>
        <v>19.170598057811713</v>
      </c>
      <c r="P175" s="24">
        <f t="shared" si="20"/>
        <v>12.771763300677264</v>
      </c>
      <c r="Q175" t="s">
        <v>215</v>
      </c>
      <c r="R175" t="s">
        <v>247</v>
      </c>
      <c r="S175" t="s">
        <v>277</v>
      </c>
      <c r="AD175" s="37"/>
      <c r="AE175" s="37"/>
      <c r="AH175" s="37"/>
      <c r="AI175" s="37"/>
      <c r="AJ175" t="s">
        <v>252</v>
      </c>
    </row>
    <row r="176" spans="1:36" s="36" customFormat="1" ht="15" x14ac:dyDescent="0.25">
      <c r="A176">
        <v>2.34</v>
      </c>
      <c r="B176">
        <v>3.23</v>
      </c>
      <c r="C176">
        <v>3.25</v>
      </c>
      <c r="D176" s="20">
        <f t="shared" si="17"/>
        <v>4.4640258262549359E-2</v>
      </c>
      <c r="E176" s="17">
        <f>IF(OR($A176="",$B176="",$C176=""),"",A176*'MPTO_working_3-way'!$I175)</f>
        <v>2.4837838635240188</v>
      </c>
      <c r="F176" s="21">
        <f>IF(OR($A176="",$B176="",$C176=""),"",B176*'MPTO_working_3-way'!$I175)</f>
        <v>3.4284708885395649</v>
      </c>
      <c r="G176" s="22">
        <f>IF(OR($A176="",$B176="",$C176=""),"",C176*'MPTO_working_3-way'!$I175)</f>
        <v>3.4496998104500265</v>
      </c>
      <c r="H176" s="17"/>
      <c r="I176" s="21"/>
      <c r="J176" s="22"/>
      <c r="K176" s="17"/>
      <c r="L176" s="21"/>
      <c r="M176" s="22"/>
      <c r="N176" s="23">
        <f t="shared" si="18"/>
        <v>40.261152135081083</v>
      </c>
      <c r="O176" s="24">
        <f t="shared" si="19"/>
        <v>29.167521980213539</v>
      </c>
      <c r="P176" s="24">
        <f t="shared" si="20"/>
        <v>28.988029537258381</v>
      </c>
      <c r="Q176" t="s">
        <v>238</v>
      </c>
      <c r="R176" t="s">
        <v>235</v>
      </c>
      <c r="S176" t="s">
        <v>277</v>
      </c>
      <c r="AD176" s="37"/>
      <c r="AE176" s="37"/>
      <c r="AH176" s="37"/>
      <c r="AI176" s="37"/>
      <c r="AJ176" t="s">
        <v>252</v>
      </c>
    </row>
    <row r="177" spans="1:36" s="36" customFormat="1" ht="15" x14ac:dyDescent="0.25">
      <c r="A177">
        <v>1.93</v>
      </c>
      <c r="B177">
        <v>3.6</v>
      </c>
      <c r="C177">
        <v>4.01</v>
      </c>
      <c r="D177" s="20">
        <f t="shared" si="17"/>
        <v>4.5289051407175762E-2</v>
      </c>
      <c r="E177" s="17">
        <f>IF(OR($A177="",$B177="",$C177=""),"",A177*'MPTO_working_3-way'!$I176)</f>
        <v>2.0308629696053635</v>
      </c>
      <c r="F177" s="21">
        <f>IF(OR($A177="",$B177="",$C177=""),"",B177*'MPTO_working_3-way'!$I176)</f>
        <v>3.7881381816473101</v>
      </c>
      <c r="G177" s="22">
        <f>IF(OR($A177="",$B177="",$C177=""),"",C177*'MPTO_working_3-way'!$I176)</f>
        <v>4.2195650301126975</v>
      </c>
      <c r="H177" s="17"/>
      <c r="I177" s="21"/>
      <c r="J177" s="22"/>
      <c r="K177" s="17"/>
      <c r="L177" s="21"/>
      <c r="M177" s="22"/>
      <c r="N177" s="23">
        <f t="shared" si="18"/>
        <v>49.240151352718769</v>
      </c>
      <c r="O177" s="24">
        <f t="shared" si="19"/>
        <v>26.398192252985343</v>
      </c>
      <c r="P177" s="24">
        <f t="shared" si="20"/>
        <v>23.699125214650184</v>
      </c>
      <c r="Q177" t="s">
        <v>212</v>
      </c>
      <c r="R177" t="s">
        <v>234</v>
      </c>
      <c r="S177" t="s">
        <v>277</v>
      </c>
      <c r="AD177" s="37"/>
      <c r="AE177" s="37"/>
      <c r="AH177" s="37"/>
      <c r="AI177" s="37"/>
      <c r="AJ177" t="s">
        <v>252</v>
      </c>
    </row>
    <row r="178" spans="1:36" s="36" customFormat="1" ht="15" x14ac:dyDescent="0.25">
      <c r="A178">
        <v>1.45</v>
      </c>
      <c r="B178">
        <v>4.53</v>
      </c>
      <c r="C178">
        <v>7.03</v>
      </c>
      <c r="D178" s="20">
        <f t="shared" si="17"/>
        <v>5.2653234958736084E-2</v>
      </c>
      <c r="E178" s="17">
        <f>IF(OR($A178="",$B178="",$C178=""),"",A178*'MPTO_working_3-way'!$I177)</f>
        <v>1.5147283744806965</v>
      </c>
      <c r="F178" s="21">
        <f>IF(OR($A178="",$B178="",$C178=""),"",B178*'MPTO_working_3-way'!$I177)</f>
        <v>4.7322203699293492</v>
      </c>
      <c r="G178" s="22">
        <f>IF(OR($A178="",$B178="",$C178=""),"",C178*'MPTO_working_3-way'!$I177)</f>
        <v>7.3438210155857222</v>
      </c>
      <c r="H178" s="17"/>
      <c r="I178" s="21"/>
      <c r="J178" s="22"/>
      <c r="K178" s="17"/>
      <c r="L178" s="21"/>
      <c r="M178" s="22"/>
      <c r="N178" s="23">
        <f t="shared" si="18"/>
        <v>66.018437156618006</v>
      </c>
      <c r="O178" s="24">
        <f t="shared" si="19"/>
        <v>21.131729332692291</v>
      </c>
      <c r="P178" s="24">
        <f t="shared" si="20"/>
        <v>13.616889598448948</v>
      </c>
      <c r="Q178" t="s">
        <v>209</v>
      </c>
      <c r="R178" t="s">
        <v>233</v>
      </c>
      <c r="S178" t="s">
        <v>277</v>
      </c>
      <c r="AD178" s="37"/>
      <c r="AE178" s="37"/>
      <c r="AH178" s="37"/>
      <c r="AI178" s="37"/>
      <c r="AJ178" t="s">
        <v>252</v>
      </c>
    </row>
    <row r="179" spans="1:36" s="36" customFormat="1" ht="15" x14ac:dyDescent="0.25">
      <c r="A179">
        <v>1.7</v>
      </c>
      <c r="B179">
        <v>3.94</v>
      </c>
      <c r="C179">
        <v>4.83</v>
      </c>
      <c r="D179" s="20">
        <f t="shared" si="17"/>
        <v>4.9081738190751789E-2</v>
      </c>
      <c r="E179" s="17">
        <f>IF(OR($A179="",$B179="",$C179=""),"",A179*'MPTO_working_3-way'!$I178)</f>
        <v>1.7769913873921988</v>
      </c>
      <c r="F179" s="21">
        <f>IF(OR($A179="",$B179="",$C179=""),"",B179*'MPTO_working_3-way'!$I178)</f>
        <v>4.1184388625442727</v>
      </c>
      <c r="G179" s="22">
        <f>IF(OR($A179="",$B179="",$C179=""),"",C179*'MPTO_working_3-way'!$I178)</f>
        <v>5.0487461182966591</v>
      </c>
      <c r="H179" s="17"/>
      <c r="I179" s="21"/>
      <c r="J179" s="22"/>
      <c r="K179" s="17"/>
      <c r="L179" s="21"/>
      <c r="M179" s="22"/>
      <c r="N179" s="23">
        <f t="shared" si="18"/>
        <v>56.274892894530979</v>
      </c>
      <c r="O179" s="24">
        <f t="shared" si="19"/>
        <v>24.281045157538745</v>
      </c>
      <c r="P179" s="24">
        <f t="shared" si="20"/>
        <v>19.806898120228293</v>
      </c>
      <c r="Q179" t="s">
        <v>111</v>
      </c>
      <c r="R179" t="s">
        <v>116</v>
      </c>
      <c r="S179" t="s">
        <v>277</v>
      </c>
      <c r="AD179" s="37"/>
      <c r="AE179" s="37"/>
      <c r="AH179" s="37"/>
      <c r="AI179" s="37"/>
      <c r="AJ179" t="s">
        <v>95</v>
      </c>
    </row>
    <row r="180" spans="1:36" s="36" customFormat="1" ht="15" x14ac:dyDescent="0.25">
      <c r="A180">
        <v>2.94</v>
      </c>
      <c r="B180">
        <v>3.74</v>
      </c>
      <c r="C180">
        <v>2.2799999999999998</v>
      </c>
      <c r="D180" s="20">
        <f t="shared" si="17"/>
        <v>4.6112224794223833E-2</v>
      </c>
      <c r="E180" s="17">
        <f>IF(OR($A180="",$B180="",$C180=""),"",A180*'MPTO_working_3-way'!$I179)</f>
        <v>3.094800510778684</v>
      </c>
      <c r="F180" s="21">
        <f>IF(OR($A180="",$B180="",$C180=""),"",B180*'MPTO_working_3-way'!$I179)</f>
        <v>3.9369230987456731</v>
      </c>
      <c r="G180" s="22">
        <f>IF(OR($A180="",$B180="",$C180=""),"",C180*'MPTO_working_3-way'!$I179)</f>
        <v>2.400049375705918</v>
      </c>
      <c r="H180" s="17"/>
      <c r="I180" s="21"/>
      <c r="J180" s="22"/>
      <c r="K180" s="17"/>
      <c r="L180" s="21"/>
      <c r="M180" s="22"/>
      <c r="N180" s="23">
        <f t="shared" si="18"/>
        <v>32.312260403123354</v>
      </c>
      <c r="O180" s="24">
        <f t="shared" si="19"/>
        <v>25.400546947909802</v>
      </c>
      <c r="P180" s="24">
        <f t="shared" si="20"/>
        <v>41.665809467185376</v>
      </c>
      <c r="Q180" t="s">
        <v>115</v>
      </c>
      <c r="R180" t="s">
        <v>88</v>
      </c>
      <c r="S180" t="s">
        <v>277</v>
      </c>
      <c r="AD180" s="37"/>
      <c r="AE180" s="37"/>
      <c r="AH180" s="37"/>
      <c r="AI180" s="37"/>
      <c r="AJ180" t="s">
        <v>95</v>
      </c>
    </row>
    <row r="181" spans="1:36" s="36" customFormat="1" ht="15" x14ac:dyDescent="0.25">
      <c r="A181">
        <v>1.64</v>
      </c>
      <c r="B181">
        <v>3.85</v>
      </c>
      <c r="C181">
        <v>5.59</v>
      </c>
      <c r="D181" s="20">
        <f t="shared" si="17"/>
        <v>4.8387233866530543E-2</v>
      </c>
      <c r="E181" s="17">
        <f>IF(OR($A181="",$B181="",$C181=""),"",A181*'MPTO_working_3-way'!$I180)</f>
        <v>1.7204940506328328</v>
      </c>
      <c r="F181" s="21">
        <f>IF(OR($A181="",$B181="",$C181=""),"",B181*'MPTO_working_3-way'!$I180)</f>
        <v>4.0389646920343942</v>
      </c>
      <c r="G181" s="22">
        <f>IF(OR($A181="",$B181="",$C181=""),"",C181*'MPTO_working_3-way'!$I180)</f>
        <v>5.8643669164863024</v>
      </c>
      <c r="H181" s="17"/>
      <c r="I181" s="21"/>
      <c r="J181" s="22"/>
      <c r="K181" s="17"/>
      <c r="L181" s="21"/>
      <c r="M181" s="22"/>
      <c r="N181" s="23">
        <f t="shared" si="18"/>
        <v>58.122839752464103</v>
      </c>
      <c r="O181" s="24">
        <f t="shared" si="19"/>
        <v>24.758820050400292</v>
      </c>
      <c r="P181" s="24">
        <f t="shared" si="20"/>
        <v>17.052139032923279</v>
      </c>
      <c r="Q181" t="s">
        <v>114</v>
      </c>
      <c r="R181" t="s">
        <v>117</v>
      </c>
      <c r="S181" t="s">
        <v>277</v>
      </c>
      <c r="AD181" s="37"/>
      <c r="AE181" s="37"/>
      <c r="AH181" s="37"/>
      <c r="AI181" s="37"/>
      <c r="AJ181" t="s">
        <v>95</v>
      </c>
    </row>
    <row r="182" spans="1:36" s="36" customFormat="1" ht="15" x14ac:dyDescent="0.25">
      <c r="A182">
        <v>1.63</v>
      </c>
      <c r="B182">
        <v>4.25</v>
      </c>
      <c r="C182">
        <v>5.49</v>
      </c>
      <c r="D182" s="20">
        <f t="shared" si="17"/>
        <v>3.0940412639627546E-2</v>
      </c>
      <c r="E182" s="17">
        <f>IF(OR($A182="",$B182="",$C182=""),"",A182*'MPTO_working_3-way'!$I181)</f>
        <v>1.7051629264145847</v>
      </c>
      <c r="F182" s="21">
        <f>IF(OR($A182="",$B182="",$C182=""),"",B182*'MPTO_working_3-way'!$I181)</f>
        <v>4.4459769553754516</v>
      </c>
      <c r="G182" s="22">
        <f>IF(OR($A182="",$B182="",$C182=""),"",C182*'MPTO_working_3-way'!$I181)</f>
        <v>5.7431561141202891</v>
      </c>
      <c r="H182" s="17"/>
      <c r="I182" s="21"/>
      <c r="J182" s="22"/>
      <c r="K182" s="17"/>
      <c r="L182" s="21"/>
      <c r="M182" s="22"/>
      <c r="N182" s="23">
        <f t="shared" si="18"/>
        <v>58.645422352847064</v>
      </c>
      <c r="O182" s="24">
        <f t="shared" si="19"/>
        <v>22.492244337680166</v>
      </c>
      <c r="P182" s="24">
        <f t="shared" si="20"/>
        <v>17.412028858859873</v>
      </c>
      <c r="Q182" t="s">
        <v>217</v>
      </c>
      <c r="R182" t="s">
        <v>230</v>
      </c>
      <c r="S182" t="s">
        <v>277</v>
      </c>
      <c r="AD182" s="37"/>
      <c r="AE182" s="37"/>
      <c r="AH182" s="37"/>
      <c r="AI182" s="37"/>
      <c r="AJ182" t="s">
        <v>253</v>
      </c>
    </row>
    <row r="183" spans="1:36" s="36" customFormat="1" ht="17.25" customHeight="1" x14ac:dyDescent="0.25">
      <c r="A183">
        <v>2</v>
      </c>
      <c r="B183">
        <v>3.74</v>
      </c>
      <c r="C183">
        <v>3.81</v>
      </c>
      <c r="D183" s="20">
        <f t="shared" si="17"/>
        <v>2.9846870745434906E-2</v>
      </c>
      <c r="E183" s="17">
        <f>IF(OR($A183="",$B183="",$C183=""),"",A183*'MPTO_working_3-way'!$I182)</f>
        <v>2.0967744677330611</v>
      </c>
      <c r="F183" s="21">
        <f>IF(OR($A183="",$B183="",$C183=""),"",B183*'MPTO_working_3-way'!$I182)</f>
        <v>3.9209682546608247</v>
      </c>
      <c r="G183" s="22">
        <f>IF(OR($A183="",$B183="",$C183=""),"",C183*'MPTO_working_3-way'!$I182)</f>
        <v>3.9943553610314813</v>
      </c>
      <c r="H183" s="17"/>
      <c r="I183" s="21"/>
      <c r="J183" s="22"/>
      <c r="K183" s="17"/>
      <c r="L183" s="21"/>
      <c r="M183" s="22"/>
      <c r="N183" s="23">
        <f t="shared" si="18"/>
        <v>47.692301455823973</v>
      </c>
      <c r="O183" s="24">
        <f t="shared" si="19"/>
        <v>25.503904521831</v>
      </c>
      <c r="P183" s="24">
        <f t="shared" si="20"/>
        <v>25.035328848201559</v>
      </c>
      <c r="Q183" t="s">
        <v>222</v>
      </c>
      <c r="R183" t="s">
        <v>239</v>
      </c>
      <c r="S183" t="s">
        <v>277</v>
      </c>
      <c r="AD183" s="37"/>
      <c r="AE183" s="37"/>
      <c r="AH183" s="37"/>
      <c r="AI183" s="37"/>
      <c r="AJ183" t="s">
        <v>253</v>
      </c>
    </row>
    <row r="184" spans="1:36" s="36" customFormat="1" ht="15" x14ac:dyDescent="0.25">
      <c r="A184">
        <v>2.46</v>
      </c>
      <c r="B184">
        <v>3.44</v>
      </c>
      <c r="C184">
        <v>3.03</v>
      </c>
      <c r="D184" s="20">
        <f t="shared" si="17"/>
        <v>2.7234742759585151E-2</v>
      </c>
      <c r="E184" s="17">
        <f>IF(OR($A184="",$B184="",$C184=""),"",A184*'MPTO_working_3-way'!$I183)</f>
        <v>2.5361134150934839</v>
      </c>
      <c r="F184" s="21">
        <f>IF(OR($A184="",$B184="",$C184=""),"",B184*'MPTO_working_3-way'!$I183)</f>
        <v>3.5464350194803189</v>
      </c>
      <c r="G184" s="22">
        <f>IF(OR($A184="",$B184="",$C184=""),"",C184*'MPTO_working_3-way'!$I183)</f>
        <v>3.1237494502980714</v>
      </c>
      <c r="H184" s="17"/>
      <c r="I184" s="21"/>
      <c r="J184" s="22"/>
      <c r="K184" s="17"/>
      <c r="L184" s="21"/>
      <c r="M184" s="22"/>
      <c r="N184" s="23">
        <f t="shared" si="18"/>
        <v>39.430413247632259</v>
      </c>
      <c r="O184" s="24">
        <f t="shared" si="19"/>
        <v>28.197330403830044</v>
      </c>
      <c r="P184" s="24">
        <f t="shared" si="20"/>
        <v>32.012810755503423</v>
      </c>
      <c r="Q184" t="s">
        <v>248</v>
      </c>
      <c r="R184" t="s">
        <v>221</v>
      </c>
      <c r="S184" t="s">
        <v>277</v>
      </c>
      <c r="AD184" s="37"/>
      <c r="AE184" s="37"/>
      <c r="AF184" s="29"/>
      <c r="AG184" s="29"/>
      <c r="AH184" s="37"/>
      <c r="AI184" s="37"/>
      <c r="AJ184" t="s">
        <v>253</v>
      </c>
    </row>
    <row r="185" spans="1:36" s="36" customFormat="1" ht="15" x14ac:dyDescent="0.25">
      <c r="A185">
        <v>2.67</v>
      </c>
      <c r="B185">
        <v>3</v>
      </c>
      <c r="C185">
        <v>3.13</v>
      </c>
      <c r="D185" s="20">
        <f t="shared" si="17"/>
        <v>2.7353986430699528E-2</v>
      </c>
      <c r="E185" s="17">
        <f>IF(OR($A185="",$B185="",$C185=""),"",A185*'MPTO_working_3-way'!$I184)</f>
        <v>2.7496911448903112</v>
      </c>
      <c r="F185" s="21">
        <f>IF(OR($A185="",$B185="",$C185=""),"",B185*'MPTO_working_3-way'!$I184)</f>
        <v>3.0895406122363047</v>
      </c>
      <c r="G185" s="22">
        <f>IF(OR($A185="",$B185="",$C185=""),"",C185*'MPTO_working_3-way'!$I184)</f>
        <v>3.2234207054332114</v>
      </c>
      <c r="H185" s="17"/>
      <c r="I185" s="21"/>
      <c r="J185" s="22"/>
      <c r="K185" s="17"/>
      <c r="L185" s="21"/>
      <c r="M185" s="22"/>
      <c r="N185" s="23">
        <f t="shared" si="18"/>
        <v>36.367720856877952</v>
      </c>
      <c r="O185" s="24">
        <f t="shared" si="19"/>
        <v>32.367271562621383</v>
      </c>
      <c r="P185" s="24">
        <f t="shared" si="20"/>
        <v>31.022943989732955</v>
      </c>
      <c r="Q185" t="s">
        <v>249</v>
      </c>
      <c r="R185" t="s">
        <v>251</v>
      </c>
      <c r="S185" t="s">
        <v>277</v>
      </c>
      <c r="AD185" s="37"/>
      <c r="AE185" s="37"/>
      <c r="AF185" s="29"/>
      <c r="AG185" s="29"/>
      <c r="AH185" s="48"/>
      <c r="AI185" s="37"/>
      <c r="AJ185" t="s">
        <v>253</v>
      </c>
    </row>
    <row r="186" spans="1:36" s="36" customFormat="1" ht="15" x14ac:dyDescent="0.25">
      <c r="A186">
        <v>1.88</v>
      </c>
      <c r="B186">
        <v>3.87</v>
      </c>
      <c r="C186">
        <v>4.18</v>
      </c>
      <c r="D186" s="20">
        <f t="shared" si="17"/>
        <v>2.954727619432429E-2</v>
      </c>
      <c r="E186" s="17">
        <f>IF(OR($A186="",$B186="",$C186=""),"",A186*'MPTO_working_3-way'!$I185)</f>
        <v>1.93120131638802</v>
      </c>
      <c r="F186" s="21">
        <f>IF(OR($A186="",$B186="",$C186=""),"",B186*'MPTO_working_3-way'!$I185)</f>
        <v>3.9753984544795946</v>
      </c>
      <c r="G186" s="22">
        <f>IF(OR($A186="",$B186="",$C186=""),"",C186*'MPTO_working_3-way'!$I185)</f>
        <v>4.2938412247350657</v>
      </c>
      <c r="H186" s="17"/>
      <c r="I186" s="21"/>
      <c r="J186" s="22"/>
      <c r="K186" s="17"/>
      <c r="L186" s="21"/>
      <c r="M186" s="22"/>
      <c r="N186" s="23">
        <f t="shared" si="18"/>
        <v>51.781240594343018</v>
      </c>
      <c r="O186" s="24">
        <f t="shared" si="19"/>
        <v>25.154711193117535</v>
      </c>
      <c r="P186" s="24">
        <f t="shared" si="20"/>
        <v>23.28917041085284</v>
      </c>
      <c r="Q186" t="s">
        <v>231</v>
      </c>
      <c r="R186" t="s">
        <v>218</v>
      </c>
      <c r="S186" t="s">
        <v>277</v>
      </c>
      <c r="AD186" s="37"/>
      <c r="AE186" s="37"/>
      <c r="AF186" s="29"/>
      <c r="AG186" s="29"/>
      <c r="AH186" s="48"/>
      <c r="AI186" s="37"/>
      <c r="AJ186" t="s">
        <v>253</v>
      </c>
    </row>
    <row r="187" spans="1:36" s="36" customFormat="1" ht="15" x14ac:dyDescent="0.25">
      <c r="A187">
        <v>2.1800000000000002</v>
      </c>
      <c r="B187">
        <v>3.72</v>
      </c>
      <c r="C187">
        <v>3.32</v>
      </c>
      <c r="D187" s="20">
        <f t="shared" si="17"/>
        <v>2.87376199084588E-2</v>
      </c>
      <c r="E187" s="17">
        <f>IF(OR($A187="",$B187="",$C187=""),"",A187*'MPTO_working_3-way'!$I186)</f>
        <v>2.2396316904189253</v>
      </c>
      <c r="F187" s="21">
        <f>IF(OR($A187="",$B187="",$C187=""),"",B187*'MPTO_working_3-way'!$I186)</f>
        <v>3.8217568295222026</v>
      </c>
      <c r="G187" s="22">
        <f>IF(OR($A187="",$B187="",$C187=""),"",C187*'MPTO_working_3-way'!$I186)</f>
        <v>3.4108152349499221</v>
      </c>
      <c r="H187" s="17"/>
      <c r="I187" s="21"/>
      <c r="J187" s="22"/>
      <c r="K187" s="17"/>
      <c r="L187" s="21"/>
      <c r="M187" s="22"/>
      <c r="N187" s="23">
        <f t="shared" si="18"/>
        <v>44.650198703562239</v>
      </c>
      <c r="O187" s="24">
        <f t="shared" si="19"/>
        <v>26.165976659614433</v>
      </c>
      <c r="P187" s="24">
        <f t="shared" si="20"/>
        <v>29.318503968001718</v>
      </c>
      <c r="Q187" t="s">
        <v>224</v>
      </c>
      <c r="R187" t="s">
        <v>250</v>
      </c>
      <c r="S187" t="s">
        <v>277</v>
      </c>
      <c r="AD187" s="37"/>
      <c r="AE187" s="37"/>
      <c r="AF187" s="29"/>
      <c r="AG187" s="29"/>
      <c r="AH187" s="48"/>
      <c r="AI187" s="37"/>
      <c r="AJ187" t="s">
        <v>253</v>
      </c>
    </row>
    <row r="188" spans="1:36" s="36" customFormat="1" ht="15" x14ac:dyDescent="0.25">
      <c r="A188">
        <v>1.57</v>
      </c>
      <c r="B188">
        <v>4.08</v>
      </c>
      <c r="C188">
        <v>5.96</v>
      </c>
      <c r="D188" s="20">
        <f t="shared" si="17"/>
        <v>4.9825949274250769E-2</v>
      </c>
      <c r="E188" s="17">
        <f>IF(OR($A188="",$B188="",$C188=""),"",A188*'MPTO_working_3-way'!$I187)</f>
        <v>1.6163892236250892</v>
      </c>
      <c r="F188" s="21">
        <f>IF(OR($A188="",$B188="",$C188=""),"",B188*'MPTO_working_3-way'!$I187)</f>
        <v>4.2005528868728428</v>
      </c>
      <c r="G188" s="22">
        <f>IF(OR($A188="",$B188="",$C188=""),"",C188*'MPTO_working_3-way'!$I187)</f>
        <v>6.1361017661181725</v>
      </c>
      <c r="H188" s="17"/>
      <c r="I188" s="21"/>
      <c r="J188" s="22"/>
      <c r="K188" s="17"/>
      <c r="L188" s="21"/>
      <c r="M188" s="22"/>
      <c r="N188" s="23">
        <f t="shared" si="18"/>
        <v>61.866287239733751</v>
      </c>
      <c r="O188" s="24">
        <f t="shared" si="19"/>
        <v>23.806389942740687</v>
      </c>
      <c r="P188" s="24">
        <f t="shared" si="20"/>
        <v>16.296991772882883</v>
      </c>
      <c r="Q188" t="s">
        <v>196</v>
      </c>
      <c r="R188" t="s">
        <v>155</v>
      </c>
      <c r="S188" t="s">
        <v>278</v>
      </c>
      <c r="AD188" s="37"/>
      <c r="AE188" s="37"/>
      <c r="AF188" s="29"/>
      <c r="AG188" s="29"/>
      <c r="AH188" s="48"/>
      <c r="AI188" s="37"/>
      <c r="AJ188" t="s">
        <v>207</v>
      </c>
    </row>
    <row r="189" spans="1:36" s="36" customFormat="1" ht="15" x14ac:dyDescent="0.25">
      <c r="A189">
        <v>2.14</v>
      </c>
      <c r="B189">
        <v>3.27</v>
      </c>
      <c r="C189">
        <v>3.92</v>
      </c>
      <c r="D189" s="20">
        <f t="shared" si="17"/>
        <v>2.8202157996011445E-2</v>
      </c>
      <c r="E189" s="17">
        <f>IF(OR($A189="",$B189="",$C189=""),"",A189*'MPTO_working_3-way'!$I188)</f>
        <v>2.2014985066041022</v>
      </c>
      <c r="F189" s="21">
        <f>IF(OR($A189="",$B189="",$C189=""),"",B189*'MPTO_working_3-way'!$I188)</f>
        <v>3.3639720171006604</v>
      </c>
      <c r="G189" s="22">
        <f>IF(OR($A189="",$B189="",$C189=""),"",C189*'MPTO_working_3-way'!$I188)</f>
        <v>4.0326514700411584</v>
      </c>
      <c r="H189" s="17"/>
      <c r="I189" s="21"/>
      <c r="J189" s="22"/>
      <c r="K189" s="17"/>
      <c r="L189" s="21"/>
      <c r="M189" s="22"/>
      <c r="N189" s="23">
        <f t="shared" si="18"/>
        <v>45.423605648615187</v>
      </c>
      <c r="O189" s="24">
        <f t="shared" si="19"/>
        <v>29.726763329674778</v>
      </c>
      <c r="P189" s="24">
        <f t="shared" si="20"/>
        <v>24.797580634703195</v>
      </c>
      <c r="Q189" t="s">
        <v>123</v>
      </c>
      <c r="R189" t="s">
        <v>120</v>
      </c>
      <c r="S189" t="s">
        <v>278</v>
      </c>
      <c r="AD189" s="37"/>
      <c r="AE189" s="37"/>
      <c r="AF189" s="29"/>
      <c r="AG189" s="29"/>
      <c r="AH189" s="48"/>
      <c r="AI189" s="37"/>
      <c r="AJ189" t="s">
        <v>130</v>
      </c>
    </row>
    <row r="190" spans="1:36" s="36" customFormat="1" ht="15" x14ac:dyDescent="0.25">
      <c r="A190">
        <v>3.26</v>
      </c>
      <c r="B190">
        <v>3.48</v>
      </c>
      <c r="C190">
        <v>2.2999999999999998</v>
      </c>
      <c r="D190" s="20">
        <f t="shared" si="17"/>
        <v>2.8887396792401265E-2</v>
      </c>
      <c r="E190" s="17">
        <f>IF(OR($A190="",$B190="",$C190=""),"",A190*'MPTO_working_3-way'!$I189)</f>
        <v>3.4224325946340572</v>
      </c>
      <c r="F190" s="21">
        <f>IF(OR($A190="",$B190="",$C190=""),"",B190*'MPTO_working_3-way'!$I189)</f>
        <v>3.6533943034743928</v>
      </c>
      <c r="G190" s="22">
        <f>IF(OR($A190="",$B190="",$C190=""),"",C190*'MPTO_working_3-way'!$I189)</f>
        <v>2.4145996833307768</v>
      </c>
      <c r="H190" s="17"/>
      <c r="I190" s="21"/>
      <c r="J190" s="22"/>
      <c r="K190" s="17"/>
      <c r="L190" s="21"/>
      <c r="M190" s="22"/>
      <c r="N190" s="23">
        <f t="shared" si="18"/>
        <v>29.218983058070268</v>
      </c>
      <c r="O190" s="24">
        <f t="shared" si="19"/>
        <v>27.371805968192263</v>
      </c>
      <c r="P190" s="24">
        <f t="shared" si="20"/>
        <v>41.414732508395254</v>
      </c>
      <c r="Q190" t="s">
        <v>258</v>
      </c>
      <c r="R190" t="s">
        <v>121</v>
      </c>
      <c r="S190" t="s">
        <v>278</v>
      </c>
      <c r="AD190" s="37"/>
      <c r="AE190" s="37"/>
      <c r="AF190" s="29"/>
      <c r="AG190" s="29"/>
      <c r="AH190" s="48"/>
      <c r="AI190" s="37"/>
      <c r="AJ190" t="s">
        <v>130</v>
      </c>
    </row>
    <row r="191" spans="1:36" s="36" customFormat="1" ht="15" x14ac:dyDescent="0.25">
      <c r="A191">
        <v>1.81</v>
      </c>
      <c r="B191">
        <v>3.63</v>
      </c>
      <c r="C191">
        <v>4.8</v>
      </c>
      <c r="D191" s="20">
        <f t="shared" si="17"/>
        <v>3.6301614842549013E-2</v>
      </c>
      <c r="E191" s="17">
        <f>IF(OR($A191="",$B191="",$C191=""),"",A191*'MPTO_working_3-way'!$I190)</f>
        <v>1.8610459059727809</v>
      </c>
      <c r="F191" s="21">
        <f>IF(OR($A191="",$B191="",$C191=""),"",B191*'MPTO_working_3-way'!$I190)</f>
        <v>3.7323738335255214</v>
      </c>
      <c r="G191" s="22">
        <f>IF(OR($A191="",$B191="",$C191=""),"",C191*'MPTO_working_3-way'!$I190)</f>
        <v>4.9353703583808546</v>
      </c>
      <c r="H191" s="17"/>
      <c r="I191" s="21"/>
      <c r="J191" s="22"/>
      <c r="K191" s="17"/>
      <c r="L191" s="21"/>
      <c r="M191" s="22"/>
      <c r="N191" s="23">
        <f t="shared" si="18"/>
        <v>53.733225859213476</v>
      </c>
      <c r="O191" s="24">
        <f t="shared" si="19"/>
        <v>26.792600221811679</v>
      </c>
      <c r="P191" s="24">
        <f t="shared" si="20"/>
        <v>20.261903917745087</v>
      </c>
      <c r="Q191" t="s">
        <v>132</v>
      </c>
      <c r="R191" t="s">
        <v>119</v>
      </c>
      <c r="S191" t="s">
        <v>278</v>
      </c>
      <c r="AD191" s="37"/>
      <c r="AE191" s="37"/>
      <c r="AF191" s="29"/>
      <c r="AG191" s="29"/>
      <c r="AH191" s="48"/>
      <c r="AI191" s="37"/>
      <c r="AJ191" t="s">
        <v>130</v>
      </c>
    </row>
    <row r="192" spans="1:36" s="36" customFormat="1" ht="15" x14ac:dyDescent="0.25">
      <c r="A192">
        <v>3.07</v>
      </c>
      <c r="B192">
        <v>2.74</v>
      </c>
      <c r="C192">
        <v>2.75</v>
      </c>
      <c r="D192" s="20">
        <f t="shared" si="17"/>
        <v>5.4332766308800018E-2</v>
      </c>
      <c r="E192" s="17">
        <f>IF(OR($A192="",$B192="",$C192=""),"",A192*'MPTO_working_3-way'!$I191)</f>
        <v>3.1586843081526719</v>
      </c>
      <c r="F192" s="21">
        <f>IF(OR($A192="",$B192="",$C192=""),"",B192*'MPTO_working_3-way'!$I191)</f>
        <v>2.8191514672111797</v>
      </c>
      <c r="G192" s="22">
        <f>IF(OR($A192="",$B192="",$C192=""),"",C192*'MPTO_working_3-way'!$I191)</f>
        <v>2.8294403411791036</v>
      </c>
      <c r="H192" s="17"/>
      <c r="I192" s="21"/>
      <c r="J192" s="22"/>
      <c r="K192" s="17"/>
      <c r="L192" s="21"/>
      <c r="M192" s="22"/>
      <c r="N192" s="23">
        <f t="shared" si="18"/>
        <v>31.65875100018593</v>
      </c>
      <c r="O192" s="24">
        <f t="shared" si="19"/>
        <v>35.471666266631672</v>
      </c>
      <c r="P192" s="24">
        <f t="shared" si="20"/>
        <v>35.34267838929847</v>
      </c>
      <c r="Q192" t="s">
        <v>82</v>
      </c>
      <c r="R192" t="s">
        <v>78</v>
      </c>
      <c r="S192" t="s">
        <v>278</v>
      </c>
      <c r="AD192" s="37"/>
      <c r="AE192" s="37"/>
      <c r="AF192" s="29"/>
      <c r="AG192" s="29"/>
      <c r="AH192" s="48"/>
      <c r="AI192" s="37"/>
      <c r="AJ192" t="s">
        <v>94</v>
      </c>
    </row>
    <row r="193" spans="1:36" s="36" customFormat="1" ht="15" x14ac:dyDescent="0.25">
      <c r="A193">
        <v>1.42</v>
      </c>
      <c r="B193">
        <v>4.74</v>
      </c>
      <c r="C193">
        <v>8.5</v>
      </c>
      <c r="D193" s="20">
        <f t="shared" si="17"/>
        <v>3.2842875071226629E-2</v>
      </c>
      <c r="E193" s="17">
        <f>IF(OR($A193="",$B193="",$C193=""),"",A193*'MPTO_working_3-way'!$I192)</f>
        <v>1.4715482930764194</v>
      </c>
      <c r="F193" s="21">
        <f>IF(OR($A193="",$B193="",$C193=""),"",B193*'MPTO_working_3-way'!$I192)</f>
        <v>4.9120696543536821</v>
      </c>
      <c r="G193" s="22">
        <f>IF(OR($A193="",$B193="",$C193=""),"",C193*'MPTO_working_3-way'!$I192)</f>
        <v>8.8085637261616672</v>
      </c>
      <c r="H193" s="17"/>
      <c r="I193" s="21"/>
      <c r="J193" s="22"/>
      <c r="K193" s="17"/>
      <c r="L193" s="21"/>
      <c r="M193" s="22"/>
      <c r="N193" s="23">
        <f t="shared" si="18"/>
        <v>67.955635890780016</v>
      </c>
      <c r="O193" s="24">
        <f t="shared" si="19"/>
        <v>20.358017503145067</v>
      </c>
      <c r="P193" s="24">
        <f t="shared" si="20"/>
        <v>11.352588584106778</v>
      </c>
      <c r="Q193" t="s">
        <v>220</v>
      </c>
      <c r="R193" t="s">
        <v>219</v>
      </c>
      <c r="S193" t="s">
        <v>278</v>
      </c>
      <c r="AD193" s="37"/>
      <c r="AE193" s="37"/>
      <c r="AF193" s="29"/>
      <c r="AG193" s="29"/>
      <c r="AH193" s="48"/>
      <c r="AI193" s="37"/>
      <c r="AJ193" t="s">
        <v>253</v>
      </c>
    </row>
    <row r="194" spans="1:36" s="36" customFormat="1" ht="15" x14ac:dyDescent="0.25">
      <c r="A194">
        <v>2.25</v>
      </c>
      <c r="B194">
        <v>3.26</v>
      </c>
      <c r="C194">
        <v>3.41</v>
      </c>
      <c r="D194" s="20">
        <f t="shared" si="17"/>
        <v>4.4448042666922483E-2</v>
      </c>
      <c r="E194" s="17">
        <f>IF(OR($A194="",$B194="",$C194=""),"",A194*'MPTO_working_3-way'!$I193)</f>
        <v>2.3722487241948</v>
      </c>
      <c r="F194" s="21">
        <f>IF(OR($A194="",$B194="",$C194=""),"",B194*'MPTO_working_3-way'!$I193)</f>
        <v>3.437124818166688</v>
      </c>
      <c r="G194" s="22">
        <f>IF(OR($A194="",$B194="",$C194=""),"",C194*'MPTO_working_3-way'!$I193)</f>
        <v>3.5952747331130084</v>
      </c>
      <c r="H194" s="17"/>
      <c r="I194" s="21"/>
      <c r="J194" s="22"/>
      <c r="K194" s="17"/>
      <c r="L194" s="21"/>
      <c r="M194" s="22"/>
      <c r="N194" s="23">
        <f t="shared" si="18"/>
        <v>42.15409580795221</v>
      </c>
      <c r="O194" s="24">
        <f t="shared" si="19"/>
        <v>29.094084530028368</v>
      </c>
      <c r="P194" s="24">
        <f t="shared" si="20"/>
        <v>27.814286090291045</v>
      </c>
      <c r="Q194" t="s">
        <v>203</v>
      </c>
      <c r="R194" t="s">
        <v>263</v>
      </c>
      <c r="S194" t="s">
        <v>279</v>
      </c>
      <c r="AD194" s="37"/>
      <c r="AE194" s="37"/>
      <c r="AF194" s="29"/>
      <c r="AG194" s="29"/>
      <c r="AH194" s="48"/>
      <c r="AI194" s="37"/>
      <c r="AJ194" t="s">
        <v>207</v>
      </c>
    </row>
    <row r="195" spans="1:36" s="36" customFormat="1" ht="15" x14ac:dyDescent="0.25">
      <c r="A195">
        <v>2.68</v>
      </c>
      <c r="B195">
        <v>3.28</v>
      </c>
      <c r="C195">
        <v>2.74</v>
      </c>
      <c r="D195" s="20">
        <f t="shared" si="17"/>
        <v>4.2975880788331811E-2</v>
      </c>
      <c r="E195" s="17">
        <f>IF(OR($A195="",$B195="",$C195=""),"",A195*'MPTO_working_3-way'!$I194)</f>
        <v>2.7680189051908877</v>
      </c>
      <c r="F195" s="21">
        <f>IF(OR($A195="",$B195="",$C195=""),"",B195*'MPTO_working_3-way'!$I194)</f>
        <v>3.387724630233623</v>
      </c>
      <c r="G195" s="22">
        <f>IF(OR($A195="",$B195="",$C195=""),"",C195*'MPTO_working_3-way'!$I194)</f>
        <v>2.8299894776951611</v>
      </c>
      <c r="H195" s="17"/>
      <c r="I195" s="21"/>
      <c r="J195" s="22"/>
      <c r="K195" s="17"/>
      <c r="L195" s="21"/>
      <c r="M195" s="22"/>
      <c r="N195" s="23">
        <f t="shared" si="18"/>
        <v>36.126920886439471</v>
      </c>
      <c r="O195" s="24">
        <f t="shared" si="19"/>
        <v>29.518337797456645</v>
      </c>
      <c r="P195" s="24">
        <f t="shared" si="20"/>
        <v>35.335820429072186</v>
      </c>
      <c r="Q195" t="s">
        <v>200</v>
      </c>
      <c r="R195" t="s">
        <v>266</v>
      </c>
      <c r="S195" t="s">
        <v>279</v>
      </c>
      <c r="AD195" s="37"/>
      <c r="AE195" s="37"/>
      <c r="AF195" s="29"/>
      <c r="AG195" s="29"/>
      <c r="AH195" s="48"/>
      <c r="AI195" s="37"/>
      <c r="AJ195" t="s">
        <v>207</v>
      </c>
    </row>
    <row r="196" spans="1:36" s="62" customFormat="1" ht="15" x14ac:dyDescent="0.25">
      <c r="A196" s="64">
        <v>2.48</v>
      </c>
      <c r="B196" s="64">
        <v>3.01</v>
      </c>
      <c r="C196" s="64">
        <v>3.25</v>
      </c>
      <c r="D196" s="65">
        <f t="shared" ref="D196:D259" si="21">IF(OR($A196="",$B196="",$C196=""),"",(1/A196)+(1/B196)+(1/C196)-1)</f>
        <v>4.3144027765183113E-2</v>
      </c>
      <c r="E196" s="66">
        <f>IF(OR($A196="",$B196="",$C196=""),"",A196*'MPTO_working_3-way'!$I195)</f>
        <v>2.5902311458139677</v>
      </c>
      <c r="F196" s="67">
        <f>IF(OR($A196="",$B196="",$C196=""),"",B196*'MPTO_working_3-way'!$I195)</f>
        <v>3.1437886084274362</v>
      </c>
      <c r="G196" s="68">
        <f>IF(OR($A196="",$B196="",$C196=""),"",C196*'MPTO_working_3-way'!$I195)</f>
        <v>3.3944561386674978</v>
      </c>
      <c r="H196" s="66"/>
      <c r="I196" s="67"/>
      <c r="J196" s="68"/>
      <c r="K196" s="66"/>
      <c r="L196" s="67"/>
      <c r="M196" s="68"/>
      <c r="N196" s="69">
        <f t="shared" si="18"/>
        <v>38.606593145792587</v>
      </c>
      <c r="O196" s="70">
        <f t="shared" si="19"/>
        <v>31.808754485569974</v>
      </c>
      <c r="P196" s="70">
        <f t="shared" si="20"/>
        <v>29.459800308174032</v>
      </c>
      <c r="Q196" s="64" t="s">
        <v>198</v>
      </c>
      <c r="R196" s="64" t="s">
        <v>191</v>
      </c>
      <c r="S196" s="64" t="s">
        <v>280</v>
      </c>
      <c r="AD196" s="63"/>
      <c r="AF196" s="64"/>
      <c r="AG196" s="64"/>
      <c r="AH196" s="71"/>
      <c r="AI196" s="63"/>
      <c r="AJ196" s="64" t="s">
        <v>207</v>
      </c>
    </row>
    <row r="197" spans="1:36" s="36" customFormat="1" ht="15" x14ac:dyDescent="0.25">
      <c r="A197">
        <v>1.68</v>
      </c>
      <c r="B197">
        <v>3.91</v>
      </c>
      <c r="C197">
        <v>5.54</v>
      </c>
      <c r="D197" s="20">
        <f t="shared" si="21"/>
        <v>3.1497986103874887E-2</v>
      </c>
      <c r="E197" s="17">
        <f>IF(OR($A197="",$B197="",$C197=""),"",A197*'MPTO_working_3-way'!$I196)</f>
        <v>1.7521994797243974</v>
      </c>
      <c r="F197" s="21">
        <f>IF(OR($A197="",$B197="",$C197=""),"",B197*'MPTO_working_3-way'!$I196)</f>
        <v>4.0780356938823772</v>
      </c>
      <c r="G197" s="22">
        <f>IF(OR($A197="",$B197="",$C197=""),"",C197*'MPTO_working_3-way'!$I196)</f>
        <v>5.778086379567358</v>
      </c>
      <c r="H197" s="17"/>
      <c r="I197" s="21"/>
      <c r="J197" s="22"/>
      <c r="K197" s="17"/>
      <c r="L197" s="21"/>
      <c r="M197" s="22"/>
      <c r="N197" s="23">
        <f t="shared" ref="N197:N200" si="22">(1/E197)* 100</f>
        <v>57.071127549774722</v>
      </c>
      <c r="O197" s="24">
        <f t="shared" ref="O197:O200" si="23">(1/F197)* 100</f>
        <v>24.521609791207556</v>
      </c>
      <c r="P197" s="24">
        <f t="shared" ref="P197:P200" si="24">(1/G197)* 100</f>
        <v>17.306767921231327</v>
      </c>
      <c r="Q197" t="s">
        <v>126</v>
      </c>
      <c r="R197" t="s">
        <v>258</v>
      </c>
      <c r="S197" t="s">
        <v>281</v>
      </c>
      <c r="AD197" s="37"/>
      <c r="AE197" s="37"/>
      <c r="AF197" s="29"/>
      <c r="AG197" s="29"/>
      <c r="AH197" s="48"/>
      <c r="AI197" s="37"/>
      <c r="AJ197" t="s">
        <v>130</v>
      </c>
    </row>
    <row r="198" spans="1:36" s="36" customFormat="1" ht="15" x14ac:dyDescent="0.25">
      <c r="A198">
        <v>2.13</v>
      </c>
      <c r="B198">
        <v>3.53</v>
      </c>
      <c r="C198">
        <v>3.64</v>
      </c>
      <c r="D198" s="20">
        <f t="shared" si="21"/>
        <v>2.7494961780561988E-2</v>
      </c>
      <c r="E198" s="17">
        <f>IF(OR($A198="",$B198="",$C198=""),"",A198*'MPTO_working_3-way'!$I197)</f>
        <v>2.2218967791398399</v>
      </c>
      <c r="F198" s="21">
        <f>IF(OR($A198="",$B198="",$C198=""),"",B198*'MPTO_working_3-way'!$I197)</f>
        <v>3.6822984180110963</v>
      </c>
      <c r="G198" s="22">
        <f>IF(OR($A198="",$B198="",$C198=""),"",C198*'MPTO_working_3-way'!$I197)</f>
        <v>3.7970442610652668</v>
      </c>
      <c r="H198" s="17"/>
      <c r="I198" s="21"/>
      <c r="J198" s="22"/>
      <c r="K198" s="17"/>
      <c r="L198" s="21"/>
      <c r="M198" s="22"/>
      <c r="N198" s="23">
        <f t="shared" si="22"/>
        <v>45.006591187693637</v>
      </c>
      <c r="O198" s="24">
        <f t="shared" si="23"/>
        <v>27.156951623169252</v>
      </c>
      <c r="P198" s="24">
        <f t="shared" si="24"/>
        <v>26.336274513677864</v>
      </c>
      <c r="Q198" t="s">
        <v>227</v>
      </c>
      <c r="R198" t="s">
        <v>225</v>
      </c>
      <c r="S198" t="s">
        <v>281</v>
      </c>
      <c r="AD198" s="37"/>
      <c r="AE198" s="37"/>
      <c r="AF198" s="29"/>
      <c r="AG198" s="29"/>
      <c r="AH198" s="48"/>
      <c r="AI198" s="37"/>
      <c r="AJ198" t="s">
        <v>253</v>
      </c>
    </row>
    <row r="199" spans="1:36" s="36" customFormat="1" ht="15" x14ac:dyDescent="0.25">
      <c r="A199">
        <v>1.91</v>
      </c>
      <c r="B199">
        <v>3.61</v>
      </c>
      <c r="C199">
        <v>4.3600000000000003</v>
      </c>
      <c r="D199" s="20">
        <f t="shared" si="21"/>
        <v>2.9926317838528949E-2</v>
      </c>
      <c r="E199" s="17">
        <f>IF(OR($A199="",$B199="",$C199=""),"",A199*'MPTO_working_3-way'!$I198)</f>
        <v>1.9701611534584009</v>
      </c>
      <c r="F199" s="21">
        <f>IF(OR($A199="",$B199="",$C199=""),"",B199*'MPTO_working_3-way'!$I198)</f>
        <v>3.7237077298349881</v>
      </c>
      <c r="G199" s="22">
        <f>IF(OR($A199="",$B199="",$C199=""),"",C199*'MPTO_working_3-way'!$I198)</f>
        <v>4.4973312194128949</v>
      </c>
      <c r="H199" s="17"/>
      <c r="I199" s="21"/>
      <c r="J199" s="22"/>
      <c r="K199" s="17"/>
      <c r="L199" s="21"/>
      <c r="M199" s="22"/>
      <c r="N199" s="23">
        <f t="shared" si="22"/>
        <v>50.757269183011253</v>
      </c>
      <c r="O199" s="24">
        <f t="shared" si="23"/>
        <v>26.854954055277425</v>
      </c>
      <c r="P199" s="24">
        <f t="shared" si="24"/>
        <v>22.235409206319147</v>
      </c>
      <c r="Q199" t="s">
        <v>243</v>
      </c>
      <c r="R199" t="s">
        <v>249</v>
      </c>
      <c r="S199" t="s">
        <v>281</v>
      </c>
      <c r="AD199" s="37"/>
      <c r="AE199" s="37"/>
      <c r="AF199" s="29"/>
      <c r="AG199" s="29"/>
      <c r="AH199" s="48"/>
      <c r="AI199" s="37"/>
      <c r="AJ199" t="s">
        <v>253</v>
      </c>
    </row>
    <row r="200" spans="1:36" s="62" customFormat="1" ht="15" x14ac:dyDescent="0.25">
      <c r="A200" s="64">
        <v>1.92</v>
      </c>
      <c r="B200" s="64">
        <v>3.74</v>
      </c>
      <c r="C200" s="64">
        <v>4.18</v>
      </c>
      <c r="D200" s="65">
        <f t="shared" si="21"/>
        <v>2.7447462238483933E-2</v>
      </c>
      <c r="E200" s="66">
        <f>IF(OR($A200="",$B200="",$C200=""),"",A200*'MPTO_working_3-way'!$I199)</f>
        <v>1.972790326618679</v>
      </c>
      <c r="F200" s="67">
        <f>IF(OR($A200="",$B200="",$C200=""),"",B200*'MPTO_working_3-way'!$I199)</f>
        <v>3.8428311570593019</v>
      </c>
      <c r="G200" s="68">
        <f>IF(OR($A200="",$B200="",$C200=""),"",C200*'MPTO_working_3-way'!$I199)</f>
        <v>4.2949289402427491</v>
      </c>
      <c r="H200" s="66"/>
      <c r="I200" s="67"/>
      <c r="J200" s="68"/>
      <c r="K200" s="66"/>
      <c r="L200" s="67"/>
      <c r="M200" s="68"/>
      <c r="N200" s="69">
        <f t="shared" si="22"/>
        <v>50.689624057209301</v>
      </c>
      <c r="O200" s="70">
        <f t="shared" si="23"/>
        <v>26.022480799422958</v>
      </c>
      <c r="P200" s="70">
        <f t="shared" si="24"/>
        <v>23.283272294220545</v>
      </c>
      <c r="Q200" s="64" t="s">
        <v>239</v>
      </c>
      <c r="R200" s="64" t="s">
        <v>241</v>
      </c>
      <c r="S200" s="64" t="s">
        <v>282</v>
      </c>
      <c r="AD200" s="63"/>
      <c r="AE200" s="63"/>
      <c r="AF200" s="64"/>
      <c r="AG200" s="64"/>
      <c r="AH200" s="71"/>
      <c r="AI200" s="63"/>
      <c r="AJ200" s="64" t="s">
        <v>253</v>
      </c>
    </row>
    <row r="201" spans="1:36" s="36" customFormat="1" ht="15" x14ac:dyDescent="0.25">
      <c r="A201">
        <v>2.57</v>
      </c>
      <c r="B201">
        <v>3.09</v>
      </c>
      <c r="C201">
        <v>3.13</v>
      </c>
      <c r="D201" s="20">
        <f t="shared" si="21"/>
        <v>3.2218471726388254E-2</v>
      </c>
      <c r="E201" s="17">
        <f>IF(OR($A201="",$B201="",$C201=""),"",A201*'MPTO_working_3-way'!$I200)</f>
        <v>2.646910636845019</v>
      </c>
      <c r="F201" s="21">
        <f>IF(OR($A201="",$B201="",$C201=""),"",B201*'MPTO_working_3-way'!$I200)</f>
        <v>3.1824723221210545</v>
      </c>
      <c r="G201" s="22">
        <f>IF(OR($A201="",$B201="",$C201=""),"",C201*'MPTO_working_3-way'!$I200)</f>
        <v>3.2236693748345955</v>
      </c>
      <c r="H201" s="17"/>
      <c r="I201" s="21"/>
      <c r="J201" s="22"/>
      <c r="K201" s="17"/>
      <c r="L201" s="21"/>
      <c r="M201" s="22"/>
      <c r="N201" s="23">
        <f t="shared" ref="N201:N264" si="25">(1/E201)* 100</f>
        <v>37.779892757994595</v>
      </c>
      <c r="O201" s="24">
        <f t="shared" ref="O201:O264" si="26">(1/F201)* 100</f>
        <v>31.422111452442103</v>
      </c>
      <c r="P201" s="24">
        <f t="shared" ref="P201:P264" si="27">(1/G201)* 100</f>
        <v>31.020550922698437</v>
      </c>
      <c r="Q201" t="s">
        <v>190</v>
      </c>
      <c r="R201" t="s">
        <v>198</v>
      </c>
      <c r="S201" s="58" t="s">
        <v>327</v>
      </c>
      <c r="AD201" s="37"/>
      <c r="AE201" s="37"/>
      <c r="AF201" s="29"/>
      <c r="AG201" s="29"/>
      <c r="AH201" s="48"/>
      <c r="AI201" s="37"/>
      <c r="AJ201" t="s">
        <v>207</v>
      </c>
    </row>
    <row r="202" spans="1:36" s="36" customFormat="1" ht="15" x14ac:dyDescent="0.25">
      <c r="A202">
        <v>2.35</v>
      </c>
      <c r="B202">
        <v>3.05</v>
      </c>
      <c r="C202">
        <v>3.56</v>
      </c>
      <c r="D202" s="20">
        <f t="shared" si="21"/>
        <v>3.4299643757127907E-2</v>
      </c>
      <c r="E202" s="17">
        <f>IF(OR($A202="",$B202="",$C202=""),"",A202*'MPTO_working_3-way'!$I201)</f>
        <v>2.4145015362604374</v>
      </c>
      <c r="F202" s="21">
        <f>IF(OR($A202="",$B202="",$C202=""),"",B202*'MPTO_working_3-way'!$I201)</f>
        <v>3.133714759827376</v>
      </c>
      <c r="G202" s="22">
        <f>IF(OR($A202="",$B202="",$C202=""),"",C202*'MPTO_working_3-way'!$I201)</f>
        <v>3.657712965569003</v>
      </c>
      <c r="H202" s="17"/>
      <c r="I202" s="21"/>
      <c r="J202" s="22"/>
      <c r="K202" s="17"/>
      <c r="L202" s="21"/>
      <c r="M202" s="22"/>
      <c r="N202" s="23">
        <f t="shared" si="25"/>
        <v>41.416415975812249</v>
      </c>
      <c r="O202" s="24">
        <f t="shared" si="26"/>
        <v>31.91100903054387</v>
      </c>
      <c r="P202" s="24">
        <f t="shared" si="27"/>
        <v>27.339488073921007</v>
      </c>
      <c r="Q202" t="s">
        <v>266</v>
      </c>
      <c r="R202" t="s">
        <v>260</v>
      </c>
      <c r="S202" s="58" t="s">
        <v>327</v>
      </c>
      <c r="AD202" s="37"/>
      <c r="AE202" s="37"/>
      <c r="AF202" s="29"/>
      <c r="AG202" s="29"/>
      <c r="AH202" s="48"/>
      <c r="AI202" s="37"/>
      <c r="AJ202" t="s">
        <v>207</v>
      </c>
    </row>
    <row r="203" spans="1:36" s="36" customFormat="1" ht="15" x14ac:dyDescent="0.25">
      <c r="A203">
        <v>3.43</v>
      </c>
      <c r="B203">
        <v>3.15</v>
      </c>
      <c r="C203">
        <v>2.36</v>
      </c>
      <c r="D203" s="20">
        <f t="shared" si="21"/>
        <v>3.2734320524012706E-2</v>
      </c>
      <c r="E203" s="17">
        <f>IF(OR($A203="",$B203="",$C203=""),"",A203*'MPTO_working_3-way'!$I202)</f>
        <v>3.5405093580215117</v>
      </c>
      <c r="F203" s="21">
        <f>IF(OR($A203="",$B203="",$C203=""),"",B203*'MPTO_working_3-way'!$I202)</f>
        <v>3.2514881859381228</v>
      </c>
      <c r="G203" s="22">
        <f>IF(OR($A203="",$B203="",$C203=""),"",C203*'MPTO_working_3-way'!$I202)</f>
        <v>2.4360355932742763</v>
      </c>
      <c r="H203" s="17"/>
      <c r="I203" s="21"/>
      <c r="J203" s="22"/>
      <c r="K203" s="17"/>
      <c r="L203" s="21"/>
      <c r="M203" s="22"/>
      <c r="N203" s="23">
        <f t="shared" si="25"/>
        <v>28.244523566485206</v>
      </c>
      <c r="O203" s="24">
        <f t="shared" si="26"/>
        <v>30.755147883506119</v>
      </c>
      <c r="P203" s="24">
        <f t="shared" si="27"/>
        <v>41.050303319086552</v>
      </c>
      <c r="Q203" t="s">
        <v>197</v>
      </c>
      <c r="R203" t="s">
        <v>199</v>
      </c>
      <c r="S203" s="58" t="s">
        <v>327</v>
      </c>
      <c r="AD203" s="37"/>
      <c r="AE203" s="37"/>
      <c r="AF203" s="29"/>
      <c r="AG203" s="29"/>
      <c r="AH203" s="48"/>
      <c r="AI203" s="37"/>
      <c r="AJ203" t="s">
        <v>207</v>
      </c>
    </row>
    <row r="204" spans="1:36" s="36" customFormat="1" ht="15" x14ac:dyDescent="0.25">
      <c r="A204">
        <v>1.72</v>
      </c>
      <c r="B204">
        <v>3.95</v>
      </c>
      <c r="C204">
        <v>5.08</v>
      </c>
      <c r="D204" s="20">
        <f t="shared" si="21"/>
        <v>3.1410299500021832E-2</v>
      </c>
      <c r="E204" s="17">
        <f>IF(OR($A204="",$B204="",$C204=""),"",A204*'MPTO_working_3-way'!$I203)</f>
        <v>1.7789953872622599</v>
      </c>
      <c r="F204" s="21">
        <f>IF(OR($A204="",$B204="",$C204=""),"",B204*'MPTO_working_3-way'!$I203)</f>
        <v>4.0854835928406557</v>
      </c>
      <c r="G204" s="22">
        <f>IF(OR($A204="",$B204="",$C204=""),"",C204*'MPTO_working_3-way'!$I203)</f>
        <v>5.2542421902862095</v>
      </c>
      <c r="H204" s="17"/>
      <c r="I204" s="21"/>
      <c r="J204" s="22"/>
      <c r="K204" s="17"/>
      <c r="L204" s="21"/>
      <c r="M204" s="22"/>
      <c r="N204" s="23">
        <f t="shared" si="25"/>
        <v>56.211500443456728</v>
      </c>
      <c r="O204" s="24">
        <f t="shared" si="26"/>
        <v>24.476906522214065</v>
      </c>
      <c r="P204" s="24">
        <f t="shared" si="27"/>
        <v>19.032240307627081</v>
      </c>
      <c r="Q204" t="s">
        <v>194</v>
      </c>
      <c r="R204" t="s">
        <v>144</v>
      </c>
      <c r="S204" s="58" t="s">
        <v>327</v>
      </c>
      <c r="AD204" s="37"/>
      <c r="AE204" s="37"/>
      <c r="AF204" s="29"/>
      <c r="AG204" s="29"/>
      <c r="AH204" s="48"/>
      <c r="AI204" s="37"/>
      <c r="AJ204" t="s">
        <v>204</v>
      </c>
    </row>
    <row r="205" spans="1:36" s="36" customFormat="1" ht="15" x14ac:dyDescent="0.25">
      <c r="A205">
        <v>2.72</v>
      </c>
      <c r="B205">
        <v>3.29</v>
      </c>
      <c r="C205">
        <v>2.82</v>
      </c>
      <c r="D205" s="20">
        <f t="shared" si="21"/>
        <v>2.6208355682698636E-2</v>
      </c>
      <c r="E205" s="17">
        <f>IF(OR($A205="",$B205="",$C205=""),"",A205*'MPTO_working_3-way'!$I204)</f>
        <v>2.8090373518253147</v>
      </c>
      <c r="F205" s="21">
        <f>IF(OR($A205="",$B205="",$C205=""),"",B205*'MPTO_working_3-way'!$I204)</f>
        <v>3.397695914524002</v>
      </c>
      <c r="G205" s="22">
        <f>IF(OR($A205="",$B205="",$C205=""),"",C205*'MPTO_working_3-way'!$I204)</f>
        <v>2.9123107838777158</v>
      </c>
      <c r="H205" s="17"/>
      <c r="I205" s="21"/>
      <c r="J205" s="22"/>
      <c r="K205" s="17"/>
      <c r="L205" s="21"/>
      <c r="M205" s="22"/>
      <c r="N205" s="23">
        <f t="shared" si="25"/>
        <v>35.599384228557845</v>
      </c>
      <c r="O205" s="24">
        <f t="shared" si="26"/>
        <v>29.431709757348735</v>
      </c>
      <c r="P205" s="24">
        <f t="shared" si="27"/>
        <v>34.336994716906858</v>
      </c>
      <c r="Q205" t="s">
        <v>159</v>
      </c>
      <c r="R205" t="s">
        <v>147</v>
      </c>
      <c r="S205" s="58" t="s">
        <v>327</v>
      </c>
      <c r="AD205" s="37"/>
      <c r="AE205" s="37"/>
      <c r="AF205" s="29"/>
      <c r="AG205" s="29"/>
      <c r="AH205" s="48"/>
      <c r="AI205" s="37"/>
      <c r="AJ205" t="s">
        <v>205</v>
      </c>
    </row>
    <row r="206" spans="1:36" s="36" customFormat="1" ht="15" x14ac:dyDescent="0.25">
      <c r="A206">
        <v>1.39</v>
      </c>
      <c r="B206">
        <v>4.97</v>
      </c>
      <c r="C206">
        <v>8.9</v>
      </c>
      <c r="D206" s="20">
        <f t="shared" si="21"/>
        <v>3.2991254454217023E-2</v>
      </c>
      <c r="E206" s="17">
        <f>IF(OR($A206="",$B206="",$C206=""),"",A206*'MPTO_working_3-way'!$I205)</f>
        <v>1.4336603163050303</v>
      </c>
      <c r="F206" s="21">
        <f>IF(OR($A206="",$B206="",$C206=""),"",B206*'MPTO_working_3-way'!$I205)</f>
        <v>5.126109188515108</v>
      </c>
      <c r="G206" s="22">
        <f>IF(OR($A206="",$B206="",$C206=""),"",C206*'MPTO_working_3-way'!$I205)</f>
        <v>9.1795516655501945</v>
      </c>
      <c r="H206" s="17"/>
      <c r="I206" s="21"/>
      <c r="J206" s="22"/>
      <c r="K206" s="17"/>
      <c r="L206" s="21"/>
      <c r="M206" s="22"/>
      <c r="N206" s="23">
        <f t="shared" si="25"/>
        <v>69.751529607605917</v>
      </c>
      <c r="O206" s="24">
        <f t="shared" si="26"/>
        <v>19.507973069330433</v>
      </c>
      <c r="P206" s="24">
        <f t="shared" si="27"/>
        <v>10.893778219614859</v>
      </c>
      <c r="Q206" t="s">
        <v>146</v>
      </c>
      <c r="R206" t="s">
        <v>153</v>
      </c>
      <c r="S206" s="58" t="s">
        <v>327</v>
      </c>
      <c r="AD206" s="37"/>
      <c r="AE206" s="37"/>
      <c r="AF206" s="29"/>
      <c r="AG206" s="29"/>
      <c r="AH206" s="48"/>
      <c r="AI206" s="37"/>
      <c r="AJ206" t="s">
        <v>205</v>
      </c>
    </row>
    <row r="207" spans="1:36" s="36" customFormat="1" ht="15" x14ac:dyDescent="0.25">
      <c r="A207">
        <v>1.88</v>
      </c>
      <c r="B207">
        <v>3.31</v>
      </c>
      <c r="C207">
        <v>5.16</v>
      </c>
      <c r="D207" s="20">
        <f t="shared" si="21"/>
        <v>2.7828146854801838E-2</v>
      </c>
      <c r="E207" s="17">
        <f>IF(OR($A207="",$B207="",$C207=""),"",A207*'MPTO_working_3-way'!$I206)</f>
        <v>1.9292717086834734</v>
      </c>
      <c r="F207" s="21">
        <f>IF(OR($A207="",$B207="",$C207=""),"",B207*'MPTO_working_3-way'!$I206)</f>
        <v>3.3967496573097327</v>
      </c>
      <c r="G207" s="22">
        <f>IF(OR($A207="",$B207="",$C207=""),"",C207*'MPTO_working_3-way'!$I206)</f>
        <v>5.2952351153227255</v>
      </c>
      <c r="H207" s="17"/>
      <c r="I207" s="21"/>
      <c r="J207" s="22"/>
      <c r="K207" s="17"/>
      <c r="L207" s="21"/>
      <c r="M207" s="22"/>
      <c r="N207" s="23">
        <f t="shared" si="25"/>
        <v>51.833030852994554</v>
      </c>
      <c r="O207" s="24">
        <f t="shared" si="26"/>
        <v>29.439908762425908</v>
      </c>
      <c r="P207" s="24">
        <f t="shared" si="27"/>
        <v>18.884902713881736</v>
      </c>
      <c r="Q207" t="s">
        <v>158</v>
      </c>
      <c r="R207" t="s">
        <v>148</v>
      </c>
      <c r="S207" s="58" t="s">
        <v>327</v>
      </c>
      <c r="AD207" s="37"/>
      <c r="AE207" s="37"/>
      <c r="AF207" s="29"/>
      <c r="AG207" s="29"/>
      <c r="AH207" s="48"/>
      <c r="AI207" s="37"/>
      <c r="AJ207" t="s">
        <v>205</v>
      </c>
    </row>
    <row r="208" spans="1:36" s="36" customFormat="1" ht="15" x14ac:dyDescent="0.25">
      <c r="A208">
        <v>1.43</v>
      </c>
      <c r="B208">
        <v>4.67</v>
      </c>
      <c r="C208">
        <v>8.3699999999999992</v>
      </c>
      <c r="D208" s="20">
        <f t="shared" si="21"/>
        <v>3.2907774636033338E-2</v>
      </c>
      <c r="E208" s="17">
        <f>IF(OR($A208="",$B208="",$C208=""),"",A208*'MPTO_working_3-way'!$I207)</f>
        <v>1.4771774938695303</v>
      </c>
      <c r="F208" s="21">
        <f>IF(OR($A208="",$B208="",$C208=""),"",B208*'MPTO_working_3-way'!$I207)</f>
        <v>4.8240691583011932</v>
      </c>
      <c r="G208" s="22">
        <f>IF(OR($A208="",$B208="",$C208=""),"",C208*'MPTO_working_3-way'!$I207)</f>
        <v>8.6461367997817948</v>
      </c>
      <c r="H208" s="17"/>
      <c r="I208" s="21"/>
      <c r="J208" s="22"/>
      <c r="K208" s="17"/>
      <c r="L208" s="21"/>
      <c r="M208" s="22"/>
      <c r="N208" s="23">
        <f t="shared" si="25"/>
        <v>67.696671804852429</v>
      </c>
      <c r="O208" s="24">
        <f t="shared" si="26"/>
        <v>20.729387726111128</v>
      </c>
      <c r="P208" s="24">
        <f t="shared" si="27"/>
        <v>11.56585910166535</v>
      </c>
      <c r="Q208" t="s">
        <v>149</v>
      </c>
      <c r="R208" t="s">
        <v>151</v>
      </c>
      <c r="S208" s="58" t="s">
        <v>327</v>
      </c>
      <c r="AD208" s="37"/>
      <c r="AE208" s="37"/>
      <c r="AF208" s="29"/>
      <c r="AG208" s="29"/>
      <c r="AH208" s="48"/>
      <c r="AI208" s="37"/>
      <c r="AJ208" t="s">
        <v>205</v>
      </c>
    </row>
    <row r="209" spans="1:36" s="36" customFormat="1" ht="15" x14ac:dyDescent="0.25">
      <c r="A209">
        <v>6.39</v>
      </c>
      <c r="B209">
        <v>3.73</v>
      </c>
      <c r="C209">
        <v>1.65</v>
      </c>
      <c r="D209" s="20">
        <f t="shared" si="21"/>
        <v>3.0651643497620285E-2</v>
      </c>
      <c r="E209" s="17">
        <f>IF(OR($A209="",$B209="",$C209=""),"",A209*'MPTO_working_3-way'!$I208)</f>
        <v>6.5678218584021835</v>
      </c>
      <c r="F209" s="21">
        <f>IF(OR($A209="",$B209="",$C209=""),"",B209*'MPTO_working_3-way'!$I208)</f>
        <v>3.8337989877684109</v>
      </c>
      <c r="G209" s="22">
        <f>IF(OR($A209="",$B209="",$C209=""),"",C209*'MPTO_working_3-way'!$I208)</f>
        <v>1.6959164423104229</v>
      </c>
      <c r="H209" s="17"/>
      <c r="I209" s="21"/>
      <c r="J209" s="22"/>
      <c r="K209" s="17"/>
      <c r="L209" s="21"/>
      <c r="M209" s="22"/>
      <c r="N209" s="23">
        <f t="shared" si="25"/>
        <v>15.225747920076497</v>
      </c>
      <c r="O209" s="24">
        <f t="shared" si="26"/>
        <v>26.083787991766439</v>
      </c>
      <c r="P209" s="24">
        <f t="shared" si="27"/>
        <v>58.965169217750798</v>
      </c>
      <c r="Q209" t="s">
        <v>150</v>
      </c>
      <c r="R209" t="s">
        <v>152</v>
      </c>
      <c r="S209" s="58" t="s">
        <v>327</v>
      </c>
      <c r="AD209" s="37"/>
      <c r="AE209" s="37"/>
      <c r="AF209" s="29"/>
      <c r="AG209" s="29"/>
      <c r="AH209" s="48"/>
      <c r="AI209" s="37"/>
      <c r="AJ209" t="s">
        <v>205</v>
      </c>
    </row>
    <row r="210" spans="1:36" s="36" customFormat="1" ht="15" x14ac:dyDescent="0.25">
      <c r="A210">
        <v>3.54</v>
      </c>
      <c r="B210">
        <v>3.27</v>
      </c>
      <c r="C210">
        <v>2.27</v>
      </c>
      <c r="D210" s="20">
        <f t="shared" si="21"/>
        <v>2.882490762096479E-2</v>
      </c>
      <c r="E210" s="17">
        <f>IF(OR($A210="",$B210="",$C210=""),"",A210*'MPTO_working_3-way'!$I209)</f>
        <v>3.6564935222115582</v>
      </c>
      <c r="F210" s="21">
        <f>IF(OR($A210="",$B210="",$C210=""),"",B210*'MPTO_working_3-way'!$I209)</f>
        <v>3.3776084230598289</v>
      </c>
      <c r="G210" s="22">
        <f>IF(OR($A210="",$B210="",$C210=""),"",C210*'MPTO_working_3-way'!$I209)</f>
        <v>2.3447006484237956</v>
      </c>
      <c r="H210" s="17"/>
      <c r="I210" s="21"/>
      <c r="J210" s="22"/>
      <c r="K210" s="17"/>
      <c r="L210" s="21"/>
      <c r="M210" s="22"/>
      <c r="N210" s="23">
        <f t="shared" si="25"/>
        <v>27.348605813888323</v>
      </c>
      <c r="O210" s="24">
        <f t="shared" si="26"/>
        <v>29.606747578337817</v>
      </c>
      <c r="P210" s="24">
        <f t="shared" si="27"/>
        <v>42.649367656900736</v>
      </c>
      <c r="Q210" t="s">
        <v>102</v>
      </c>
      <c r="R210" t="s">
        <v>106</v>
      </c>
      <c r="S210" s="58" t="s">
        <v>327</v>
      </c>
      <c r="AD210" s="37"/>
      <c r="AE210" s="37"/>
      <c r="AF210" s="29"/>
      <c r="AG210" s="29"/>
      <c r="AH210" s="48"/>
      <c r="AI210" s="37"/>
      <c r="AJ210" t="s">
        <v>93</v>
      </c>
    </row>
    <row r="211" spans="1:36" s="36" customFormat="1" ht="15" x14ac:dyDescent="0.25">
      <c r="A211">
        <v>6.38</v>
      </c>
      <c r="B211">
        <v>3.95</v>
      </c>
      <c r="C211">
        <v>1.61</v>
      </c>
      <c r="D211" s="20">
        <f t="shared" si="21"/>
        <v>3.1022381296611279E-2</v>
      </c>
      <c r="E211" s="17">
        <f>IF(OR($A211="",$B211="",$C211=""),"",A211*'MPTO_working_3-way'!$I210)</f>
        <v>6.5755574855148176</v>
      </c>
      <c r="F211" s="21">
        <f>IF(OR($A211="",$B211="",$C211=""),"",B211*'MPTO_working_3-way'!$I210)</f>
        <v>4.0710739918156005</v>
      </c>
      <c r="G211" s="22">
        <f>IF(OR($A211="",$B211="",$C211=""),"",C211*'MPTO_working_3-way'!$I210)</f>
        <v>1.6593491460311687</v>
      </c>
      <c r="H211" s="17"/>
      <c r="I211" s="21"/>
      <c r="J211" s="22"/>
      <c r="K211" s="17"/>
      <c r="L211" s="21"/>
      <c r="M211" s="22"/>
      <c r="N211" s="23">
        <f t="shared" si="25"/>
        <v>15.207836023073067</v>
      </c>
      <c r="O211" s="24">
        <f t="shared" si="26"/>
        <v>24.56354274106485</v>
      </c>
      <c r="P211" s="24">
        <f t="shared" si="27"/>
        <v>60.264592439258493</v>
      </c>
      <c r="Q211" t="s">
        <v>105</v>
      </c>
      <c r="R211" t="s">
        <v>113</v>
      </c>
      <c r="S211" s="58" t="s">
        <v>327</v>
      </c>
      <c r="AD211" s="37"/>
      <c r="AE211" s="37"/>
      <c r="AF211" s="29"/>
      <c r="AG211" s="29"/>
      <c r="AH211" s="48"/>
      <c r="AI211" s="37"/>
      <c r="AJ211" t="s">
        <v>93</v>
      </c>
    </row>
    <row r="212" spans="1:36" s="36" customFormat="1" ht="15" x14ac:dyDescent="0.25">
      <c r="A212">
        <v>2.2999999999999998</v>
      </c>
      <c r="B212">
        <v>2.77</v>
      </c>
      <c r="C212">
        <v>4.0199999999999996</v>
      </c>
      <c r="D212" s="20">
        <f t="shared" si="21"/>
        <v>4.4549657926034714E-2</v>
      </c>
      <c r="E212" s="17">
        <f>IF(OR($A212="",$B212="",$C212=""),"",A212*'MPTO_working_3-way'!$I211)</f>
        <v>2.3662972875282189</v>
      </c>
      <c r="F212" s="21">
        <f>IF(OR($A212="",$B212="",$C212=""),"",B212*'MPTO_working_3-way'!$I211)</f>
        <v>2.8498449941100725</v>
      </c>
      <c r="G212" s="22">
        <f>IF(OR($A212="",$B212="",$C212=""),"",C212*'MPTO_working_3-way'!$I211)</f>
        <v>4.1358761286362782</v>
      </c>
      <c r="H212" s="17"/>
      <c r="I212" s="21"/>
      <c r="J212" s="22"/>
      <c r="K212" s="17"/>
      <c r="L212" s="21"/>
      <c r="M212" s="22"/>
      <c r="N212" s="23">
        <f t="shared" si="25"/>
        <v>42.260116903763077</v>
      </c>
      <c r="O212" s="24">
        <f t="shared" si="26"/>
        <v>35.089627754027106</v>
      </c>
      <c r="P212" s="24">
        <f t="shared" si="27"/>
        <v>24.178673850411712</v>
      </c>
      <c r="Q212" t="s">
        <v>73</v>
      </c>
      <c r="R212" t="s">
        <v>82</v>
      </c>
      <c r="S212" s="58" t="s">
        <v>327</v>
      </c>
      <c r="AD212" s="37"/>
      <c r="AE212" s="37"/>
      <c r="AF212" s="29"/>
      <c r="AG212" s="29"/>
      <c r="AH212" s="48"/>
      <c r="AI212" s="37"/>
      <c r="AJ212" t="s">
        <v>94</v>
      </c>
    </row>
    <row r="213" spans="1:36" s="36" customFormat="1" ht="15" x14ac:dyDescent="0.25">
      <c r="A213">
        <v>1.98</v>
      </c>
      <c r="B213">
        <v>2.99</v>
      </c>
      <c r="C213">
        <v>4.8499999999999996</v>
      </c>
      <c r="D213" s="20">
        <f t="shared" si="21"/>
        <v>4.5684232595931462E-2</v>
      </c>
      <c r="E213" s="17">
        <f>IF(OR($A213="",$B213="",$C213=""),"",A213*'MPTO_working_3-way'!$I212)</f>
        <v>2.0414243149672902</v>
      </c>
      <c r="F213" s="21">
        <f>IF(OR($A213="",$B213="",$C213=""),"",B213*'MPTO_working_3-way'!$I212)</f>
        <v>3.0827569200768679</v>
      </c>
      <c r="G213" s="22">
        <f>IF(OR($A213="",$B213="",$C213=""),"",C213*'MPTO_working_3-way'!$I212)</f>
        <v>5.000458549288564</v>
      </c>
      <c r="H213" s="17"/>
      <c r="I213" s="21"/>
      <c r="J213" s="22"/>
      <c r="K213" s="17"/>
      <c r="L213" s="21"/>
      <c r="M213" s="22"/>
      <c r="N213" s="23">
        <f t="shared" si="25"/>
        <v>48.985406545234724</v>
      </c>
      <c r="O213" s="24">
        <f t="shared" si="26"/>
        <v>32.438496641994895</v>
      </c>
      <c r="P213" s="24">
        <f t="shared" si="27"/>
        <v>19.99816597104428</v>
      </c>
      <c r="Q213" t="s">
        <v>78</v>
      </c>
      <c r="R213" t="s">
        <v>72</v>
      </c>
      <c r="S213" s="58" t="s">
        <v>327</v>
      </c>
      <c r="AD213" s="37"/>
      <c r="AE213" s="37"/>
      <c r="AF213" s="29"/>
      <c r="AG213" s="29"/>
      <c r="AH213" s="48"/>
      <c r="AI213" s="37"/>
      <c r="AJ213" t="s">
        <v>94</v>
      </c>
    </row>
    <row r="214" spans="1:36" s="36" customFormat="1" ht="15" x14ac:dyDescent="0.25">
      <c r="A214">
        <v>2.89</v>
      </c>
      <c r="B214">
        <v>3.27</v>
      </c>
      <c r="C214">
        <v>2.63</v>
      </c>
      <c r="D214" s="20">
        <f t="shared" si="21"/>
        <v>3.2059295681320821E-2</v>
      </c>
      <c r="E214" s="17">
        <f>IF(OR($A214="",$B214="",$C214=""),"",A214*'MPTO_working_3-way'!$I213)</f>
        <v>3.0187485114062405</v>
      </c>
      <c r="F214" s="21">
        <f>IF(OR($A214="",$B214="",$C214=""),"",B214*'MPTO_working_3-way'!$I213)</f>
        <v>3.4156773814181336</v>
      </c>
      <c r="G214" s="22">
        <f>IF(OR($A214="",$B214="",$C214=""),"",C214*'MPTO_working_3-way'!$I213)</f>
        <v>2.747165600345471</v>
      </c>
      <c r="H214" s="17"/>
      <c r="I214" s="21"/>
      <c r="J214" s="22"/>
      <c r="K214" s="17"/>
      <c r="L214" s="21"/>
      <c r="M214" s="22"/>
      <c r="N214" s="23">
        <f t="shared" si="25"/>
        <v>33.126310330971044</v>
      </c>
      <c r="O214" s="24">
        <f t="shared" si="26"/>
        <v>29.27676968088878</v>
      </c>
      <c r="P214" s="24">
        <f t="shared" si="27"/>
        <v>36.401154698291386</v>
      </c>
      <c r="Q214" t="s">
        <v>247</v>
      </c>
      <c r="R214" t="s">
        <v>208</v>
      </c>
      <c r="S214" s="58" t="s">
        <v>327</v>
      </c>
      <c r="AD214" s="37"/>
      <c r="AE214" s="37"/>
      <c r="AF214" s="29"/>
      <c r="AG214" s="29"/>
      <c r="AH214" s="48"/>
      <c r="AI214" s="37"/>
      <c r="AJ214" t="s">
        <v>252</v>
      </c>
    </row>
    <row r="215" spans="1:36" s="36" customFormat="1" ht="15" x14ac:dyDescent="0.25">
      <c r="A215">
        <v>2.63</v>
      </c>
      <c r="B215">
        <v>3.05</v>
      </c>
      <c r="C215">
        <v>3.08</v>
      </c>
      <c r="D215" s="20">
        <f t="shared" si="21"/>
        <v>3.2772314016470405E-2</v>
      </c>
      <c r="E215" s="17">
        <f>IF(OR($A215="",$B215="",$C215=""),"",A215*'MPTO_working_3-way'!$I214)</f>
        <v>2.7501495317272995</v>
      </c>
      <c r="F215" s="21">
        <f>IF(OR($A215="",$B215="",$C215=""),"",B215*'MPTO_working_3-way'!$I214)</f>
        <v>3.189336909417591</v>
      </c>
      <c r="G215" s="22">
        <f>IF(OR($A215="",$B215="",$C215=""),"",C215*'MPTO_working_3-way'!$I214)</f>
        <v>3.2207074363954691</v>
      </c>
      <c r="H215" s="17"/>
      <c r="I215" s="21"/>
      <c r="J215" s="22"/>
      <c r="K215" s="17"/>
      <c r="L215" s="21"/>
      <c r="M215" s="22"/>
      <c r="N215" s="23">
        <f t="shared" si="25"/>
        <v>36.361659192106735</v>
      </c>
      <c r="O215" s="24">
        <f t="shared" si="26"/>
        <v>31.354479893521546</v>
      </c>
      <c r="P215" s="24">
        <f t="shared" si="27"/>
        <v>31.049079115337889</v>
      </c>
      <c r="Q215" t="s">
        <v>189</v>
      </c>
      <c r="R215" t="s">
        <v>203</v>
      </c>
      <c r="S215" s="58" t="s">
        <v>328</v>
      </c>
      <c r="AD215" s="37"/>
      <c r="AE215" s="37"/>
      <c r="AF215" s="29"/>
      <c r="AG215" s="29"/>
      <c r="AH215" s="48"/>
      <c r="AI215" s="37"/>
      <c r="AJ215" t="s">
        <v>207</v>
      </c>
    </row>
    <row r="216" spans="1:36" s="36" customFormat="1" ht="15" x14ac:dyDescent="0.25">
      <c r="A216">
        <v>4.99</v>
      </c>
      <c r="B216">
        <v>3.3</v>
      </c>
      <c r="C216">
        <v>1.88</v>
      </c>
      <c r="D216" s="20">
        <f t="shared" si="21"/>
        <v>3.5345998250530641E-2</v>
      </c>
      <c r="E216" s="17">
        <f>IF(OR($A216="",$B216="",$C216=""),"",A216*'MPTO_working_3-way'!$I215)</f>
        <v>5.1499758854497912</v>
      </c>
      <c r="F216" s="21">
        <f>IF(OR($A216="",$B216="",$C216=""),"",B216*'MPTO_working_3-way'!$I215)</f>
        <v>3.4057956757483585</v>
      </c>
      <c r="G216" s="22">
        <f>IF(OR($A216="",$B216="",$C216=""),"",C216*'MPTO_working_3-way'!$I215)</f>
        <v>1.940271475880883</v>
      </c>
      <c r="H216" s="17"/>
      <c r="I216" s="21"/>
      <c r="J216" s="22"/>
      <c r="K216" s="17"/>
      <c r="L216" s="21"/>
      <c r="M216" s="22"/>
      <c r="N216" s="23">
        <f t="shared" si="25"/>
        <v>19.417566649686581</v>
      </c>
      <c r="O216" s="24">
        <f t="shared" si="26"/>
        <v>29.361714418768504</v>
      </c>
      <c r="P216" s="24">
        <f t="shared" si="27"/>
        <v>51.539179564859609</v>
      </c>
      <c r="Q216" t="s">
        <v>187</v>
      </c>
      <c r="R216" t="s">
        <v>173</v>
      </c>
      <c r="S216" s="58" t="s">
        <v>328</v>
      </c>
      <c r="AD216" s="37"/>
      <c r="AE216" s="37"/>
      <c r="AF216" s="29"/>
      <c r="AG216" s="29"/>
      <c r="AH216" s="48"/>
      <c r="AI216" s="37"/>
      <c r="AJ216" t="s">
        <v>207</v>
      </c>
    </row>
    <row r="217" spans="1:36" s="36" customFormat="1" ht="15" x14ac:dyDescent="0.25">
      <c r="A217">
        <v>1.6</v>
      </c>
      <c r="B217">
        <v>3.97</v>
      </c>
      <c r="C217">
        <v>5.77</v>
      </c>
      <c r="D217" s="20">
        <f t="shared" si="21"/>
        <v>5.0199394069035952E-2</v>
      </c>
      <c r="E217" s="17">
        <f>IF(OR($A217="",$B217="",$C217=""),"",A217*'MPTO_working_3-way'!$I216)</f>
        <v>1.6524357024263527</v>
      </c>
      <c r="F217" s="21">
        <f>IF(OR($A217="",$B217="",$C217=""),"",B217*'MPTO_working_3-way'!$I216)</f>
        <v>4.100106086645388</v>
      </c>
      <c r="G217" s="22">
        <f>IF(OR($A217="",$B217="",$C217=""),"",C217*'MPTO_working_3-way'!$I216)</f>
        <v>5.9590962518750334</v>
      </c>
      <c r="H217" s="17"/>
      <c r="I217" s="21"/>
      <c r="J217" s="22"/>
      <c r="K217" s="17"/>
      <c r="L217" s="21"/>
      <c r="M217" s="22"/>
      <c r="N217" s="23">
        <f t="shared" si="25"/>
        <v>60.516726825234457</v>
      </c>
      <c r="O217" s="24">
        <f t="shared" si="26"/>
        <v>24.389612826290964</v>
      </c>
      <c r="P217" s="24">
        <f t="shared" si="27"/>
        <v>16.781068097118741</v>
      </c>
      <c r="Q217" t="s">
        <v>202</v>
      </c>
      <c r="R217" t="s">
        <v>175</v>
      </c>
      <c r="S217" s="58" t="s">
        <v>328</v>
      </c>
      <c r="AD217" s="37"/>
      <c r="AE217" s="37"/>
      <c r="AF217" s="29"/>
      <c r="AG217" s="29"/>
      <c r="AH217" s="48"/>
      <c r="AI217" s="37"/>
      <c r="AJ217" t="s">
        <v>207</v>
      </c>
    </row>
    <row r="218" spans="1:36" s="36" customFormat="1" ht="15" x14ac:dyDescent="0.25">
      <c r="A218">
        <v>2.68</v>
      </c>
      <c r="B218">
        <v>3.13</v>
      </c>
      <c r="C218">
        <v>2.85</v>
      </c>
      <c r="D218" s="20">
        <f t="shared" si="21"/>
        <v>4.3500339232038776E-2</v>
      </c>
      <c r="E218" s="17">
        <f>IF(OR($A218="",$B218="",$C218=""),"",A218*'MPTO_working_3-way'!$I217)</f>
        <v>2.7747272753114225</v>
      </c>
      <c r="F218" s="21">
        <f>IF(OR($A218="",$B218="",$C218=""),"",B218*'MPTO_working_3-way'!$I217)</f>
        <v>3.2406329745241607</v>
      </c>
      <c r="G218" s="22">
        <f>IF(OR($A218="",$B218="",$C218=""),"",C218*'MPTO_working_3-way'!$I217)</f>
        <v>2.9507360950140122</v>
      </c>
      <c r="H218" s="17"/>
      <c r="I218" s="21"/>
      <c r="J218" s="22"/>
      <c r="K218" s="17"/>
      <c r="L218" s="21"/>
      <c r="M218" s="22"/>
      <c r="N218" s="23">
        <f t="shared" si="25"/>
        <v>36.039577975740507</v>
      </c>
      <c r="O218" s="24">
        <f t="shared" si="26"/>
        <v>30.858169001592518</v>
      </c>
      <c r="P218" s="24">
        <f t="shared" si="27"/>
        <v>33.889848763152479</v>
      </c>
      <c r="Q218" t="s">
        <v>191</v>
      </c>
      <c r="R218" t="s">
        <v>156</v>
      </c>
      <c r="S218" s="58" t="s">
        <v>328</v>
      </c>
      <c r="AD218" s="37"/>
      <c r="AE218" s="37"/>
      <c r="AF218" s="29"/>
      <c r="AG218" s="29"/>
      <c r="AH218" s="48"/>
      <c r="AI218" s="37"/>
      <c r="AJ218" t="s">
        <v>207</v>
      </c>
    </row>
    <row r="219" spans="1:36" s="36" customFormat="1" ht="15" x14ac:dyDescent="0.25">
      <c r="A219">
        <v>2.12</v>
      </c>
      <c r="B219">
        <v>3.24</v>
      </c>
      <c r="C219">
        <v>3.78</v>
      </c>
      <c r="D219" s="20">
        <f t="shared" si="21"/>
        <v>4.4890353066453725E-2</v>
      </c>
      <c r="E219" s="17">
        <f>IF(OR($A219="",$B219="",$C219=""),"",A219*'MPTO_working_3-way'!$I218)</f>
        <v>2.2264227154263563</v>
      </c>
      <c r="F219" s="21">
        <f>IF(OR($A219="",$B219="",$C219=""),"",B219*'MPTO_working_3-way'!$I218)</f>
        <v>3.4026460367836768</v>
      </c>
      <c r="G219" s="22">
        <f>IF(OR($A219="",$B219="",$C219=""),"",C219*'MPTO_working_3-way'!$I218)</f>
        <v>3.9697537095809556</v>
      </c>
      <c r="H219" s="17"/>
      <c r="I219" s="21"/>
      <c r="J219" s="22"/>
      <c r="K219" s="17"/>
      <c r="L219" s="21"/>
      <c r="M219" s="22"/>
      <c r="N219" s="23">
        <f t="shared" si="25"/>
        <v>44.915100491530048</v>
      </c>
      <c r="O219" s="24">
        <f t="shared" si="26"/>
        <v>29.388892914211016</v>
      </c>
      <c r="P219" s="24">
        <f t="shared" si="27"/>
        <v>25.190479640752304</v>
      </c>
      <c r="Q219" t="s">
        <v>263</v>
      </c>
      <c r="R219" t="s">
        <v>157</v>
      </c>
      <c r="S219" s="58" t="s">
        <v>328</v>
      </c>
      <c r="AD219" s="37"/>
      <c r="AE219" s="37"/>
      <c r="AF219" s="29"/>
      <c r="AG219" s="29"/>
      <c r="AH219" s="48"/>
      <c r="AI219" s="37"/>
      <c r="AJ219" t="s">
        <v>207</v>
      </c>
    </row>
    <row r="220" spans="1:36" s="36" customFormat="1" ht="15" x14ac:dyDescent="0.25">
      <c r="A220">
        <v>4.2300000000000004</v>
      </c>
      <c r="B220">
        <v>3.6</v>
      </c>
      <c r="C220">
        <v>1.88</v>
      </c>
      <c r="D220" s="20">
        <f t="shared" si="21"/>
        <v>4.6099290780141855E-2</v>
      </c>
      <c r="E220" s="17">
        <f>IF(OR($A220="",$B220="",$C220=""),"",A220*'MPTO_working_3-way'!$I219)</f>
        <v>4.4140064349515242</v>
      </c>
      <c r="F220" s="21">
        <f>IF(OR($A220="",$B220="",$C220=""),"",B220*'MPTO_working_3-way'!$I219)</f>
        <v>3.7566012212353397</v>
      </c>
      <c r="G220" s="22">
        <f>IF(OR($A220="",$B220="",$C220=""),"",C220*'MPTO_working_3-way'!$I219)</f>
        <v>1.9617806377562328</v>
      </c>
      <c r="H220" s="17"/>
      <c r="I220" s="21"/>
      <c r="J220" s="22"/>
      <c r="K220" s="17"/>
      <c r="L220" s="21"/>
      <c r="M220" s="22"/>
      <c r="N220" s="23">
        <f t="shared" si="25"/>
        <v>22.655155010234648</v>
      </c>
      <c r="O220" s="24">
        <f t="shared" si="26"/>
        <v>26.619807137025713</v>
      </c>
      <c r="P220" s="24">
        <f t="shared" si="27"/>
        <v>50.974098773027961</v>
      </c>
      <c r="Q220" t="s">
        <v>196</v>
      </c>
      <c r="R220" t="s">
        <v>186</v>
      </c>
      <c r="S220" s="58" t="s">
        <v>328</v>
      </c>
      <c r="AD220" s="37"/>
      <c r="AE220" s="37"/>
      <c r="AF220" s="29"/>
      <c r="AG220" s="29"/>
      <c r="AH220" s="48"/>
      <c r="AI220" s="37"/>
      <c r="AJ220" t="s">
        <v>207</v>
      </c>
    </row>
    <row r="221" spans="1:36" s="36" customFormat="1" ht="15" x14ac:dyDescent="0.25">
      <c r="A221">
        <v>3.47</v>
      </c>
      <c r="B221">
        <v>3.2</v>
      </c>
      <c r="C221">
        <v>2.34</v>
      </c>
      <c r="D221" s="20">
        <f t="shared" si="21"/>
        <v>2.8034865390773156E-2</v>
      </c>
      <c r="E221" s="17">
        <f>IF(OR($A221="",$B221="",$C221=""),"",A221*'MPTO_working_3-way'!$I220)</f>
        <v>3.6257695251405946</v>
      </c>
      <c r="F221" s="21">
        <f>IF(OR($A221="",$B221="",$C221=""),"",B221*'MPTO_working_3-way'!$I220)</f>
        <v>3.3436491298126523</v>
      </c>
      <c r="G221" s="22">
        <f>IF(OR($A221="",$B221="",$C221=""),"",C221*'MPTO_working_3-way'!$I220)</f>
        <v>2.4450434261755016</v>
      </c>
      <c r="H221" s="17"/>
      <c r="I221" s="21"/>
      <c r="J221" s="22"/>
      <c r="K221" s="17"/>
      <c r="L221" s="21"/>
      <c r="M221" s="22"/>
      <c r="N221" s="23">
        <f t="shared" si="25"/>
        <v>27.58035206226252</v>
      </c>
      <c r="O221" s="24">
        <f t="shared" si="26"/>
        <v>29.90744426751592</v>
      </c>
      <c r="P221" s="24">
        <f t="shared" si="27"/>
        <v>40.899069083782457</v>
      </c>
      <c r="Q221" t="s">
        <v>135</v>
      </c>
      <c r="R221" t="s">
        <v>141</v>
      </c>
      <c r="S221" s="58" t="s">
        <v>328</v>
      </c>
      <c r="AD221" s="37"/>
      <c r="AE221" s="37"/>
      <c r="AF221" s="29"/>
      <c r="AG221" s="29"/>
      <c r="AH221" s="48"/>
      <c r="AI221" s="37"/>
      <c r="AJ221" t="s">
        <v>143</v>
      </c>
    </row>
    <row r="222" spans="1:36" s="36" customFormat="1" ht="15" x14ac:dyDescent="0.25">
      <c r="A222">
        <v>2.44</v>
      </c>
      <c r="B222">
        <v>3.53</v>
      </c>
      <c r="C222">
        <v>3</v>
      </c>
      <c r="D222" s="20">
        <f t="shared" si="21"/>
        <v>2.6455517887273849E-2</v>
      </c>
      <c r="E222" s="17">
        <f>IF(OR($A222="",$B222="",$C222=""),"",A222*'MPTO_working_3-way'!$I221)</f>
        <v>2.5524822695035461</v>
      </c>
      <c r="F222" s="21">
        <f>IF(OR($A222="",$B222="",$C222=""),"",B222*'MPTO_working_3-way'!$I221)</f>
        <v>3.6927304964539007</v>
      </c>
      <c r="G222" s="22">
        <f>IF(OR($A222="",$B222="",$C222=""),"",C222*'MPTO_working_3-way'!$I221)</f>
        <v>3.1382978723404253</v>
      </c>
      <c r="H222" s="17"/>
      <c r="I222" s="21"/>
      <c r="J222" s="22"/>
      <c r="K222" s="17"/>
      <c r="L222" s="21"/>
      <c r="M222" s="22"/>
      <c r="N222" s="23">
        <f t="shared" si="25"/>
        <v>39.177549319255348</v>
      </c>
      <c r="O222" s="24">
        <f t="shared" si="26"/>
        <v>27.080232390646756</v>
      </c>
      <c r="P222" s="24">
        <f t="shared" si="27"/>
        <v>31.864406779661021</v>
      </c>
      <c r="Q222" t="s">
        <v>140</v>
      </c>
      <c r="R222" t="s">
        <v>137</v>
      </c>
      <c r="S222" s="58" t="s">
        <v>328</v>
      </c>
      <c r="AD222" s="37"/>
      <c r="AE222" s="37"/>
      <c r="AF222" s="29"/>
      <c r="AG222" s="29"/>
      <c r="AH222" s="48"/>
      <c r="AI222" s="37"/>
      <c r="AJ222" t="s">
        <v>143</v>
      </c>
    </row>
    <row r="223" spans="1:36" s="36" customFormat="1" ht="15" x14ac:dyDescent="0.25">
      <c r="A223">
        <v>1.46</v>
      </c>
      <c r="B223">
        <v>4.88</v>
      </c>
      <c r="C223">
        <v>7.01</v>
      </c>
      <c r="D223" s="20">
        <f t="shared" si="21"/>
        <v>3.2502891989980576E-2</v>
      </c>
      <c r="E223" s="17">
        <f>IF(OR($A223="",$B223="",$C223=""),"",A223*'MPTO_working_3-way'!$I222)</f>
        <v>1.5009309034705287</v>
      </c>
      <c r="F223" s="21">
        <f>IF(OR($A223="",$B223="",$C223=""),"",B223*'MPTO_working_3-way'!$I222)</f>
        <v>5.0168101431069729</v>
      </c>
      <c r="G223" s="22">
        <f>IF(OR($A223="",$B223="",$C223=""),"",C223*'MPTO_working_3-way'!$I222)</f>
        <v>7.2065244063893195</v>
      </c>
      <c r="H223" s="17"/>
      <c r="I223" s="21"/>
      <c r="J223" s="22"/>
      <c r="K223" s="17"/>
      <c r="L223" s="21"/>
      <c r="M223" s="22"/>
      <c r="N223" s="23">
        <f t="shared" si="25"/>
        <v>66.625318839644734</v>
      </c>
      <c r="O223" s="24">
        <f t="shared" si="26"/>
        <v>19.932984734811743</v>
      </c>
      <c r="P223" s="24">
        <f t="shared" si="27"/>
        <v>13.876314622807604</v>
      </c>
      <c r="Q223" t="s">
        <v>254</v>
      </c>
      <c r="R223" t="s">
        <v>139</v>
      </c>
      <c r="S223" s="58" t="s">
        <v>328</v>
      </c>
      <c r="AD223" s="37"/>
      <c r="AE223" s="37"/>
      <c r="AF223" s="29"/>
      <c r="AG223" s="29"/>
      <c r="AH223" s="48"/>
      <c r="AI223" s="37"/>
      <c r="AJ223" t="s">
        <v>143</v>
      </c>
    </row>
    <row r="224" spans="1:36" s="36" customFormat="1" ht="15" x14ac:dyDescent="0.25">
      <c r="A224">
        <v>1.62</v>
      </c>
      <c r="B224">
        <v>4.01</v>
      </c>
      <c r="C224">
        <v>6.14</v>
      </c>
      <c r="D224" s="20">
        <f t="shared" si="21"/>
        <v>2.9526958732175812E-2</v>
      </c>
      <c r="E224" s="17">
        <f>IF(OR($A224="",$B224="",$C224=""),"",A224*'MPTO_working_3-way'!$I223)</f>
        <v>1.6628579389773837</v>
      </c>
      <c r="F224" s="21">
        <f>IF(OR($A224="",$B224="",$C224=""),"",B224*'MPTO_working_3-way'!$I223)</f>
        <v>4.1160866267279683</v>
      </c>
      <c r="G224" s="22">
        <f>IF(OR($A224="",$B224="",$C224=""),"",C224*'MPTO_working_3-way'!$I223)</f>
        <v>6.3024368798278614</v>
      </c>
      <c r="H224" s="17"/>
      <c r="I224" s="21"/>
      <c r="J224" s="22"/>
      <c r="K224" s="17"/>
      <c r="L224" s="21"/>
      <c r="M224" s="22"/>
      <c r="N224" s="23">
        <f t="shared" si="25"/>
        <v>60.137428252889435</v>
      </c>
      <c r="O224" s="24">
        <f t="shared" si="26"/>
        <v>24.29492113957129</v>
      </c>
      <c r="P224" s="24">
        <f t="shared" si="27"/>
        <v>15.866878464117406</v>
      </c>
      <c r="Q224" t="s">
        <v>283</v>
      </c>
      <c r="R224" t="s">
        <v>284</v>
      </c>
      <c r="S224" s="58" t="s">
        <v>328</v>
      </c>
      <c r="AD224" s="37"/>
      <c r="AE224" s="37"/>
      <c r="AF224" s="29"/>
      <c r="AG224" s="29"/>
      <c r="AH224" s="48"/>
      <c r="AI224" s="37"/>
      <c r="AJ224" t="s">
        <v>331</v>
      </c>
    </row>
    <row r="225" spans="1:36" s="36" customFormat="1" ht="15" x14ac:dyDescent="0.25">
      <c r="A225">
        <v>2.66</v>
      </c>
      <c r="B225">
        <v>3.31</v>
      </c>
      <c r="C225">
        <v>2.86</v>
      </c>
      <c r="D225" s="20">
        <f t="shared" si="21"/>
        <v>2.7705002899787612E-2</v>
      </c>
      <c r="E225" s="17">
        <f>IF(OR($A225="",$B225="",$C225=""),"",A225*'MPTO_working_3-way'!$I224)</f>
        <v>2.7464576926933484</v>
      </c>
      <c r="F225" s="21">
        <f>IF(OR($A225="",$B225="",$C225=""),"",B225*'MPTO_working_3-way'!$I224)</f>
        <v>3.4175845724868359</v>
      </c>
      <c r="G225" s="22">
        <f>IF(OR($A225="",$B225="",$C225=""),"",C225*'MPTO_working_3-way'!$I224)</f>
        <v>2.9529582710913442</v>
      </c>
      <c r="H225" s="17"/>
      <c r="I225" s="21"/>
      <c r="J225" s="22"/>
      <c r="K225" s="17"/>
      <c r="L225" s="21"/>
      <c r="M225" s="22"/>
      <c r="N225" s="23">
        <f t="shared" si="25"/>
        <v>36.410537204355677</v>
      </c>
      <c r="O225" s="24">
        <f t="shared" si="26"/>
        <v>29.260431711053197</v>
      </c>
      <c r="P225" s="24">
        <f t="shared" si="27"/>
        <v>33.86434579146367</v>
      </c>
      <c r="Q225" t="s">
        <v>285</v>
      </c>
      <c r="R225" t="s">
        <v>286</v>
      </c>
      <c r="S225" s="58" t="s">
        <v>328</v>
      </c>
      <c r="AD225" s="37"/>
      <c r="AE225" s="37"/>
      <c r="AF225" s="29"/>
      <c r="AG225" s="29"/>
      <c r="AH225" s="48"/>
      <c r="AI225" s="37"/>
      <c r="AJ225" t="s">
        <v>331</v>
      </c>
    </row>
    <row r="226" spans="1:36" s="36" customFormat="1" ht="15" x14ac:dyDescent="0.25">
      <c r="A226">
        <v>1.93</v>
      </c>
      <c r="B226">
        <v>3.59</v>
      </c>
      <c r="C226">
        <v>4.32</v>
      </c>
      <c r="D226" s="20">
        <f t="shared" si="21"/>
        <v>2.8167728540814396E-2</v>
      </c>
      <c r="E226" s="17">
        <f>IF(OR($A226="",$B226="",$C226=""),"",A226*'MPTO_working_3-way'!$I225)</f>
        <v>1.9869870303530992</v>
      </c>
      <c r="F226" s="21">
        <f>IF(OR($A226="",$B226="",$C226=""),"",B226*'MPTO_working_3-way'!$I225)</f>
        <v>3.6960017818485111</v>
      </c>
      <c r="G226" s="22">
        <f>IF(OR($A226="",$B226="",$C226=""),"",C226*'MPTO_working_3-way'!$I225)</f>
        <v>4.4475564617229999</v>
      </c>
      <c r="H226" s="17"/>
      <c r="I226" s="21"/>
      <c r="J226" s="22"/>
      <c r="K226" s="17"/>
      <c r="L226" s="21"/>
      <c r="M226" s="22"/>
      <c r="N226" s="23">
        <f t="shared" si="25"/>
        <v>50.327454820995698</v>
      </c>
      <c r="O226" s="24">
        <f t="shared" si="26"/>
        <v>27.056264012401581</v>
      </c>
      <c r="P226" s="24">
        <f t="shared" si="27"/>
        <v>22.48425643623187</v>
      </c>
      <c r="Q226" t="s">
        <v>287</v>
      </c>
      <c r="R226" t="s">
        <v>288</v>
      </c>
      <c r="S226" s="58" t="s">
        <v>328</v>
      </c>
      <c r="AD226" s="37"/>
      <c r="AE226" s="37"/>
      <c r="AF226" s="29"/>
      <c r="AG226" s="29"/>
      <c r="AH226" s="48"/>
      <c r="AI226" s="37"/>
      <c r="AJ226" t="s">
        <v>331</v>
      </c>
    </row>
    <row r="227" spans="1:36" s="36" customFormat="1" ht="15" x14ac:dyDescent="0.25">
      <c r="A227">
        <v>1.8</v>
      </c>
      <c r="B227">
        <v>3.56</v>
      </c>
      <c r="C227">
        <v>5.2</v>
      </c>
      <c r="D227" s="20">
        <f t="shared" si="21"/>
        <v>2.8762124267742273E-2</v>
      </c>
      <c r="E227" s="17">
        <f>IF(OR($A227="",$B227="",$C227=""),"",A227*'MPTO_working_3-way'!$I226)</f>
        <v>1.8498690052196178</v>
      </c>
      <c r="F227" s="21">
        <f>IF(OR($A227="",$B227="",$C227=""),"",B227*'MPTO_working_3-way'!$I226)</f>
        <v>3.658629810323244</v>
      </c>
      <c r="G227" s="22">
        <f>IF(OR($A227="",$B227="",$C227=""),"",C227*'MPTO_working_3-way'!$I226)</f>
        <v>5.3440660150788961</v>
      </c>
      <c r="H227" s="17"/>
      <c r="I227" s="21"/>
      <c r="J227" s="22"/>
      <c r="K227" s="17"/>
      <c r="L227" s="21"/>
      <c r="M227" s="22"/>
      <c r="N227" s="23">
        <f t="shared" si="25"/>
        <v>54.057881783974167</v>
      </c>
      <c r="O227" s="24">
        <f t="shared" si="26"/>
        <v>27.332636857065594</v>
      </c>
      <c r="P227" s="24">
        <f t="shared" si="27"/>
        <v>18.712343694452596</v>
      </c>
      <c r="Q227" t="s">
        <v>289</v>
      </c>
      <c r="R227" t="s">
        <v>290</v>
      </c>
      <c r="S227" s="58" t="s">
        <v>328</v>
      </c>
      <c r="AD227" s="37"/>
      <c r="AE227" s="37"/>
      <c r="AF227" s="29"/>
      <c r="AG227" s="29"/>
      <c r="AH227" s="48"/>
      <c r="AI227" s="37"/>
      <c r="AJ227" t="s">
        <v>331</v>
      </c>
    </row>
    <row r="228" spans="1:36" s="36" customFormat="1" ht="15" x14ac:dyDescent="0.25">
      <c r="A228">
        <v>2.87</v>
      </c>
      <c r="B228">
        <v>3.27</v>
      </c>
      <c r="C228">
        <v>2.68</v>
      </c>
      <c r="D228" s="20">
        <f t="shared" si="21"/>
        <v>2.7376781660854554E-2</v>
      </c>
      <c r="E228" s="17">
        <f>IF(OR($A228="",$B228="",$C228=""),"",A228*'MPTO_working_3-way'!$I227)</f>
        <v>2.9508413809121374</v>
      </c>
      <c r="F228" s="21">
        <f>IF(OR($A228="",$B228="",$C228=""),"",B228*'MPTO_working_3-way'!$I227)</f>
        <v>3.3621084723284631</v>
      </c>
      <c r="G228" s="22">
        <f>IF(OR($A228="",$B228="",$C228=""),"",C228*'MPTO_working_3-way'!$I227)</f>
        <v>2.7554895124893828</v>
      </c>
      <c r="H228" s="17"/>
      <c r="I228" s="21"/>
      <c r="J228" s="22"/>
      <c r="K228" s="17"/>
      <c r="L228" s="21"/>
      <c r="M228" s="22"/>
      <c r="N228" s="23">
        <f t="shared" si="25"/>
        <v>33.888639574753725</v>
      </c>
      <c r="O228" s="24">
        <f t="shared" si="26"/>
        <v>29.743240238392417</v>
      </c>
      <c r="P228" s="24">
        <f t="shared" si="27"/>
        <v>36.291192380426565</v>
      </c>
      <c r="Q228" t="s">
        <v>291</v>
      </c>
      <c r="R228" t="s">
        <v>292</v>
      </c>
      <c r="S228" s="58" t="s">
        <v>328</v>
      </c>
      <c r="AD228" s="37"/>
      <c r="AE228" s="37"/>
      <c r="AF228" s="29"/>
      <c r="AG228" s="29"/>
      <c r="AH228" s="48"/>
      <c r="AI228" s="37"/>
      <c r="AJ228" t="s">
        <v>331</v>
      </c>
    </row>
    <row r="229" spans="1:36" s="36" customFormat="1" ht="15" x14ac:dyDescent="0.25">
      <c r="A229">
        <v>2.67</v>
      </c>
      <c r="B229">
        <v>3.4</v>
      </c>
      <c r="C229">
        <v>2.79</v>
      </c>
      <c r="D229" s="20">
        <f t="shared" si="21"/>
        <v>2.7072421332916541E-2</v>
      </c>
      <c r="E229" s="17">
        <f>IF(OR($A229="",$B229="",$C229=""),"",A229*'MPTO_working_3-way'!$I228)</f>
        <v>2.7467948717948718</v>
      </c>
      <c r="F229" s="21">
        <f>IF(OR($A229="",$B229="",$C229=""),"",B229*'MPTO_working_3-way'!$I228)</f>
        <v>3.4977912225103238</v>
      </c>
      <c r="G229" s="22">
        <f>IF(OR($A229="",$B229="",$C229=""),"",C229*'MPTO_working_3-way'!$I228)</f>
        <v>2.8702463267070009</v>
      </c>
      <c r="H229" s="17"/>
      <c r="I229" s="21"/>
      <c r="J229" s="22"/>
      <c r="K229" s="17"/>
      <c r="L229" s="21"/>
      <c r="M229" s="22"/>
      <c r="N229" s="23">
        <f t="shared" si="25"/>
        <v>36.406067677946325</v>
      </c>
      <c r="O229" s="24">
        <f t="shared" si="26"/>
        <v>28.589470794151968</v>
      </c>
      <c r="P229" s="24">
        <f t="shared" si="27"/>
        <v>34.840215304701324</v>
      </c>
      <c r="Q229" t="s">
        <v>293</v>
      </c>
      <c r="R229" t="s">
        <v>294</v>
      </c>
      <c r="S229" s="58" t="s">
        <v>328</v>
      </c>
      <c r="AD229" s="37"/>
      <c r="AE229" s="37"/>
      <c r="AF229" s="29"/>
      <c r="AG229" s="29"/>
      <c r="AH229" s="48"/>
      <c r="AI229" s="37"/>
      <c r="AJ229" t="s">
        <v>331</v>
      </c>
    </row>
    <row r="230" spans="1:36" s="36" customFormat="1" ht="15" x14ac:dyDescent="0.25">
      <c r="A230">
        <v>4.01</v>
      </c>
      <c r="B230">
        <v>3.2</v>
      </c>
      <c r="C230">
        <v>2.14</v>
      </c>
      <c r="D230" s="20">
        <f t="shared" si="21"/>
        <v>2.9166278229659559E-2</v>
      </c>
      <c r="E230" s="17">
        <f>IF(OR($A230="",$B230="",$C230=""),"",A230*'MPTO_working_3-way'!$I229)</f>
        <v>4.1197808944600265</v>
      </c>
      <c r="F230" s="21">
        <f>IF(OR($A230="",$B230="",$C230=""),"",B230*'MPTO_working_3-way'!$I229)</f>
        <v>3.2876057013147348</v>
      </c>
      <c r="G230" s="22">
        <f>IF(OR($A230="",$B230="",$C230=""),"",C230*'MPTO_working_3-way'!$I229)</f>
        <v>2.1985863127542289</v>
      </c>
      <c r="H230" s="17"/>
      <c r="I230" s="21"/>
      <c r="J230" s="22"/>
      <c r="K230" s="17"/>
      <c r="L230" s="21"/>
      <c r="M230" s="22"/>
      <c r="N230" s="23">
        <f t="shared" si="25"/>
        <v>24.273135528754096</v>
      </c>
      <c r="O230" s="24">
        <f t="shared" si="26"/>
        <v>30.417272959469972</v>
      </c>
      <c r="P230" s="24">
        <f t="shared" si="27"/>
        <v>45.483772649674727</v>
      </c>
      <c r="Q230" t="s">
        <v>162</v>
      </c>
      <c r="R230" t="s">
        <v>261</v>
      </c>
      <c r="S230" s="58" t="s">
        <v>328</v>
      </c>
      <c r="AD230" s="37"/>
      <c r="AE230" s="37"/>
      <c r="AF230" s="29"/>
      <c r="AG230" s="29"/>
      <c r="AH230" s="48"/>
      <c r="AI230" s="37"/>
      <c r="AJ230" t="s">
        <v>206</v>
      </c>
    </row>
    <row r="231" spans="1:36" s="36" customFormat="1" ht="15" x14ac:dyDescent="0.25">
      <c r="A231">
        <v>2.0499999999999998</v>
      </c>
      <c r="B231">
        <v>3.44</v>
      </c>
      <c r="C231">
        <v>3.98</v>
      </c>
      <c r="D231" s="20">
        <f t="shared" si="21"/>
        <v>2.9758833874420354E-2</v>
      </c>
      <c r="E231" s="17">
        <f>IF(OR($A231="",$B231="",$C231=""),"",A231*'MPTO_working_3-way'!$I230)</f>
        <v>2.1054984637324785</v>
      </c>
      <c r="F231" s="21">
        <f>IF(OR($A231="",$B231="",$C231=""),"",B231*'MPTO_working_3-way'!$I230)</f>
        <v>3.5331291293852329</v>
      </c>
      <c r="G231" s="22">
        <f>IF(OR($A231="",$B231="",$C231=""),"",C231*'MPTO_working_3-way'!$I230)</f>
        <v>4.087748236905008</v>
      </c>
      <c r="H231" s="17"/>
      <c r="I231" s="21"/>
      <c r="J231" s="22"/>
      <c r="K231" s="17"/>
      <c r="L231" s="21"/>
      <c r="M231" s="22"/>
      <c r="N231" s="23">
        <f t="shared" si="25"/>
        <v>47.494691505367847</v>
      </c>
      <c r="O231" s="24">
        <f t="shared" si="26"/>
        <v>28.303522554070948</v>
      </c>
      <c r="P231" s="24">
        <f t="shared" si="27"/>
        <v>24.463346127136703</v>
      </c>
      <c r="Q231" t="s">
        <v>172</v>
      </c>
      <c r="R231" t="s">
        <v>161</v>
      </c>
      <c r="S231" s="58" t="s">
        <v>328</v>
      </c>
      <c r="AD231" s="37"/>
      <c r="AE231" s="37"/>
      <c r="AF231" s="29"/>
      <c r="AG231" s="29"/>
      <c r="AH231" s="48"/>
      <c r="AI231" s="37"/>
      <c r="AJ231" t="s">
        <v>206</v>
      </c>
    </row>
    <row r="232" spans="1:36" s="36" customFormat="1" ht="15" x14ac:dyDescent="0.25">
      <c r="A232">
        <v>1.8</v>
      </c>
      <c r="B232">
        <v>3.86</v>
      </c>
      <c r="C232">
        <v>4.66</v>
      </c>
      <c r="D232" s="20">
        <f t="shared" si="21"/>
        <v>2.9215187746620686E-2</v>
      </c>
      <c r="E232" s="17">
        <f>IF(OR($A232="",$B232="",$C232=""),"",A232*'MPTO_working_3-way'!$I231)</f>
        <v>1.8524993008133872</v>
      </c>
      <c r="F232" s="21">
        <f>IF(OR($A232="",$B232="",$C232=""),"",B232*'MPTO_working_3-way'!$I231)</f>
        <v>3.9725818339664856</v>
      </c>
      <c r="G232" s="22">
        <f>IF(OR($A232="",$B232="",$C232=""),"",C232*'MPTO_working_3-way'!$I231)</f>
        <v>4.7959148565502137</v>
      </c>
      <c r="H232" s="17"/>
      <c r="I232" s="21"/>
      <c r="J232" s="22"/>
      <c r="K232" s="17"/>
      <c r="L232" s="21"/>
      <c r="M232" s="22"/>
      <c r="N232" s="23">
        <f t="shared" si="25"/>
        <v>53.981126986710571</v>
      </c>
      <c r="O232" s="24">
        <f t="shared" si="26"/>
        <v>25.17254626323291</v>
      </c>
      <c r="P232" s="24">
        <f t="shared" si="27"/>
        <v>20.851079093579187</v>
      </c>
      <c r="Q232" t="s">
        <v>154</v>
      </c>
      <c r="R232" t="s">
        <v>170</v>
      </c>
      <c r="S232" s="58" t="s">
        <v>328</v>
      </c>
      <c r="AD232" s="37"/>
      <c r="AE232" s="37"/>
      <c r="AF232" s="29"/>
      <c r="AG232" s="29"/>
      <c r="AH232" s="48"/>
      <c r="AI232" s="37"/>
      <c r="AJ232" t="s">
        <v>206</v>
      </c>
    </row>
    <row r="233" spans="1:36" s="36" customFormat="1" ht="15" x14ac:dyDescent="0.25">
      <c r="A233">
        <v>3.46</v>
      </c>
      <c r="B233">
        <v>2.98</v>
      </c>
      <c r="C233">
        <v>2.48</v>
      </c>
      <c r="D233" s="20">
        <f t="shared" si="21"/>
        <v>2.7813617290733061E-2</v>
      </c>
      <c r="E233" s="17">
        <f>IF(OR($A233="",$B233="",$C233=""),"",A233*'MPTO_working_3-way'!$I232)</f>
        <v>3.5629655652054946</v>
      </c>
      <c r="F233" s="21">
        <f>IF(OR($A233="",$B233="",$C233=""),"",B233*'MPTO_working_3-way'!$I232)</f>
        <v>3.0686813249457727</v>
      </c>
      <c r="G233" s="22">
        <f>IF(OR($A233="",$B233="",$C233=""),"",C233*'MPTO_working_3-way'!$I232)</f>
        <v>2.5538019080085625</v>
      </c>
      <c r="H233" s="17"/>
      <c r="I233" s="21"/>
      <c r="J233" s="22"/>
      <c r="K233" s="17"/>
      <c r="L233" s="21"/>
      <c r="M233" s="22"/>
      <c r="N233" s="23">
        <f t="shared" si="25"/>
        <v>28.066507567898004</v>
      </c>
      <c r="O233" s="24">
        <f t="shared" si="26"/>
        <v>32.587287310378223</v>
      </c>
      <c r="P233" s="24">
        <f t="shared" si="27"/>
        <v>39.157304913277052</v>
      </c>
      <c r="Q233" t="s">
        <v>171</v>
      </c>
      <c r="R233" t="s">
        <v>165</v>
      </c>
      <c r="S233" s="58" t="s">
        <v>328</v>
      </c>
      <c r="AD233" s="37"/>
      <c r="AE233" s="37"/>
      <c r="AF233" s="29"/>
      <c r="AG233" s="29"/>
      <c r="AH233" s="48"/>
      <c r="AI233" s="37"/>
      <c r="AJ233" t="s">
        <v>206</v>
      </c>
    </row>
    <row r="234" spans="1:36" s="36" customFormat="1" ht="15" x14ac:dyDescent="0.25">
      <c r="A234">
        <v>1.56</v>
      </c>
      <c r="B234">
        <v>4.43</v>
      </c>
      <c r="C234">
        <v>6.16</v>
      </c>
      <c r="D234" s="20">
        <f t="shared" si="21"/>
        <v>2.9096937674815582E-2</v>
      </c>
      <c r="E234" s="17">
        <f>IF(OR($A234="",$B234="",$C234=""),"",A234*'MPTO_working_3-way'!$I233)</f>
        <v>1.6055756928847282</v>
      </c>
      <c r="F234" s="21">
        <f>IF(OR($A234="",$B234="",$C234=""),"",B234*'MPTO_working_3-way'!$I233)</f>
        <v>4.5594232817175291</v>
      </c>
      <c r="G234" s="22">
        <f>IF(OR($A234="",$B234="",$C234=""),"",C234*'MPTO_working_3-way'!$I233)</f>
        <v>6.3399655565191839</v>
      </c>
      <c r="H234" s="17"/>
      <c r="I234" s="21"/>
      <c r="J234" s="22"/>
      <c r="K234" s="17"/>
      <c r="L234" s="21"/>
      <c r="M234" s="22"/>
      <c r="N234" s="23">
        <f t="shared" si="25"/>
        <v>62.282955853878555</v>
      </c>
      <c r="O234" s="24">
        <f t="shared" si="26"/>
        <v>21.93259844967281</v>
      </c>
      <c r="P234" s="24">
        <f t="shared" si="27"/>
        <v>15.772956352605604</v>
      </c>
      <c r="Q234" t="s">
        <v>275</v>
      </c>
      <c r="R234" t="s">
        <v>167</v>
      </c>
      <c r="S234" s="58" t="s">
        <v>328</v>
      </c>
      <c r="AD234" s="37"/>
      <c r="AE234" s="37"/>
      <c r="AF234" s="29"/>
      <c r="AG234" s="29"/>
      <c r="AH234" s="48"/>
      <c r="AI234" s="37"/>
      <c r="AJ234" t="s">
        <v>206</v>
      </c>
    </row>
    <row r="235" spans="1:36" s="36" customFormat="1" ht="15" x14ac:dyDescent="0.25">
      <c r="A235">
        <v>1.81</v>
      </c>
      <c r="B235">
        <v>3.51</v>
      </c>
      <c r="C235">
        <v>5.22</v>
      </c>
      <c r="D235" s="20">
        <f t="shared" si="21"/>
        <v>2.8957353971642563E-2</v>
      </c>
      <c r="E235" s="17">
        <f>IF(OR($A235="",$B235="",$C235=""),"",A235*'MPTO_working_3-way'!$I234)</f>
        <v>1.860342647296227</v>
      </c>
      <c r="F235" s="21">
        <f>IF(OR($A235="",$B235="",$C235=""),"",B235*'MPTO_working_3-way'!$I234)</f>
        <v>3.6076257966904728</v>
      </c>
      <c r="G235" s="22">
        <f>IF(OR($A235="",$B235="",$C235=""),"",C235*'MPTO_working_3-way'!$I234)</f>
        <v>5.3651870822576262</v>
      </c>
      <c r="H235" s="17"/>
      <c r="I235" s="21"/>
      <c r="J235" s="22"/>
      <c r="K235" s="17"/>
      <c r="L235" s="21"/>
      <c r="M235" s="22"/>
      <c r="N235" s="23">
        <f t="shared" si="25"/>
        <v>53.753538438382499</v>
      </c>
      <c r="O235" s="24">
        <f t="shared" si="26"/>
        <v>27.719061132043404</v>
      </c>
      <c r="P235" s="24">
        <f t="shared" si="27"/>
        <v>18.638679037063667</v>
      </c>
      <c r="Q235" t="s">
        <v>274</v>
      </c>
      <c r="R235" t="s">
        <v>163</v>
      </c>
      <c r="S235" s="58" t="s">
        <v>328</v>
      </c>
      <c r="AD235" s="37"/>
      <c r="AE235" s="37"/>
      <c r="AF235" s="29"/>
      <c r="AG235" s="29"/>
      <c r="AH235" s="48"/>
      <c r="AI235" s="37"/>
      <c r="AJ235" t="s">
        <v>206</v>
      </c>
    </row>
    <row r="236" spans="1:36" s="36" customFormat="1" ht="15" x14ac:dyDescent="0.25">
      <c r="A236">
        <v>2.7</v>
      </c>
      <c r="B236">
        <v>3.55</v>
      </c>
      <c r="C236">
        <v>2.67</v>
      </c>
      <c r="D236" s="20">
        <f t="shared" si="21"/>
        <v>2.6592346421433266E-2</v>
      </c>
      <c r="E236" s="17">
        <f>IF(OR($A236="",$B236="",$C236=""),"",A236*'MPTO_working_3-way'!$I235)</f>
        <v>2.7785617317220024</v>
      </c>
      <c r="F236" s="21">
        <f>IF(OR($A236="",$B236="",$C236=""),"",B236*'MPTO_working_3-way'!$I235)</f>
        <v>3.6532941287455953</v>
      </c>
      <c r="G236" s="22">
        <f>IF(OR($A236="",$B236="",$C236=""),"",C236*'MPTO_working_3-way'!$I235)</f>
        <v>2.7476888235917576</v>
      </c>
      <c r="H236" s="17"/>
      <c r="I236" s="21"/>
      <c r="J236" s="22"/>
      <c r="K236" s="17"/>
      <c r="L236" s="21"/>
      <c r="M236" s="22"/>
      <c r="N236" s="23">
        <f t="shared" si="25"/>
        <v>35.989842823475939</v>
      </c>
      <c r="O236" s="24">
        <f t="shared" si="26"/>
        <v>27.372556513629593</v>
      </c>
      <c r="P236" s="24">
        <f t="shared" si="27"/>
        <v>36.394223079919499</v>
      </c>
      <c r="Q236" t="s">
        <v>168</v>
      </c>
      <c r="R236" t="s">
        <v>164</v>
      </c>
      <c r="S236" s="58" t="s">
        <v>328</v>
      </c>
      <c r="AD236" s="37"/>
      <c r="AE236" s="37"/>
      <c r="AF236" s="29"/>
      <c r="AG236" s="29"/>
      <c r="AH236" s="48"/>
      <c r="AI236" s="37"/>
      <c r="AJ236" t="s">
        <v>206</v>
      </c>
    </row>
    <row r="237" spans="1:36" s="36" customFormat="1" ht="15" x14ac:dyDescent="0.25">
      <c r="A237">
        <v>1.84</v>
      </c>
      <c r="B237">
        <v>3.75</v>
      </c>
      <c r="C237">
        <v>4.5599999999999996</v>
      </c>
      <c r="D237" s="20">
        <f t="shared" si="21"/>
        <v>2.9443173150266899E-2</v>
      </c>
      <c r="E237" s="17">
        <f>IF(OR($A237="",$B237="",$C237=""),"",A237*'MPTO_working_3-way'!$I236)</f>
        <v>1.8932815313078224</v>
      </c>
      <c r="F237" s="21">
        <f>IF(OR($A237="",$B237="",$C237=""),"",B237*'MPTO_working_3-way'!$I236)</f>
        <v>3.8585900773936594</v>
      </c>
      <c r="G237" s="22">
        <f>IF(OR($A237="",$B237="",$C237=""),"",C237*'MPTO_working_3-way'!$I236)</f>
        <v>4.6920455341106893</v>
      </c>
      <c r="H237" s="17"/>
      <c r="I237" s="21"/>
      <c r="J237" s="22"/>
      <c r="K237" s="17"/>
      <c r="L237" s="21"/>
      <c r="M237" s="22"/>
      <c r="N237" s="23">
        <f t="shared" si="25"/>
        <v>52.818346530282255</v>
      </c>
      <c r="O237" s="24">
        <f t="shared" si="26"/>
        <v>25.9162020308585</v>
      </c>
      <c r="P237" s="24">
        <f t="shared" si="27"/>
        <v>21.312666143798108</v>
      </c>
      <c r="Q237" t="s">
        <v>169</v>
      </c>
      <c r="R237" t="s">
        <v>262</v>
      </c>
      <c r="S237" s="58" t="s">
        <v>328</v>
      </c>
      <c r="AD237" s="37"/>
      <c r="AE237" s="37"/>
      <c r="AF237" s="29"/>
      <c r="AG237" s="29"/>
      <c r="AH237" s="48"/>
      <c r="AI237" s="37"/>
      <c r="AJ237" t="s">
        <v>206</v>
      </c>
    </row>
    <row r="238" spans="1:36" s="36" customFormat="1" ht="15" x14ac:dyDescent="0.25">
      <c r="A238">
        <v>1.92</v>
      </c>
      <c r="B238">
        <v>3.37</v>
      </c>
      <c r="C238">
        <v>4.7300000000000004</v>
      </c>
      <c r="D238" s="20">
        <f t="shared" si="21"/>
        <v>2.8985728864101556E-2</v>
      </c>
      <c r="E238" s="17">
        <f>IF(OR($A238="",$B238="",$C238=""),"",A238*'MPTO_working_3-way'!$I237)</f>
        <v>1.9710573051291518</v>
      </c>
      <c r="F238" s="21">
        <f>IF(OR($A238="",$B238="",$C238=""),"",B238*'MPTO_working_3-way'!$I237)</f>
        <v>3.4596162074402304</v>
      </c>
      <c r="G238" s="22">
        <f>IF(OR($A238="",$B238="",$C238=""),"",C238*'MPTO_working_3-way'!$I237)</f>
        <v>4.8557817985733802</v>
      </c>
      <c r="H238" s="17"/>
      <c r="I238" s="21"/>
      <c r="J238" s="22"/>
      <c r="K238" s="17"/>
      <c r="L238" s="21"/>
      <c r="M238" s="22"/>
      <c r="N238" s="23">
        <f t="shared" si="25"/>
        <v>50.734192121039115</v>
      </c>
      <c r="O238" s="24">
        <f t="shared" si="26"/>
        <v>28.904940318218124</v>
      </c>
      <c r="P238" s="24">
        <f t="shared" si="27"/>
        <v>20.594006104100441</v>
      </c>
      <c r="Q238" t="s">
        <v>118</v>
      </c>
      <c r="R238" t="s">
        <v>258</v>
      </c>
      <c r="S238" s="58" t="s">
        <v>328</v>
      </c>
      <c r="AD238" s="37"/>
      <c r="AE238" s="37"/>
      <c r="AF238" s="29"/>
      <c r="AG238" s="29"/>
      <c r="AH238" s="48"/>
      <c r="AI238" s="37"/>
      <c r="AJ238" t="s">
        <v>130</v>
      </c>
    </row>
    <row r="239" spans="1:36" s="36" customFormat="1" ht="15" x14ac:dyDescent="0.25">
      <c r="A239">
        <v>2.82</v>
      </c>
      <c r="B239">
        <v>3.45</v>
      </c>
      <c r="C239">
        <v>2.61</v>
      </c>
      <c r="D239" s="20">
        <f t="shared" si="21"/>
        <v>2.7606763993889505E-2</v>
      </c>
      <c r="E239" s="17">
        <f>IF(OR($A239="",$B239="",$C239=""),"",A239*'MPTO_working_3-way'!$I238)</f>
        <v>2.9030297482837524</v>
      </c>
      <c r="F239" s="21">
        <f>IF(OR($A239="",$B239="",$C239=""),"",B239*'MPTO_working_3-way'!$I238)</f>
        <v>3.5515789473684212</v>
      </c>
      <c r="G239" s="22">
        <f>IF(OR($A239="",$B239="",$C239=""),"",C239*'MPTO_working_3-way'!$I238)</f>
        <v>2.6868466819221966</v>
      </c>
      <c r="H239" s="17"/>
      <c r="I239" s="21"/>
      <c r="J239" s="22"/>
      <c r="K239" s="17"/>
      <c r="L239" s="21"/>
      <c r="M239" s="22"/>
      <c r="N239" s="23">
        <f t="shared" si="25"/>
        <v>34.446770674368452</v>
      </c>
      <c r="O239" s="24">
        <f t="shared" si="26"/>
        <v>28.156490812092471</v>
      </c>
      <c r="P239" s="24">
        <f t="shared" si="27"/>
        <v>37.218349924030278</v>
      </c>
      <c r="Q239" t="s">
        <v>295</v>
      </c>
      <c r="R239" t="s">
        <v>296</v>
      </c>
      <c r="S239" s="58" t="s">
        <v>328</v>
      </c>
      <c r="AD239" s="37"/>
      <c r="AE239" s="37"/>
      <c r="AF239" s="29"/>
      <c r="AG239" s="29"/>
      <c r="AH239" s="48"/>
      <c r="AI239" s="37"/>
      <c r="AJ239" t="s">
        <v>332</v>
      </c>
    </row>
    <row r="240" spans="1:36" s="36" customFormat="1" ht="15" x14ac:dyDescent="0.25">
      <c r="A240">
        <v>1.58</v>
      </c>
      <c r="B240">
        <v>4.45</v>
      </c>
      <c r="C240">
        <v>5.71</v>
      </c>
      <c r="D240" s="20">
        <f t="shared" si="21"/>
        <v>3.2761842040042177E-2</v>
      </c>
      <c r="E240" s="17">
        <f>IF(OR($A240="",$B240="",$C240=""),"",A240*'MPTO_working_3-way'!$I239)</f>
        <v>1.6257974516052804</v>
      </c>
      <c r="F240" s="21">
        <f>IF(OR($A240="",$B240="",$C240=""),"",B240*'MPTO_working_3-way'!$I239)</f>
        <v>4.5789864934452522</v>
      </c>
      <c r="G240" s="22">
        <f>IF(OR($A240="",$B240="",$C240=""),"",C240*'MPTO_working_3-way'!$I239)</f>
        <v>5.8755085118140196</v>
      </c>
      <c r="H240" s="17"/>
      <c r="I240" s="21"/>
      <c r="J240" s="22"/>
      <c r="K240" s="17"/>
      <c r="L240" s="21"/>
      <c r="M240" s="22"/>
      <c r="N240" s="23">
        <f t="shared" si="25"/>
        <v>61.508277000472575</v>
      </c>
      <c r="O240" s="24">
        <f t="shared" si="26"/>
        <v>21.838893856347568</v>
      </c>
      <c r="P240" s="24">
        <f t="shared" si="27"/>
        <v>17.019803443213078</v>
      </c>
      <c r="Q240" t="s">
        <v>297</v>
      </c>
      <c r="R240" t="s">
        <v>298</v>
      </c>
      <c r="S240" s="58" t="s">
        <v>328</v>
      </c>
      <c r="AD240" s="37"/>
      <c r="AE240" s="37"/>
      <c r="AF240" s="29"/>
      <c r="AG240" s="29"/>
      <c r="AH240" s="48"/>
      <c r="AI240" s="37"/>
      <c r="AJ240" t="s">
        <v>332</v>
      </c>
    </row>
    <row r="241" spans="1:36" s="36" customFormat="1" ht="15" x14ac:dyDescent="0.25">
      <c r="A241">
        <v>4.83</v>
      </c>
      <c r="B241">
        <v>3.32</v>
      </c>
      <c r="C241">
        <v>1.88</v>
      </c>
      <c r="D241" s="20">
        <f t="shared" si="21"/>
        <v>4.0159050368249849E-2</v>
      </c>
      <c r="E241" s="17">
        <f>IF(OR($A241="",$B241="",$C241=""),"",A241*'MPTO_working_3-way'!$I240)</f>
        <v>4.9633406700904867</v>
      </c>
      <c r="F241" s="21">
        <f>IF(OR($A241="",$B241="",$C241=""),"",B241*'MPTO_working_3-way'!$I240)</f>
        <v>3.4116544564597131</v>
      </c>
      <c r="G241" s="22">
        <f>IF(OR($A241="",$B241="",$C241=""),"",C241*'MPTO_working_3-way'!$I240)</f>
        <v>1.9319007163085122</v>
      </c>
      <c r="H241" s="17"/>
      <c r="I241" s="21"/>
      <c r="J241" s="22"/>
      <c r="K241" s="17"/>
      <c r="L241" s="21"/>
      <c r="M241" s="22"/>
      <c r="N241" s="23">
        <f t="shared" si="25"/>
        <v>20.147720385708865</v>
      </c>
      <c r="O241" s="24">
        <f t="shared" si="26"/>
        <v>29.311292006919825</v>
      </c>
      <c r="P241" s="24">
        <f t="shared" si="27"/>
        <v>51.762494395198843</v>
      </c>
      <c r="Q241" t="s">
        <v>104</v>
      </c>
      <c r="R241" t="s">
        <v>75</v>
      </c>
      <c r="S241" s="58" t="s">
        <v>328</v>
      </c>
      <c r="AD241" s="37"/>
      <c r="AE241" s="37"/>
      <c r="AF241" s="29"/>
      <c r="AG241" s="29"/>
      <c r="AH241" s="48"/>
      <c r="AI241" s="37"/>
      <c r="AJ241" t="s">
        <v>93</v>
      </c>
    </row>
    <row r="242" spans="1:36" s="36" customFormat="1" ht="15" x14ac:dyDescent="0.25">
      <c r="A242">
        <v>6.6</v>
      </c>
      <c r="B242">
        <v>3.93</v>
      </c>
      <c r="C242">
        <v>1.57</v>
      </c>
      <c r="D242" s="20">
        <f t="shared" si="21"/>
        <v>4.2910752883038583E-2</v>
      </c>
      <c r="E242" s="17">
        <f>IF(OR($A242="",$B242="",$C242=""),"",A242*'MPTO_working_3-way'!$I241)</f>
        <v>6.8162281574642778</v>
      </c>
      <c r="F242" s="21">
        <f>IF(OR($A242="",$B242="",$C242=""),"",B242*'MPTO_working_3-way'!$I241)</f>
        <v>4.0587540392173658</v>
      </c>
      <c r="G242" s="22">
        <f>IF(OR($A242="",$B242="",$C242=""),"",C242*'MPTO_working_3-way'!$I241)</f>
        <v>1.6214360920028663</v>
      </c>
      <c r="H242" s="17"/>
      <c r="I242" s="21"/>
      <c r="J242" s="22"/>
      <c r="K242" s="17"/>
      <c r="L242" s="21"/>
      <c r="M242" s="22"/>
      <c r="N242" s="23">
        <f t="shared" si="25"/>
        <v>14.670870412471823</v>
      </c>
      <c r="O242" s="24">
        <f t="shared" si="26"/>
        <v>24.638102982777106</v>
      </c>
      <c r="P242" s="24">
        <f t="shared" si="27"/>
        <v>61.673722753066251</v>
      </c>
      <c r="Q242" t="s">
        <v>112</v>
      </c>
      <c r="R242" t="s">
        <v>103</v>
      </c>
      <c r="S242" s="58" t="s">
        <v>328</v>
      </c>
      <c r="AD242" s="37"/>
      <c r="AE242" s="37"/>
      <c r="AF242" s="29"/>
      <c r="AG242" s="29"/>
      <c r="AH242" s="48"/>
      <c r="AI242" s="37"/>
      <c r="AJ242" t="s">
        <v>93</v>
      </c>
    </row>
    <row r="243" spans="1:36" s="36" customFormat="1" ht="15" x14ac:dyDescent="0.25">
      <c r="A243">
        <v>1.99</v>
      </c>
      <c r="B243">
        <v>3.41</v>
      </c>
      <c r="C243">
        <v>4.0999999999999996</v>
      </c>
      <c r="D243" s="20">
        <f t="shared" si="21"/>
        <v>3.9670133803269891E-2</v>
      </c>
      <c r="E243" s="17">
        <f>IF(OR($A243="",$B243="",$C243=""),"",A243*'MPTO_working_3-way'!$I242)</f>
        <v>2.069916510232817</v>
      </c>
      <c r="F243" s="21">
        <f>IF(OR($A243="",$B243="",$C243=""),"",B243*'MPTO_working_3-way'!$I242)</f>
        <v>3.5469423617557321</v>
      </c>
      <c r="G243" s="22">
        <f>IF(OR($A243="",$B243="",$C243=""),"",C243*'MPTO_working_3-way'!$I242)</f>
        <v>4.264652106509824</v>
      </c>
      <c r="H243" s="17"/>
      <c r="I243" s="21"/>
      <c r="J243" s="22"/>
      <c r="K243" s="17"/>
      <c r="L243" s="21"/>
      <c r="M243" s="22"/>
      <c r="N243" s="23">
        <f t="shared" si="25"/>
        <v>48.31112728732829</v>
      </c>
      <c r="O243" s="24">
        <f t="shared" si="26"/>
        <v>28.193297155948176</v>
      </c>
      <c r="P243" s="24">
        <f t="shared" si="27"/>
        <v>23.448571537020317</v>
      </c>
      <c r="Q243" t="s">
        <v>83</v>
      </c>
      <c r="R243" t="s">
        <v>101</v>
      </c>
      <c r="S243" s="58" t="s">
        <v>328</v>
      </c>
      <c r="AD243" s="37"/>
      <c r="AE243" s="37"/>
      <c r="AF243" s="29"/>
      <c r="AG243" s="29"/>
      <c r="AH243" s="48"/>
      <c r="AI243" s="37"/>
      <c r="AJ243" t="s">
        <v>93</v>
      </c>
    </row>
    <row r="244" spans="1:36" s="36" customFormat="1" ht="15" x14ac:dyDescent="0.25">
      <c r="A244">
        <v>1.07</v>
      </c>
      <c r="B244">
        <v>9.61</v>
      </c>
      <c r="C244">
        <v>24.09</v>
      </c>
      <c r="D244" s="20">
        <f t="shared" si="21"/>
        <v>8.0148712300120772E-2</v>
      </c>
      <c r="E244" s="17">
        <f>IF(OR($A244="",$B244="",$C244=""),"",A244*'MPTO_working_3-way'!$I243)</f>
        <v>1.1159145055848514</v>
      </c>
      <c r="F244" s="21">
        <f>IF(OR($A244="",$B244="",$C244=""),"",B244*'MPTO_working_3-way'!$I243)</f>
        <v>10.022372335206001</v>
      </c>
      <c r="G244" s="22">
        <f>IF(OR($A244="",$B244="",$C244=""),"",C244*'MPTO_working_3-way'!$I243)</f>
        <v>25.123720036952399</v>
      </c>
      <c r="H244" s="17"/>
      <c r="I244" s="21"/>
      <c r="J244" s="22"/>
      <c r="K244" s="17"/>
      <c r="L244" s="21"/>
      <c r="M244" s="22"/>
      <c r="N244" s="23">
        <f t="shared" si="25"/>
        <v>89.612599800008823</v>
      </c>
      <c r="O244" s="24">
        <f t="shared" si="26"/>
        <v>9.9776776052038976</v>
      </c>
      <c r="P244" s="24">
        <f t="shared" si="27"/>
        <v>3.9803022742220611</v>
      </c>
      <c r="Q244" t="s">
        <v>79</v>
      </c>
      <c r="R244" t="s">
        <v>89</v>
      </c>
      <c r="S244" s="58" t="s">
        <v>328</v>
      </c>
      <c r="AD244" s="37"/>
      <c r="AE244" s="37"/>
      <c r="AF244" s="29"/>
      <c r="AG244" s="29"/>
      <c r="AH244" s="48"/>
      <c r="AI244" s="37"/>
      <c r="AJ244" t="s">
        <v>94</v>
      </c>
    </row>
    <row r="245" spans="1:36" s="36" customFormat="1" ht="15" x14ac:dyDescent="0.25">
      <c r="A245">
        <v>3.44</v>
      </c>
      <c r="B245">
        <v>2.92</v>
      </c>
      <c r="C245">
        <v>2.37</v>
      </c>
      <c r="D245" s="20">
        <f t="shared" si="21"/>
        <v>5.510435611330422E-2</v>
      </c>
      <c r="E245" s="17">
        <f>IF(OR($A245="",$B245="",$C245=""),"",A245*'MPTO_working_3-way'!$I244)</f>
        <v>3.5764652602832485</v>
      </c>
      <c r="F245" s="21">
        <f>IF(OR($A245="",$B245="",$C245=""),"",B245*'MPTO_working_3-way'!$I244)</f>
        <v>3.0358367907055479</v>
      </c>
      <c r="G245" s="22">
        <f>IF(OR($A245="",$B245="",$C245=""),"",C245*'MPTO_working_3-way'!$I244)</f>
        <v>2.4640182171137499</v>
      </c>
      <c r="H245" s="17"/>
      <c r="I245" s="21"/>
      <c r="J245" s="22"/>
      <c r="K245" s="17"/>
      <c r="L245" s="21"/>
      <c r="M245" s="22"/>
      <c r="N245" s="23">
        <f t="shared" si="25"/>
        <v>27.960567969302801</v>
      </c>
      <c r="O245" s="24">
        <f t="shared" si="26"/>
        <v>32.93984719671289</v>
      </c>
      <c r="P245" s="24">
        <f t="shared" si="27"/>
        <v>40.584115533502796</v>
      </c>
      <c r="Q245" t="s">
        <v>85</v>
      </c>
      <c r="R245" t="s">
        <v>90</v>
      </c>
      <c r="S245" s="58" t="s">
        <v>328</v>
      </c>
      <c r="AD245" s="37"/>
      <c r="AE245" s="37"/>
      <c r="AF245" s="29"/>
      <c r="AG245" s="29"/>
      <c r="AH245" s="48"/>
      <c r="AI245" s="37"/>
      <c r="AJ245" t="s">
        <v>94</v>
      </c>
    </row>
    <row r="246" spans="1:36" s="36" customFormat="1" ht="15" x14ac:dyDescent="0.25">
      <c r="A246">
        <v>2.56</v>
      </c>
      <c r="B246">
        <v>2.85</v>
      </c>
      <c r="C246">
        <v>3.05</v>
      </c>
      <c r="D246" s="20">
        <f t="shared" si="21"/>
        <v>6.9371045441472656E-2</v>
      </c>
      <c r="E246" s="17">
        <f>IF(OR($A246="",$B246="",$C246=""),"",A246*'MPTO_working_3-way'!$I245)</f>
        <v>2.7651807034883094</v>
      </c>
      <c r="F246" s="21">
        <f>IF(OR($A246="",$B246="",$C246=""),"",B246*'MPTO_working_3-way'!$I245)</f>
        <v>3.0784238300553444</v>
      </c>
      <c r="G246" s="22">
        <f>IF(OR($A246="",$B246="",$C246=""),"",C246*'MPTO_working_3-way'!$I245)</f>
        <v>3.2944535725153683</v>
      </c>
      <c r="H246" s="17"/>
      <c r="I246" s="21"/>
      <c r="J246" s="22"/>
      <c r="K246" s="17"/>
      <c r="L246" s="21"/>
      <c r="M246" s="22"/>
      <c r="N246" s="23">
        <f t="shared" si="25"/>
        <v>36.164001822321694</v>
      </c>
      <c r="O246" s="24">
        <f t="shared" si="26"/>
        <v>32.484156022857377</v>
      </c>
      <c r="P246" s="24">
        <f t="shared" si="27"/>
        <v>30.354047431194601</v>
      </c>
      <c r="Q246" t="s">
        <v>81</v>
      </c>
      <c r="R246" t="s">
        <v>84</v>
      </c>
      <c r="S246" s="58" t="s">
        <v>328</v>
      </c>
      <c r="AD246" s="37"/>
      <c r="AE246" s="37"/>
      <c r="AF246" s="29"/>
      <c r="AG246" s="29"/>
      <c r="AH246" s="48"/>
      <c r="AI246" s="37"/>
      <c r="AJ246" t="s">
        <v>94</v>
      </c>
    </row>
    <row r="247" spans="1:36" s="36" customFormat="1" ht="15" x14ac:dyDescent="0.25">
      <c r="A247">
        <v>3.21</v>
      </c>
      <c r="B247">
        <v>3.26</v>
      </c>
      <c r="C247">
        <v>2.35</v>
      </c>
      <c r="D247" s="20">
        <f t="shared" si="21"/>
        <v>4.3806860902064537E-2</v>
      </c>
      <c r="E247" s="17">
        <f>IF(OR($A247="",$B247="",$C247=""),"",A247*'MPTO_working_3-way'!$I246)</f>
        <v>3.3868849831237067</v>
      </c>
      <c r="F247" s="21">
        <f>IF(OR($A247="",$B247="",$C247=""),"",B247*'MPTO_working_3-way'!$I246)</f>
        <v>3.4396402009293716</v>
      </c>
      <c r="G247" s="22">
        <f>IF(OR($A247="",$B247="",$C247=""),"",C247*'MPTO_working_3-way'!$I246)</f>
        <v>2.4794952368662648</v>
      </c>
      <c r="H247" s="17"/>
      <c r="I247" s="21"/>
      <c r="J247" s="22"/>
      <c r="K247" s="17"/>
      <c r="L247" s="21"/>
      <c r="M247" s="22"/>
      <c r="N247" s="23">
        <f t="shared" si="25"/>
        <v>29.5256557273966</v>
      </c>
      <c r="O247" s="24">
        <f t="shared" si="26"/>
        <v>29.072808246915056</v>
      </c>
      <c r="P247" s="24">
        <f t="shared" si="27"/>
        <v>40.330789312741736</v>
      </c>
      <c r="Q247" t="s">
        <v>213</v>
      </c>
      <c r="R247" t="s">
        <v>237</v>
      </c>
      <c r="S247" s="58" t="s">
        <v>328</v>
      </c>
      <c r="AD247" s="37"/>
      <c r="AE247" s="37"/>
      <c r="AF247" s="29"/>
      <c r="AG247" s="29"/>
      <c r="AH247" s="48"/>
      <c r="AI247" s="37"/>
      <c r="AJ247" t="s">
        <v>252</v>
      </c>
    </row>
    <row r="248" spans="1:36" s="36" customFormat="1" ht="15" x14ac:dyDescent="0.25">
      <c r="A248">
        <v>1.97</v>
      </c>
      <c r="B248">
        <v>3.2</v>
      </c>
      <c r="C248">
        <v>4.4400000000000004</v>
      </c>
      <c r="D248" s="20">
        <f t="shared" si="21"/>
        <v>4.5339438423194656E-2</v>
      </c>
      <c r="E248" s="17">
        <f>IF(OR($A248="",$B248="",$C248=""),"",A248*'MPTO_working_3-way'!$I247)</f>
        <v>2.1066609595197012</v>
      </c>
      <c r="F248" s="21">
        <f>IF(OR($A248="",$B248="",$C248=""),"",B248*'MPTO_working_3-way'!$I247)</f>
        <v>3.4219873454127128</v>
      </c>
      <c r="G248" s="22">
        <f>IF(OR($A248="",$B248="",$C248=""),"",C248*'MPTO_working_3-way'!$I247)</f>
        <v>4.748007441760139</v>
      </c>
      <c r="H248" s="17"/>
      <c r="I248" s="21"/>
      <c r="J248" s="22"/>
      <c r="K248" s="17"/>
      <c r="L248" s="21"/>
      <c r="M248" s="22"/>
      <c r="N248" s="23">
        <f t="shared" si="25"/>
        <v>47.468483026713066</v>
      </c>
      <c r="O248" s="24">
        <f t="shared" si="26"/>
        <v>29.222784863320229</v>
      </c>
      <c r="P248" s="24">
        <f t="shared" si="27"/>
        <v>21.061466568158725</v>
      </c>
      <c r="Q248" t="s">
        <v>234</v>
      </c>
      <c r="R248" t="s">
        <v>238</v>
      </c>
      <c r="S248" s="58" t="s">
        <v>328</v>
      </c>
      <c r="AD248" s="37"/>
      <c r="AE248" s="37"/>
      <c r="AF248" s="29"/>
      <c r="AG248" s="29"/>
      <c r="AH248" s="48"/>
      <c r="AI248" s="37"/>
      <c r="AJ248" t="s">
        <v>252</v>
      </c>
    </row>
    <row r="249" spans="1:36" s="36" customFormat="1" ht="15" x14ac:dyDescent="0.25">
      <c r="A249">
        <v>1.68</v>
      </c>
      <c r="B249">
        <v>3.63</v>
      </c>
      <c r="C249">
        <v>5.57</v>
      </c>
      <c r="D249" s="20">
        <f t="shared" si="21"/>
        <v>5.0253402546531323E-2</v>
      </c>
      <c r="E249" s="17">
        <f>IF(OR($A249="",$B249="",$C249=""),"",A249*'MPTO_working_3-way'!$I248)</f>
        <v>1.7535955263154683</v>
      </c>
      <c r="F249" s="21">
        <f>IF(OR($A249="",$B249="",$C249=""),"",B249*'MPTO_working_3-way'!$I248)</f>
        <v>3.789018905074494</v>
      </c>
      <c r="G249" s="22">
        <f>IF(OR($A249="",$B249="",$C249=""),"",C249*'MPTO_working_3-way'!$I248)</f>
        <v>5.8140042152245002</v>
      </c>
      <c r="H249" s="17"/>
      <c r="I249" s="21"/>
      <c r="J249" s="22"/>
      <c r="K249" s="17"/>
      <c r="L249" s="21"/>
      <c r="M249" s="22"/>
      <c r="N249" s="23">
        <f t="shared" si="25"/>
        <v>57.025692925958225</v>
      </c>
      <c r="O249" s="24">
        <f t="shared" si="26"/>
        <v>26.392056230195543</v>
      </c>
      <c r="P249" s="24">
        <f t="shared" si="27"/>
        <v>17.199849930989195</v>
      </c>
      <c r="Q249" t="s">
        <v>233</v>
      </c>
      <c r="R249" t="s">
        <v>210</v>
      </c>
      <c r="S249" s="58" t="s">
        <v>328</v>
      </c>
      <c r="AD249" s="37"/>
      <c r="AE249" s="37"/>
      <c r="AF249" s="29"/>
      <c r="AG249" s="29"/>
      <c r="AH249" s="48"/>
      <c r="AI249" s="37"/>
      <c r="AJ249" t="s">
        <v>252</v>
      </c>
    </row>
    <row r="250" spans="1:36" s="36" customFormat="1" ht="15" x14ac:dyDescent="0.25">
      <c r="A250">
        <v>3.56</v>
      </c>
      <c r="B250">
        <v>3.29</v>
      </c>
      <c r="C250">
        <v>2.17</v>
      </c>
      <c r="D250" s="20">
        <f t="shared" si="21"/>
        <v>4.5679737273206955E-2</v>
      </c>
      <c r="E250" s="17">
        <f>IF(OR($A250="",$B250="",$C250=""),"",A250*'MPTO_working_3-way'!$I249)</f>
        <v>3.7214084007865731</v>
      </c>
      <c r="F250" s="21">
        <f>IF(OR($A250="",$B250="",$C250=""),"",B250*'MPTO_working_3-way'!$I249)</f>
        <v>3.4391667524123104</v>
      </c>
      <c r="G250" s="22">
        <f>IF(OR($A250="",$B250="",$C250=""),"",C250*'MPTO_working_3-way'!$I249)</f>
        <v>2.2683865813783322</v>
      </c>
      <c r="H250" s="17"/>
      <c r="I250" s="21"/>
      <c r="J250" s="22"/>
      <c r="K250" s="17"/>
      <c r="L250" s="21"/>
      <c r="M250" s="22"/>
      <c r="N250" s="23">
        <f t="shared" si="25"/>
        <v>26.871546799019306</v>
      </c>
      <c r="O250" s="24">
        <f t="shared" si="26"/>
        <v>29.076810518087765</v>
      </c>
      <c r="P250" s="24">
        <f t="shared" si="27"/>
        <v>44.084196591939516</v>
      </c>
      <c r="Q250" t="s">
        <v>236</v>
      </c>
      <c r="R250" t="s">
        <v>214</v>
      </c>
      <c r="S250" s="58" t="s">
        <v>328</v>
      </c>
      <c r="AD250" s="37"/>
      <c r="AE250" s="37"/>
      <c r="AF250" s="29"/>
      <c r="AG250" s="29"/>
      <c r="AH250" s="48"/>
      <c r="AI250" s="37"/>
      <c r="AJ250" t="s">
        <v>252</v>
      </c>
    </row>
    <row r="251" spans="1:36" s="36" customFormat="1" ht="15" x14ac:dyDescent="0.25">
      <c r="A251">
        <v>1.42</v>
      </c>
      <c r="B251">
        <v>4.96</v>
      </c>
      <c r="C251">
        <v>7.98</v>
      </c>
      <c r="D251" s="20">
        <f t="shared" si="21"/>
        <v>3.1151538546502655E-2</v>
      </c>
      <c r="E251" s="17">
        <f>IF(OR($A251="",$B251="",$C251=""),"",A251*'MPTO_working_3-way'!$I250)</f>
        <v>1.4913598316160743</v>
      </c>
      <c r="F251" s="21">
        <f>IF(OR($A251="",$B251="",$C251=""),"",B251*'MPTO_working_3-way'!$I250)</f>
        <v>5.2092568766307954</v>
      </c>
      <c r="G251" s="22">
        <f>IF(OR($A251="",$B251="",$C251=""),"",C251*'MPTO_working_3-way'!$I250)</f>
        <v>8.3810221523213198</v>
      </c>
      <c r="H251" s="17"/>
      <c r="I251" s="21"/>
      <c r="J251" s="22"/>
      <c r="K251" s="17"/>
      <c r="L251" s="21"/>
      <c r="M251" s="22"/>
      <c r="N251" s="23">
        <f t="shared" si="25"/>
        <v>67.052898891367846</v>
      </c>
      <c r="O251" s="24">
        <f t="shared" si="26"/>
        <v>19.196596053577082</v>
      </c>
      <c r="P251" s="24">
        <f t="shared" si="27"/>
        <v>11.93171885034365</v>
      </c>
      <c r="Q251" t="s">
        <v>299</v>
      </c>
      <c r="R251" t="s">
        <v>300</v>
      </c>
      <c r="S251" s="58" t="s">
        <v>328</v>
      </c>
      <c r="AD251" s="37"/>
      <c r="AE251" s="37"/>
      <c r="AF251" s="29"/>
      <c r="AG251" s="29"/>
      <c r="AH251" s="48"/>
      <c r="AI251" s="37"/>
      <c r="AJ251" t="s">
        <v>333</v>
      </c>
    </row>
    <row r="252" spans="1:36" s="36" customFormat="1" ht="15" x14ac:dyDescent="0.25">
      <c r="A252">
        <v>3.14</v>
      </c>
      <c r="B252">
        <v>3.45</v>
      </c>
      <c r="C252">
        <v>2.39</v>
      </c>
      <c r="D252" s="20">
        <f t="shared" si="21"/>
        <v>2.673645188439E-2</v>
      </c>
      <c r="E252" s="17">
        <f>IF(OR($A252="",$B252="",$C252=""),"",A252*'MPTO_working_3-way'!$I251)</f>
        <v>3.2834343750378698</v>
      </c>
      <c r="F252" s="21">
        <f>IF(OR($A252="",$B252="",$C252=""),"",B252*'MPTO_working_3-way'!$I251)</f>
        <v>3.6075950935925643</v>
      </c>
      <c r="G252" s="22">
        <f>IF(OR($A252="",$B252="",$C252=""),"",C252*'MPTO_working_3-way'!$I251)</f>
        <v>2.4991745720829646</v>
      </c>
      <c r="H252" s="17"/>
      <c r="I252" s="21"/>
      <c r="J252" s="22"/>
      <c r="K252" s="17"/>
      <c r="L252" s="21"/>
      <c r="M252" s="22"/>
      <c r="N252" s="23">
        <f t="shared" si="25"/>
        <v>30.455915537780971</v>
      </c>
      <c r="O252" s="24">
        <f t="shared" si="26"/>
        <v>27.719297040183257</v>
      </c>
      <c r="P252" s="24">
        <f t="shared" si="27"/>
        <v>40.01321120863274</v>
      </c>
      <c r="Q252" t="s">
        <v>301</v>
      </c>
      <c r="R252" t="s">
        <v>302</v>
      </c>
      <c r="S252" s="58" t="s">
        <v>328</v>
      </c>
      <c r="AD252" s="37"/>
      <c r="AE252" s="37"/>
      <c r="AF252" s="29"/>
      <c r="AG252" s="29"/>
      <c r="AH252" s="48"/>
      <c r="AI252" s="37"/>
      <c r="AJ252" t="s">
        <v>333</v>
      </c>
    </row>
    <row r="253" spans="1:36" s="36" customFormat="1" ht="15" x14ac:dyDescent="0.25">
      <c r="A253">
        <v>1.65</v>
      </c>
      <c r="B253">
        <v>3.93</v>
      </c>
      <c r="C253">
        <v>5.24</v>
      </c>
      <c r="D253" s="20">
        <f t="shared" si="21"/>
        <v>5.1353226925745954E-2</v>
      </c>
      <c r="E253" s="17">
        <f>IF(OR($A253="",$B253="",$C253=""),"",A253*'MPTO_working_3-way'!$I252)</f>
        <v>1.7014000386017294</v>
      </c>
      <c r="F253" s="21">
        <f>IF(OR($A253="",$B253="",$C253=""),"",B253*'MPTO_working_3-way'!$I252)</f>
        <v>4.0524255464877559</v>
      </c>
      <c r="G253" s="22">
        <f>IF(OR($A253="",$B253="",$C253=""),"",C253*'MPTO_working_3-way'!$I252)</f>
        <v>5.4032340619836745</v>
      </c>
      <c r="H253" s="17"/>
      <c r="I253" s="21"/>
      <c r="J253" s="22"/>
      <c r="K253" s="17"/>
      <c r="L253" s="21"/>
      <c r="M253" s="22"/>
      <c r="N253" s="23">
        <f t="shared" si="25"/>
        <v>58.775125033019002</v>
      </c>
      <c r="O253" s="24">
        <f t="shared" si="26"/>
        <v>24.676579212336218</v>
      </c>
      <c r="P253" s="24">
        <f t="shared" si="27"/>
        <v>18.507434409252163</v>
      </c>
      <c r="Q253" t="s">
        <v>108</v>
      </c>
      <c r="R253" t="s">
        <v>115</v>
      </c>
      <c r="S253" s="58" t="s">
        <v>328</v>
      </c>
      <c r="AD253" s="37"/>
      <c r="AE253" s="37"/>
      <c r="AF253" s="29"/>
      <c r="AG253" s="29"/>
      <c r="AH253" s="48"/>
      <c r="AI253" s="37"/>
      <c r="AJ253" t="s">
        <v>95</v>
      </c>
    </row>
    <row r="254" spans="1:36" s="36" customFormat="1" ht="15" x14ac:dyDescent="0.25">
      <c r="A254">
        <v>3.3</v>
      </c>
      <c r="B254">
        <v>3.65</v>
      </c>
      <c r="C254">
        <v>2.13</v>
      </c>
      <c r="D254" s="20">
        <f t="shared" si="21"/>
        <v>4.6486473845146481E-2</v>
      </c>
      <c r="E254" s="17">
        <f>IF(OR($A254="",$B254="",$C254=""),"",A254*'MPTO_working_3-way'!$I253)</f>
        <v>3.3882302912184867</v>
      </c>
      <c r="F254" s="21">
        <f>IF(OR($A254="",$B254="",$C254=""),"",B254*'MPTO_working_3-way'!$I253)</f>
        <v>3.7475880493780234</v>
      </c>
      <c r="G254" s="22">
        <f>IF(OR($A254="",$B254="",$C254=""),"",C254*'MPTO_working_3-way'!$I253)</f>
        <v>2.1869486425137508</v>
      </c>
      <c r="H254" s="17"/>
      <c r="I254" s="21"/>
      <c r="J254" s="22"/>
      <c r="K254" s="17"/>
      <c r="L254" s="21"/>
      <c r="M254" s="22"/>
      <c r="N254" s="23">
        <f t="shared" si="25"/>
        <v>29.513932467688807</v>
      </c>
      <c r="O254" s="24">
        <f t="shared" si="26"/>
        <v>26.683829354348781</v>
      </c>
      <c r="P254" s="24">
        <f t="shared" si="27"/>
        <v>45.72581086543336</v>
      </c>
      <c r="Q254" t="s">
        <v>116</v>
      </c>
      <c r="R254" t="s">
        <v>109</v>
      </c>
      <c r="S254" s="58" t="s">
        <v>328</v>
      </c>
      <c r="AD254" s="37"/>
      <c r="AE254" s="37"/>
      <c r="AF254" s="29"/>
      <c r="AG254" s="29"/>
      <c r="AH254" s="48"/>
      <c r="AI254" s="37"/>
      <c r="AJ254" t="s">
        <v>95</v>
      </c>
    </row>
    <row r="255" spans="1:36" s="36" customFormat="1" ht="15" x14ac:dyDescent="0.25">
      <c r="A255">
        <v>1.99</v>
      </c>
      <c r="B255">
        <v>3.53</v>
      </c>
      <c r="C255">
        <v>4.0999999999999996</v>
      </c>
      <c r="D255" s="20">
        <f t="shared" si="21"/>
        <v>2.9701120818630633E-2</v>
      </c>
      <c r="E255" s="17">
        <f>IF(OR($A255="",$B255="",$C255=""),"",A255*'MPTO_working_3-way'!$I254)</f>
        <v>2.0921929215822344</v>
      </c>
      <c r="F255" s="21">
        <f>IF(OR($A255="",$B255="",$C255=""),"",B255*'MPTO_working_3-way'!$I254)</f>
        <v>3.7112768910478828</v>
      </c>
      <c r="G255" s="22">
        <f>IF(OR($A255="",$B255="",$C255=""),"",C255*'MPTO_working_3-way'!$I254)</f>
        <v>4.3105482303955585</v>
      </c>
      <c r="H255" s="17"/>
      <c r="I255" s="21"/>
      <c r="J255" s="22"/>
      <c r="K255" s="17"/>
      <c r="L255" s="21"/>
      <c r="M255" s="22"/>
      <c r="N255" s="23">
        <f t="shared" si="25"/>
        <v>47.796739472942271</v>
      </c>
      <c r="O255" s="24">
        <f t="shared" si="26"/>
        <v>26.944904122140262</v>
      </c>
      <c r="P255" s="24">
        <f t="shared" si="27"/>
        <v>23.198905256379298</v>
      </c>
      <c r="Q255" t="s">
        <v>229</v>
      </c>
      <c r="R255" t="s">
        <v>222</v>
      </c>
      <c r="S255" s="58" t="s">
        <v>328</v>
      </c>
      <c r="AD255" s="37"/>
      <c r="AE255" s="37"/>
      <c r="AF255" s="29"/>
      <c r="AG255" s="29"/>
      <c r="AH255" s="48"/>
      <c r="AI255" s="37"/>
      <c r="AJ255" t="s">
        <v>253</v>
      </c>
    </row>
    <row r="256" spans="1:36" s="36" customFormat="1" ht="15" x14ac:dyDescent="0.25">
      <c r="A256">
        <v>2.42</v>
      </c>
      <c r="B256">
        <v>3.62</v>
      </c>
      <c r="C256">
        <v>2.96</v>
      </c>
      <c r="D256" s="20">
        <f t="shared" si="21"/>
        <v>2.7304072256357559E-2</v>
      </c>
      <c r="E256" s="17">
        <f>IF(OR($A256="",$B256="",$C256=""),"",A256*'MPTO_working_3-way'!$I255)</f>
        <v>2.5324972667052545</v>
      </c>
      <c r="F256" s="21">
        <f>IF(OR($A256="",$B256="",$C256=""),"",B256*'MPTO_working_3-way'!$I255)</f>
        <v>3.7882810353194305</v>
      </c>
      <c r="G256" s="22">
        <f>IF(OR($A256="",$B256="",$C256=""),"",C256*'MPTO_working_3-way'!$I255)</f>
        <v>3.0975999625816337</v>
      </c>
      <c r="H256" s="17"/>
      <c r="I256" s="21"/>
      <c r="J256" s="22"/>
      <c r="K256" s="17"/>
      <c r="L256" s="21"/>
      <c r="M256" s="22"/>
      <c r="N256" s="23">
        <f t="shared" si="25"/>
        <v>39.486715865284502</v>
      </c>
      <c r="O256" s="24">
        <f t="shared" si="26"/>
        <v>26.39719679391947</v>
      </c>
      <c r="P256" s="24">
        <f t="shared" si="27"/>
        <v>32.283058241212323</v>
      </c>
      <c r="Q256" t="s">
        <v>225</v>
      </c>
      <c r="R256" t="s">
        <v>265</v>
      </c>
      <c r="S256" s="58" t="s">
        <v>328</v>
      </c>
      <c r="AD256" s="37"/>
      <c r="AE256" s="37"/>
      <c r="AF256" s="29"/>
      <c r="AG256" s="29"/>
      <c r="AH256" s="48"/>
      <c r="AI256" s="37"/>
      <c r="AJ256" t="s">
        <v>253</v>
      </c>
    </row>
    <row r="257" spans="1:36" s="36" customFormat="1" ht="15" x14ac:dyDescent="0.25">
      <c r="A257">
        <v>3.66</v>
      </c>
      <c r="B257">
        <v>3.74</v>
      </c>
      <c r="C257">
        <v>2.0499999999999998</v>
      </c>
      <c r="D257" s="20">
        <f t="shared" si="21"/>
        <v>2.8408600909012538E-2</v>
      </c>
      <c r="E257" s="17">
        <f>IF(OR($A257="",$B257="",$C257=""),"",A257*'MPTO_working_3-way'!$I256)</f>
        <v>3.7687061021961883</v>
      </c>
      <c r="F257" s="21">
        <f>IF(OR($A257="",$B257="",$C257=""),"",B257*'MPTO_working_3-way'!$I256)</f>
        <v>3.8510821918616789</v>
      </c>
      <c r="G257" s="22">
        <f>IF(OR($A257="",$B257="",$C257=""),"",C257*'MPTO_working_3-way'!$I256)</f>
        <v>2.1108872976781927</v>
      </c>
      <c r="H257" s="17"/>
      <c r="I257" s="21"/>
      <c r="J257" s="22"/>
      <c r="K257" s="17"/>
      <c r="L257" s="21"/>
      <c r="M257" s="22"/>
      <c r="N257" s="23">
        <f t="shared" si="25"/>
        <v>26.534305750646269</v>
      </c>
      <c r="O257" s="24">
        <f t="shared" si="26"/>
        <v>25.966727018012119</v>
      </c>
      <c r="P257" s="24">
        <f t="shared" si="27"/>
        <v>47.373443437739191</v>
      </c>
      <c r="Q257" t="s">
        <v>223</v>
      </c>
      <c r="R257" t="s">
        <v>245</v>
      </c>
      <c r="S257" s="58" t="s">
        <v>328</v>
      </c>
      <c r="AD257" s="37"/>
      <c r="AE257" s="37"/>
      <c r="AF257" s="29"/>
      <c r="AG257" s="29"/>
      <c r="AH257" s="48"/>
      <c r="AI257" s="37"/>
      <c r="AJ257" t="s">
        <v>253</v>
      </c>
    </row>
    <row r="258" spans="1:36" s="36" customFormat="1" ht="15" x14ac:dyDescent="0.25">
      <c r="A258">
        <v>1.98</v>
      </c>
      <c r="B258">
        <v>3.26</v>
      </c>
      <c r="C258">
        <v>4.59</v>
      </c>
      <c r="D258" s="20">
        <f t="shared" si="21"/>
        <v>2.9663895055450418E-2</v>
      </c>
      <c r="E258" s="17">
        <f>IF(OR($A258="",$B258="",$C258=""),"",A258*'MPTO_working_3-way'!$I257)</f>
        <v>2.0340620630675881</v>
      </c>
      <c r="F258" s="21">
        <f>IF(OR($A258="",$B258="",$C258=""),"",B258*'MPTO_working_3-way'!$I257)</f>
        <v>3.3490112755557253</v>
      </c>
      <c r="G258" s="22">
        <f>IF(OR($A258="",$B258="",$C258=""),"",C258*'MPTO_working_3-way'!$I257)</f>
        <v>4.7153256916566813</v>
      </c>
      <c r="H258" s="17"/>
      <c r="I258" s="21"/>
      <c r="J258" s="22"/>
      <c r="K258" s="17"/>
      <c r="L258" s="21"/>
      <c r="M258" s="22"/>
      <c r="N258" s="23">
        <f t="shared" si="25"/>
        <v>49.162708363573266</v>
      </c>
      <c r="O258" s="24">
        <f t="shared" si="26"/>
        <v>29.859559067446344</v>
      </c>
      <c r="P258" s="24">
        <f t="shared" si="27"/>
        <v>21.207442823502191</v>
      </c>
      <c r="Q258" t="s">
        <v>218</v>
      </c>
      <c r="R258" t="s">
        <v>251</v>
      </c>
      <c r="S258" s="58" t="s">
        <v>328</v>
      </c>
      <c r="AD258" s="37"/>
      <c r="AE258" s="37"/>
      <c r="AF258" s="29"/>
      <c r="AG258" s="29"/>
      <c r="AH258" s="48"/>
      <c r="AI258" s="37"/>
      <c r="AJ258" t="s">
        <v>253</v>
      </c>
    </row>
    <row r="259" spans="1:36" s="36" customFormat="1" ht="15" x14ac:dyDescent="0.25">
      <c r="A259">
        <v>1.41</v>
      </c>
      <c r="B259">
        <v>4.3</v>
      </c>
      <c r="C259">
        <v>9.1199999999999992</v>
      </c>
      <c r="D259" s="20">
        <f t="shared" si="21"/>
        <v>5.1427120497929746E-2</v>
      </c>
      <c r="E259" s="17">
        <f>IF(OR($A259="",$B259="",$C259=""),"",A259*'MPTO_working_3-way'!$I258)</f>
        <v>1.4500561272817076</v>
      </c>
      <c r="F259" s="21">
        <f>IF(OR($A259="",$B259="",$C259=""),"",B259*'MPTO_working_3-way'!$I258)</f>
        <v>4.4221569839087538</v>
      </c>
      <c r="G259" s="22">
        <f>IF(OR($A259="",$B259="",$C259=""),"",C259*'MPTO_working_3-way'!$I258)</f>
        <v>9.3790864402901928</v>
      </c>
      <c r="H259" s="17"/>
      <c r="I259" s="21"/>
      <c r="J259" s="22"/>
      <c r="K259" s="17"/>
      <c r="L259" s="21"/>
      <c r="M259" s="22"/>
      <c r="N259" s="23">
        <f t="shared" si="25"/>
        <v>68.962847795044439</v>
      </c>
      <c r="O259" s="24">
        <f t="shared" si="26"/>
        <v>22.61339892814248</v>
      </c>
      <c r="P259" s="24">
        <f t="shared" si="27"/>
        <v>10.662019231470689</v>
      </c>
      <c r="Q259" t="s">
        <v>176</v>
      </c>
      <c r="R259" t="s">
        <v>155</v>
      </c>
      <c r="S259" s="58" t="s">
        <v>329</v>
      </c>
      <c r="AD259" s="37"/>
      <c r="AE259" s="37"/>
      <c r="AF259" s="29"/>
      <c r="AG259" s="29"/>
      <c r="AH259" s="48"/>
      <c r="AI259" s="37"/>
      <c r="AJ259" t="s">
        <v>207</v>
      </c>
    </row>
    <row r="260" spans="1:36" s="36" customFormat="1" ht="15" x14ac:dyDescent="0.25">
      <c r="A260">
        <v>1.88</v>
      </c>
      <c r="B260">
        <v>3.59</v>
      </c>
      <c r="C260">
        <v>4.2300000000000004</v>
      </c>
      <c r="D260" s="20">
        <f t="shared" ref="D260:D314" si="28">IF(OR($A260="",$B260="",$C260=""),"",(1/A260)+(1/B260)+(1/C260)-1)</f>
        <v>4.6873045035790151E-2</v>
      </c>
      <c r="E260" s="17">
        <f>IF(OR($A260="",$B260="",$C260=""),"",A260*'MPTO_working_3-way'!$I259)</f>
        <v>1.9357681227042467</v>
      </c>
      <c r="F260" s="21">
        <f>IF(OR($A260="",$B260="",$C260=""),"",B260*'MPTO_working_3-way'!$I259)</f>
        <v>3.696493383249067</v>
      </c>
      <c r="G260" s="22">
        <f>IF(OR($A260="",$B260="",$C260=""),"",C260*'MPTO_working_3-way'!$I259)</f>
        <v>4.3554782760845558</v>
      </c>
      <c r="H260" s="17"/>
      <c r="I260" s="21"/>
      <c r="J260" s="22"/>
      <c r="K260" s="17"/>
      <c r="L260" s="21"/>
      <c r="M260" s="22"/>
      <c r="N260" s="23">
        <f t="shared" si="25"/>
        <v>51.659079838705637</v>
      </c>
      <c r="O260" s="24">
        <f t="shared" si="26"/>
        <v>27.052665765116039</v>
      </c>
      <c r="P260" s="24">
        <f t="shared" si="27"/>
        <v>22.959591039424719</v>
      </c>
      <c r="Q260" t="s">
        <v>195</v>
      </c>
      <c r="R260" t="s">
        <v>200</v>
      </c>
      <c r="S260" s="58" t="s">
        <v>329</v>
      </c>
      <c r="AD260" s="37"/>
      <c r="AE260" s="37"/>
      <c r="AF260" s="29"/>
      <c r="AG260" s="29"/>
      <c r="AH260" s="48"/>
      <c r="AI260" s="37"/>
      <c r="AJ260" t="s">
        <v>207</v>
      </c>
    </row>
    <row r="261" spans="1:36" s="36" customFormat="1" ht="15" x14ac:dyDescent="0.25">
      <c r="A261">
        <v>1.97</v>
      </c>
      <c r="B261">
        <v>3.34</v>
      </c>
      <c r="C261">
        <v>4.17</v>
      </c>
      <c r="D261" s="20">
        <f t="shared" si="28"/>
        <v>4.6823564279978136E-2</v>
      </c>
      <c r="E261" s="17">
        <f>IF(OR($A261="",$B261="",$C261=""),"",A261*'MPTO_working_3-way'!$I260)</f>
        <v>2.0713114273809214</v>
      </c>
      <c r="F261" s="21">
        <f>IF(OR($A261="",$B261="",$C261=""),"",B261*'MPTO_working_3-way'!$I260)</f>
        <v>3.511766582463085</v>
      </c>
      <c r="G261" s="22">
        <f>IF(OR($A261="",$B261="",$C261=""),"",C261*'MPTO_working_3-way'!$I260)</f>
        <v>4.3844510924763673</v>
      </c>
      <c r="H261" s="17"/>
      <c r="I261" s="21"/>
      <c r="J261" s="22"/>
      <c r="K261" s="17"/>
      <c r="L261" s="21"/>
      <c r="M261" s="22"/>
      <c r="N261" s="23">
        <f t="shared" si="25"/>
        <v>48.278592334348012</v>
      </c>
      <c r="O261" s="24">
        <f t="shared" si="26"/>
        <v>28.475696676247182</v>
      </c>
      <c r="P261" s="24">
        <f t="shared" si="27"/>
        <v>22.807872157953376</v>
      </c>
      <c r="Q261" t="s">
        <v>185</v>
      </c>
      <c r="R261" t="s">
        <v>174</v>
      </c>
      <c r="S261" s="58" t="s">
        <v>329</v>
      </c>
      <c r="AD261" s="37"/>
      <c r="AE261" s="37"/>
      <c r="AF261" s="29"/>
      <c r="AG261" s="29"/>
      <c r="AH261" s="48"/>
      <c r="AI261" s="37"/>
      <c r="AJ261" t="s">
        <v>207</v>
      </c>
    </row>
    <row r="262" spans="1:36" s="36" customFormat="1" ht="15" x14ac:dyDescent="0.25">
      <c r="A262">
        <v>1.56</v>
      </c>
      <c r="B262">
        <v>4.32</v>
      </c>
      <c r="C262">
        <v>6.35</v>
      </c>
      <c r="D262" s="20">
        <f t="shared" si="28"/>
        <v>2.9987437467752232E-2</v>
      </c>
      <c r="E262" s="17">
        <f>IF(OR($A262="",$B262="",$C262=""),"",A262*'MPTO_working_3-way'!$I261)</f>
        <v>1.6331219502558327</v>
      </c>
      <c r="F262" s="21">
        <f>IF(OR($A262="",$B262="",$C262=""),"",B262*'MPTO_working_3-way'!$I261)</f>
        <v>4.5224915545546134</v>
      </c>
      <c r="G262" s="22">
        <f>IF(OR($A262="",$B262="",$C262=""),"",C262*'MPTO_working_3-way'!$I261)</f>
        <v>6.6476438359772674</v>
      </c>
      <c r="H262" s="17"/>
      <c r="I262" s="21"/>
      <c r="J262" s="22"/>
      <c r="K262" s="17"/>
      <c r="L262" s="21"/>
      <c r="M262" s="22"/>
      <c r="N262" s="23">
        <f t="shared" si="25"/>
        <v>61.232414385425869</v>
      </c>
      <c r="O262" s="24">
        <f t="shared" si="26"/>
        <v>22.111705194737123</v>
      </c>
      <c r="P262" s="24">
        <f t="shared" si="27"/>
        <v>15.042923849018008</v>
      </c>
      <c r="Q262" t="s">
        <v>136</v>
      </c>
      <c r="R262" t="s">
        <v>142</v>
      </c>
      <c r="S262" s="58" t="s">
        <v>329</v>
      </c>
      <c r="AD262" s="37"/>
      <c r="AE262" s="37"/>
      <c r="AF262" s="29"/>
      <c r="AG262" s="29"/>
      <c r="AH262" s="48"/>
      <c r="AI262" s="37"/>
      <c r="AJ262" t="s">
        <v>143</v>
      </c>
    </row>
    <row r="263" spans="1:36" s="36" customFormat="1" ht="15" x14ac:dyDescent="0.25">
      <c r="A263">
        <v>2.8</v>
      </c>
      <c r="B263">
        <v>3.73</v>
      </c>
      <c r="C263">
        <v>2.48</v>
      </c>
      <c r="D263" s="20">
        <f t="shared" si="28"/>
        <v>2.8465178339778463E-2</v>
      </c>
      <c r="E263" s="17">
        <f>IF(OR($A263="",$B263="",$C263=""),"",A263*'MPTO_working_3-way'!$I262)</f>
        <v>2.9311059799839385</v>
      </c>
      <c r="F263" s="21">
        <f>IF(OR($A263="",$B263="",$C263=""),"",B263*'MPTO_working_3-way'!$I262)</f>
        <v>3.9046518947643185</v>
      </c>
      <c r="G263" s="22">
        <f>IF(OR($A263="",$B263="",$C263=""),"",C263*'MPTO_working_3-way'!$I262)</f>
        <v>2.5961224394143456</v>
      </c>
      <c r="H263" s="17"/>
      <c r="I263" s="21"/>
      <c r="J263" s="22"/>
      <c r="K263" s="17"/>
      <c r="L263" s="21"/>
      <c r="M263" s="22"/>
      <c r="N263" s="23">
        <f t="shared" si="25"/>
        <v>34.116814841525439</v>
      </c>
      <c r="O263" s="24">
        <f t="shared" si="26"/>
        <v>25.610477629027134</v>
      </c>
      <c r="P263" s="24">
        <f t="shared" si="27"/>
        <v>38.518984498496458</v>
      </c>
      <c r="Q263" t="s">
        <v>232</v>
      </c>
      <c r="R263" t="s">
        <v>138</v>
      </c>
      <c r="S263" s="58" t="s">
        <v>329</v>
      </c>
      <c r="AD263" s="37"/>
      <c r="AE263" s="37"/>
      <c r="AF263" s="29"/>
      <c r="AG263" s="29"/>
      <c r="AH263" s="48"/>
      <c r="AI263" s="37"/>
      <c r="AJ263" t="s">
        <v>143</v>
      </c>
    </row>
    <row r="264" spans="1:36" s="36" customFormat="1" ht="15" x14ac:dyDescent="0.25">
      <c r="A264">
        <v>1.35</v>
      </c>
      <c r="B264">
        <v>5.5</v>
      </c>
      <c r="C264">
        <v>9</v>
      </c>
      <c r="D264" s="20">
        <f t="shared" si="28"/>
        <v>3.3670033670033739E-2</v>
      </c>
      <c r="E264" s="17">
        <f>IF(OR($A264="",$B264="",$C264=""),"",A264*'MPTO_working_3-way'!$I263)</f>
        <v>1.3904830405814657</v>
      </c>
      <c r="F264" s="21">
        <f>IF(OR($A264="",$B264="",$C264=""),"",B264*'MPTO_working_3-way'!$I263)</f>
        <v>5.6649309060726374</v>
      </c>
      <c r="G264" s="22">
        <f>IF(OR($A264="",$B264="",$C264=""),"",C264*'MPTO_working_3-way'!$I263)</f>
        <v>9.2698869372097707</v>
      </c>
      <c r="H264" s="17"/>
      <c r="I264" s="21"/>
      <c r="J264" s="22"/>
      <c r="K264" s="17"/>
      <c r="L264" s="21"/>
      <c r="M264" s="22"/>
      <c r="N264" s="23">
        <f t="shared" si="25"/>
        <v>71.917453921755467</v>
      </c>
      <c r="O264" s="24">
        <f t="shared" si="26"/>
        <v>17.652465962612709</v>
      </c>
      <c r="P264" s="24">
        <f t="shared" si="27"/>
        <v>10.78761808826332</v>
      </c>
      <c r="Q264" t="s">
        <v>255</v>
      </c>
      <c r="R264" t="s">
        <v>134</v>
      </c>
      <c r="S264" s="58" t="s">
        <v>329</v>
      </c>
      <c r="AD264" s="37"/>
      <c r="AE264" s="37"/>
      <c r="AF264" s="29"/>
      <c r="AG264" s="29"/>
      <c r="AH264" s="48"/>
      <c r="AI264" s="37"/>
      <c r="AJ264" t="s">
        <v>143</v>
      </c>
    </row>
    <row r="265" spans="1:36" s="36" customFormat="1" ht="15" x14ac:dyDescent="0.25">
      <c r="A265">
        <v>1.94</v>
      </c>
      <c r="B265">
        <v>3.63</v>
      </c>
      <c r="C265">
        <v>3.99</v>
      </c>
      <c r="D265" s="20">
        <f t="shared" si="28"/>
        <v>4.1572577605725192E-2</v>
      </c>
      <c r="E265" s="17">
        <f>IF(OR($A265="",$B265="",$C265=""),"",A265*'MPTO_working_3-way'!$I264)</f>
        <v>1.9952224459791701</v>
      </c>
      <c r="F265" s="21">
        <f>IF(OR($A265="",$B265="",$C265=""),"",B265*'MPTO_working_3-way'!$I264)</f>
        <v>3.7333285973733958</v>
      </c>
      <c r="G265" s="22">
        <f>IF(OR($A265="",$B265="",$C265=""),"",C265*'MPTO_working_3-way'!$I264)</f>
        <v>4.1035760615757164</v>
      </c>
      <c r="H265" s="17"/>
      <c r="I265" s="21"/>
      <c r="J265" s="22"/>
      <c r="K265" s="17"/>
      <c r="L265" s="21"/>
      <c r="M265" s="22"/>
      <c r="N265" s="23">
        <f t="shared" ref="N265:N314" si="29">(1/E265)* 100</f>
        <v>50.119724846481596</v>
      </c>
      <c r="O265" s="24">
        <f t="shared" ref="O265:O314" si="30">(1/F265)* 100</f>
        <v>26.785748265061788</v>
      </c>
      <c r="P265" s="24">
        <f t="shared" ref="P265:P314" si="31">(1/G265)* 100</f>
        <v>24.368989023101324</v>
      </c>
      <c r="Q265" t="s">
        <v>145</v>
      </c>
      <c r="R265" t="s">
        <v>180</v>
      </c>
      <c r="S265" s="58" t="s">
        <v>329</v>
      </c>
      <c r="AD265" s="37"/>
      <c r="AE265" s="37"/>
      <c r="AF265" s="29"/>
      <c r="AG265" s="29"/>
      <c r="AH265" s="48"/>
      <c r="AI265" s="37"/>
      <c r="AJ265" t="s">
        <v>204</v>
      </c>
    </row>
    <row r="266" spans="1:36" s="36" customFormat="1" ht="15" x14ac:dyDescent="0.25">
      <c r="A266">
        <v>2.1800000000000002</v>
      </c>
      <c r="B266">
        <v>3.34</v>
      </c>
      <c r="C266">
        <v>3.56</v>
      </c>
      <c r="D266" s="20">
        <f t="shared" si="28"/>
        <v>3.9015670339560105E-2</v>
      </c>
      <c r="E266" s="17">
        <f>IF(OR($A266="",$B266="",$C266=""),"",A266*'MPTO_working_3-way'!$I265)</f>
        <v>2.2534006734006735</v>
      </c>
      <c r="F266" s="21">
        <f>IF(OR($A266="",$B266="",$C266=""),"",B266*'MPTO_working_3-way'!$I265)</f>
        <v>3.4524579124579127</v>
      </c>
      <c r="G266" s="22">
        <f>IF(OR($A266="",$B266="",$C266=""),"",C266*'MPTO_working_3-way'!$I265)</f>
        <v>3.67986531986532</v>
      </c>
      <c r="H266" s="17"/>
      <c r="I266" s="21"/>
      <c r="J266" s="22"/>
      <c r="K266" s="17"/>
      <c r="L266" s="21"/>
      <c r="M266" s="22"/>
      <c r="N266" s="23">
        <f t="shared" si="29"/>
        <v>44.377372022831182</v>
      </c>
      <c r="O266" s="24">
        <f t="shared" si="30"/>
        <v>28.964871559811971</v>
      </c>
      <c r="P266" s="24">
        <f t="shared" si="31"/>
        <v>27.174907587014602</v>
      </c>
      <c r="Q266" t="s">
        <v>184</v>
      </c>
      <c r="R266" t="s">
        <v>181</v>
      </c>
      <c r="S266" s="58" t="s">
        <v>329</v>
      </c>
      <c r="AD266" s="37"/>
      <c r="AE266" s="37"/>
      <c r="AF266" s="29"/>
      <c r="AG266" s="29"/>
      <c r="AH266" s="48"/>
      <c r="AI266" s="37"/>
      <c r="AJ266" t="s">
        <v>204</v>
      </c>
    </row>
    <row r="267" spans="1:36" s="36" customFormat="1" ht="15" x14ac:dyDescent="0.25">
      <c r="A267">
        <v>2.06</v>
      </c>
      <c r="B267">
        <v>3.49</v>
      </c>
      <c r="C267">
        <v>3.75</v>
      </c>
      <c r="D267" s="20">
        <f t="shared" si="28"/>
        <v>3.8636511159948483E-2</v>
      </c>
      <c r="E267" s="17">
        <f>IF(OR($A267="",$B267="",$C267=""),"",A267*'MPTO_working_3-way'!$I266)</f>
        <v>2.1456395098677938</v>
      </c>
      <c r="F267" s="21">
        <f>IF(OR($A267="",$B267="",$C267=""),"",B267*'MPTO_working_3-way'!$I266)</f>
        <v>3.635088295843981</v>
      </c>
      <c r="G267" s="22">
        <f>IF(OR($A267="",$B267="",$C267=""),"",C267*'MPTO_working_3-way'!$I266)</f>
        <v>3.9058971660214694</v>
      </c>
      <c r="H267" s="17"/>
      <c r="I267" s="21"/>
      <c r="J267" s="22"/>
      <c r="K267" s="17"/>
      <c r="L267" s="21"/>
      <c r="M267" s="22"/>
      <c r="N267" s="23">
        <f t="shared" si="29"/>
        <v>46.606151471437819</v>
      </c>
      <c r="O267" s="24">
        <f t="shared" si="30"/>
        <v>27.509648146464727</v>
      </c>
      <c r="P267" s="24">
        <f t="shared" si="31"/>
        <v>25.602312541643172</v>
      </c>
      <c r="Q267" t="s">
        <v>182</v>
      </c>
      <c r="R267" t="s">
        <v>193</v>
      </c>
      <c r="S267" s="58" t="s">
        <v>329</v>
      </c>
      <c r="AD267" s="37"/>
      <c r="AE267" s="37"/>
      <c r="AF267" s="29"/>
      <c r="AG267" s="29"/>
      <c r="AH267" s="48"/>
      <c r="AI267" s="37"/>
      <c r="AJ267" t="s">
        <v>204</v>
      </c>
    </row>
    <row r="268" spans="1:36" s="36" customFormat="1" ht="15" x14ac:dyDescent="0.25">
      <c r="A268">
        <v>3.47</v>
      </c>
      <c r="B268">
        <v>3.65</v>
      </c>
      <c r="C268">
        <v>2.09</v>
      </c>
      <c r="D268" s="20">
        <f t="shared" si="28"/>
        <v>4.0625940301602936E-2</v>
      </c>
      <c r="E268" s="17">
        <f>IF(OR($A268="",$B268="",$C268=""),"",A268*'MPTO_working_3-way'!$I267)</f>
        <v>3.6053843760782738</v>
      </c>
      <c r="F268" s="21">
        <f>IF(OR($A268="",$B268="",$C268=""),"",B268*'MPTO_working_3-way'!$I267)</f>
        <v>3.7924071967393944</v>
      </c>
      <c r="G268" s="22">
        <f>IF(OR($A268="",$B268="",$C268=""),"",C268*'MPTO_working_3-way'!$I267)</f>
        <v>2.1715427510096803</v>
      </c>
      <c r="H268" s="17"/>
      <c r="I268" s="21"/>
      <c r="J268" s="22"/>
      <c r="K268" s="17"/>
      <c r="L268" s="21"/>
      <c r="M268" s="22"/>
      <c r="N268" s="23">
        <f t="shared" si="29"/>
        <v>27.736293712121245</v>
      </c>
      <c r="O268" s="24">
        <f t="shared" si="30"/>
        <v>26.368476487961839</v>
      </c>
      <c r="P268" s="24">
        <f t="shared" si="31"/>
        <v>46.050210134478817</v>
      </c>
      <c r="Q268" t="s">
        <v>178</v>
      </c>
      <c r="R268" t="s">
        <v>183</v>
      </c>
      <c r="S268" s="58" t="s">
        <v>329</v>
      </c>
      <c r="AD268" s="37"/>
      <c r="AE268" s="37"/>
      <c r="AF268" s="29"/>
      <c r="AG268" s="29"/>
      <c r="AH268" s="48"/>
      <c r="AI268" s="37"/>
      <c r="AJ268" t="s">
        <v>204</v>
      </c>
    </row>
    <row r="269" spans="1:36" s="36" customFormat="1" ht="15" x14ac:dyDescent="0.25">
      <c r="A269">
        <v>2.2200000000000002</v>
      </c>
      <c r="B269">
        <v>3.19</v>
      </c>
      <c r="C269">
        <v>3.79</v>
      </c>
      <c r="D269" s="20">
        <f t="shared" si="28"/>
        <v>2.7782317018965053E-2</v>
      </c>
      <c r="E269" s="17">
        <f>IF(OR($A269="",$B269="",$C269=""),"",A269*'MPTO_working_3-way'!$I268)</f>
        <v>2.3057730547750857</v>
      </c>
      <c r="F269" s="21">
        <f>IF(OR($A269="",$B269="",$C269=""),"",B269*'MPTO_working_3-way'!$I268)</f>
        <v>3.3132504706002357</v>
      </c>
      <c r="G269" s="22">
        <f>IF(OR($A269="",$B269="",$C269=""),"",C269*'MPTO_working_3-way'!$I268)</f>
        <v>3.9364323772962049</v>
      </c>
      <c r="H269" s="17"/>
      <c r="I269" s="21"/>
      <c r="J269" s="22"/>
      <c r="K269" s="17"/>
      <c r="L269" s="21"/>
      <c r="M269" s="22"/>
      <c r="N269" s="23">
        <f t="shared" si="29"/>
        <v>43.369402636095252</v>
      </c>
      <c r="O269" s="24">
        <f t="shared" si="30"/>
        <v>30.181841332956573</v>
      </c>
      <c r="P269" s="24">
        <f t="shared" si="31"/>
        <v>25.40371341744893</v>
      </c>
      <c r="Q269" t="s">
        <v>125</v>
      </c>
      <c r="R269" t="s">
        <v>123</v>
      </c>
      <c r="S269" s="58" t="s">
        <v>329</v>
      </c>
      <c r="AD269" s="37"/>
      <c r="AE269" s="37"/>
      <c r="AF269" s="29"/>
      <c r="AG269" s="29"/>
      <c r="AH269" s="48"/>
      <c r="AI269" s="37"/>
      <c r="AJ269" t="s">
        <v>130</v>
      </c>
    </row>
    <row r="270" spans="1:36" s="36" customFormat="1" ht="15" x14ac:dyDescent="0.25">
      <c r="A270">
        <v>3.02</v>
      </c>
      <c r="B270">
        <v>3.17</v>
      </c>
      <c r="C270">
        <v>2.63</v>
      </c>
      <c r="D270" s="20">
        <f t="shared" si="28"/>
        <v>2.6811377945910042E-2</v>
      </c>
      <c r="E270" s="17">
        <f>IF(OR($A270="",$B270="",$C270=""),"",A270*'MPTO_working_3-way'!$I269)</f>
        <v>3.1426903397108408</v>
      </c>
      <c r="F270" s="21">
        <f>IF(OR($A270="",$B270="",$C270=""),"",B270*'MPTO_working_3-way'!$I269)</f>
        <v>3.2987842307560813</v>
      </c>
      <c r="G270" s="22">
        <f>IF(OR($A270="",$B270="",$C270=""),"",C270*'MPTO_working_3-way'!$I269)</f>
        <v>2.7368462229932158</v>
      </c>
      <c r="H270" s="17"/>
      <c r="I270" s="21"/>
      <c r="J270" s="22"/>
      <c r="K270" s="17"/>
      <c r="L270" s="21"/>
      <c r="M270" s="22"/>
      <c r="N270" s="23">
        <f t="shared" si="29"/>
        <v>31.819870617351697</v>
      </c>
      <c r="O270" s="24">
        <f t="shared" si="30"/>
        <v>30.314198506120544</v>
      </c>
      <c r="P270" s="24">
        <f t="shared" si="31"/>
        <v>36.538406564411453</v>
      </c>
      <c r="Q270" t="s">
        <v>129</v>
      </c>
      <c r="R270" t="s">
        <v>122</v>
      </c>
      <c r="S270" s="58" t="s">
        <v>329</v>
      </c>
      <c r="AD270" s="37"/>
      <c r="AE270" s="37"/>
      <c r="AF270" s="29"/>
      <c r="AG270" s="29"/>
      <c r="AH270" s="48"/>
      <c r="AI270" s="37"/>
      <c r="AJ270" t="s">
        <v>130</v>
      </c>
    </row>
    <row r="271" spans="1:36" s="36" customFormat="1" ht="15" x14ac:dyDescent="0.25">
      <c r="A271">
        <v>3.03</v>
      </c>
      <c r="B271">
        <v>3.15</v>
      </c>
      <c r="C271">
        <v>2.59</v>
      </c>
      <c r="D271" s="20">
        <f t="shared" si="28"/>
        <v>3.3593706861033468E-2</v>
      </c>
      <c r="E271" s="17">
        <f>IF(OR($A271="",$B271="",$C271=""),"",A271*'MPTO_working_3-way'!$I270)</f>
        <v>3.1141804205674637</v>
      </c>
      <c r="F271" s="21">
        <f>IF(OR($A271="",$B271="",$C271=""),"",B271*'MPTO_working_3-way'!$I270)</f>
        <v>3.2375142986097396</v>
      </c>
      <c r="G271" s="22">
        <f>IF(OR($A271="",$B271="",$C271=""),"",C271*'MPTO_working_3-way'!$I270)</f>
        <v>2.6619562010791191</v>
      </c>
      <c r="H271" s="17"/>
      <c r="I271" s="21"/>
      <c r="J271" s="22"/>
      <c r="K271" s="17"/>
      <c r="L271" s="21"/>
      <c r="M271" s="22"/>
      <c r="N271" s="23">
        <f t="shared" si="29"/>
        <v>32.111177419122711</v>
      </c>
      <c r="O271" s="24">
        <f t="shared" si="30"/>
        <v>30.887894469822797</v>
      </c>
      <c r="P271" s="24">
        <f t="shared" si="31"/>
        <v>37.566358138973669</v>
      </c>
      <c r="Q271" t="s">
        <v>119</v>
      </c>
      <c r="R271" t="s">
        <v>126</v>
      </c>
      <c r="S271" s="58" t="s">
        <v>329</v>
      </c>
      <c r="AD271" s="37"/>
      <c r="AE271" s="37"/>
      <c r="AF271" s="29"/>
      <c r="AG271" s="29"/>
      <c r="AH271" s="48"/>
      <c r="AI271" s="37"/>
      <c r="AJ271" t="s">
        <v>130</v>
      </c>
    </row>
    <row r="272" spans="1:36" s="36" customFormat="1" ht="15" x14ac:dyDescent="0.25">
      <c r="A272">
        <v>2.98</v>
      </c>
      <c r="B272">
        <v>3.29</v>
      </c>
      <c r="C272">
        <v>2.54</v>
      </c>
      <c r="D272" s="20">
        <f t="shared" si="28"/>
        <v>3.3222624981387394E-2</v>
      </c>
      <c r="E272" s="17">
        <f>IF(OR($A272="",$B272="",$C272=""),"",A272*'MPTO_working_3-way'!$I271)</f>
        <v>3.0598979062788119</v>
      </c>
      <c r="F272" s="21">
        <f>IF(OR($A272="",$B272="",$C272=""),"",B272*'MPTO_working_3-way'!$I271)</f>
        <v>3.3782094334420441</v>
      </c>
      <c r="G272" s="22">
        <f>IF(OR($A272="",$B272="",$C272=""),"",C272*'MPTO_working_3-way'!$I271)</f>
        <v>2.6081008999826114</v>
      </c>
      <c r="H272" s="17"/>
      <c r="I272" s="21"/>
      <c r="J272" s="22"/>
      <c r="K272" s="17"/>
      <c r="L272" s="21"/>
      <c r="M272" s="22"/>
      <c r="N272" s="23">
        <f t="shared" si="29"/>
        <v>32.68082892399881</v>
      </c>
      <c r="O272" s="24">
        <f t="shared" si="30"/>
        <v>29.601480301980686</v>
      </c>
      <c r="P272" s="24">
        <f t="shared" si="31"/>
        <v>38.34207487933719</v>
      </c>
      <c r="Q272" t="s">
        <v>256</v>
      </c>
      <c r="R272" t="s">
        <v>131</v>
      </c>
      <c r="S272" s="58" t="s">
        <v>329</v>
      </c>
      <c r="AD272" s="37"/>
      <c r="AE272" s="37"/>
      <c r="AF272" s="29"/>
      <c r="AG272" s="29"/>
      <c r="AH272" s="48"/>
      <c r="AI272" s="37"/>
      <c r="AJ272" t="s">
        <v>130</v>
      </c>
    </row>
    <row r="273" spans="1:36" s="36" customFormat="1" ht="15" x14ac:dyDescent="0.25">
      <c r="A273">
        <v>1.64</v>
      </c>
      <c r="B273">
        <v>4.0199999999999996</v>
      </c>
      <c r="C273">
        <v>5.81</v>
      </c>
      <c r="D273" s="20">
        <f t="shared" si="28"/>
        <v>3.0629356053367474E-2</v>
      </c>
      <c r="E273" s="17">
        <f>IF(OR($A273="",$B273="",$C273=""),"",A273*'MPTO_working_3-way'!$I272)</f>
        <v>1.6950936792520948</v>
      </c>
      <c r="F273" s="21">
        <f>IF(OR($A273="",$B273="",$C273=""),"",B273*'MPTO_working_3-way'!$I272)</f>
        <v>4.1550467015813544</v>
      </c>
      <c r="G273" s="22">
        <f>IF(OR($A273="",$B273="",$C273=""),"",C273*'MPTO_working_3-way'!$I272)</f>
        <v>6.0051794368626039</v>
      </c>
      <c r="H273" s="17"/>
      <c r="I273" s="21"/>
      <c r="J273" s="22"/>
      <c r="K273" s="17"/>
      <c r="L273" s="21"/>
      <c r="M273" s="22"/>
      <c r="N273" s="23">
        <f t="shared" si="29"/>
        <v>58.993789678999789</v>
      </c>
      <c r="O273" s="24">
        <f t="shared" si="30"/>
        <v>24.067118177502401</v>
      </c>
      <c r="P273" s="24">
        <f t="shared" si="31"/>
        <v>16.65229175104297</v>
      </c>
      <c r="Q273" t="s">
        <v>121</v>
      </c>
      <c r="R273" t="s">
        <v>257</v>
      </c>
      <c r="S273" s="58" t="s">
        <v>329</v>
      </c>
      <c r="AD273" s="37"/>
      <c r="AE273" s="37"/>
      <c r="AF273" s="29"/>
      <c r="AG273" s="29"/>
      <c r="AH273" s="48"/>
      <c r="AI273" s="37"/>
      <c r="AJ273" t="s">
        <v>130</v>
      </c>
    </row>
    <row r="274" spans="1:36" s="36" customFormat="1" ht="15" x14ac:dyDescent="0.25">
      <c r="A274">
        <v>2.11</v>
      </c>
      <c r="B274">
        <v>3.82</v>
      </c>
      <c r="C274">
        <v>3.42</v>
      </c>
      <c r="D274" s="20">
        <f t="shared" si="28"/>
        <v>2.8111414819854907E-2</v>
      </c>
      <c r="E274" s="17">
        <f>IF(OR($A274="",$B274="",$C274=""),"",A274*'MPTO_working_3-way'!$I273)</f>
        <v>2.1800997387107275</v>
      </c>
      <c r="F274" s="21">
        <f>IF(OR($A274="",$B274="",$C274=""),"",B274*'MPTO_working_3-way'!$I273)</f>
        <v>3.9469104274288997</v>
      </c>
      <c r="G274" s="22">
        <f>IF(OR($A274="",$B274="",$C274=""),"",C274*'MPTO_working_3-way'!$I273)</f>
        <v>3.533621377436345</v>
      </c>
      <c r="H274" s="17"/>
      <c r="I274" s="21"/>
      <c r="J274" s="22"/>
      <c r="K274" s="17"/>
      <c r="L274" s="21"/>
      <c r="M274" s="22"/>
      <c r="N274" s="23">
        <f t="shared" si="29"/>
        <v>45.869461027107974</v>
      </c>
      <c r="O274" s="24">
        <f t="shared" si="30"/>
        <v>25.336272975706244</v>
      </c>
      <c r="P274" s="24">
        <f t="shared" si="31"/>
        <v>28.299579756490594</v>
      </c>
      <c r="Q274" t="s">
        <v>303</v>
      </c>
      <c r="R274" t="s">
        <v>304</v>
      </c>
      <c r="S274" s="58" t="s">
        <v>329</v>
      </c>
      <c r="AD274" s="37"/>
      <c r="AE274" s="37"/>
      <c r="AF274" s="29"/>
      <c r="AG274" s="29"/>
      <c r="AH274" s="48"/>
      <c r="AI274" s="37"/>
      <c r="AJ274" t="s">
        <v>332</v>
      </c>
    </row>
    <row r="275" spans="1:36" s="36" customFormat="1" ht="15" x14ac:dyDescent="0.25">
      <c r="A275">
        <v>1.88</v>
      </c>
      <c r="B275">
        <v>3.79</v>
      </c>
      <c r="C275">
        <v>4.28</v>
      </c>
      <c r="D275" s="20">
        <f t="shared" si="28"/>
        <v>2.9411996174168564E-2</v>
      </c>
      <c r="E275" s="17">
        <f>IF(OR($A275="",$B275="",$C275=""),"",A275*'MPTO_working_3-way'!$I274)</f>
        <v>1.9375831893803308</v>
      </c>
      <c r="F275" s="21">
        <f>IF(OR($A275="",$B275="",$C275=""),"",B275*'MPTO_working_3-way'!$I274)</f>
        <v>3.9060852594422628</v>
      </c>
      <c r="G275" s="22">
        <f>IF(OR($A275="",$B275="",$C275=""),"",C275*'MPTO_working_3-way'!$I274)</f>
        <v>4.411093643908413</v>
      </c>
      <c r="H275" s="17"/>
      <c r="I275" s="21"/>
      <c r="J275" s="22"/>
      <c r="K275" s="17"/>
      <c r="L275" s="21"/>
      <c r="M275" s="22"/>
      <c r="N275" s="23">
        <f t="shared" si="29"/>
        <v>51.610687245888812</v>
      </c>
      <c r="O275" s="24">
        <f t="shared" si="30"/>
        <v>25.601079689253552</v>
      </c>
      <c r="P275" s="24">
        <f t="shared" si="31"/>
        <v>22.670114958474521</v>
      </c>
      <c r="Q275" t="s">
        <v>305</v>
      </c>
      <c r="R275" t="s">
        <v>306</v>
      </c>
      <c r="S275" s="58" t="s">
        <v>329</v>
      </c>
      <c r="AD275" s="37"/>
      <c r="AE275" s="37"/>
      <c r="AF275" s="29"/>
      <c r="AG275" s="29"/>
      <c r="AH275" s="48"/>
      <c r="AI275" s="37"/>
      <c r="AJ275" t="s">
        <v>332</v>
      </c>
    </row>
    <row r="276" spans="1:36" s="36" customFormat="1" ht="15" x14ac:dyDescent="0.25">
      <c r="A276">
        <v>2.59</v>
      </c>
      <c r="B276">
        <v>3.65</v>
      </c>
      <c r="C276">
        <v>2.72</v>
      </c>
      <c r="D276" s="20">
        <f t="shared" si="28"/>
        <v>2.7720047663641445E-2</v>
      </c>
      <c r="E276" s="17">
        <f>IF(OR($A276="",$B276="",$C276=""),"",A276*'MPTO_working_3-way'!$I275)</f>
        <v>2.6628085643834241</v>
      </c>
      <c r="F276" s="21">
        <f>IF(OR($A276="",$B276="",$C276=""),"",B276*'MPTO_working_3-way'!$I275)</f>
        <v>3.7526066640924705</v>
      </c>
      <c r="G276" s="22">
        <f>IF(OR($A276="",$B276="",$C276=""),"",C276*'MPTO_working_3-way'!$I275)</f>
        <v>2.7964630483100055</v>
      </c>
      <c r="H276" s="17"/>
      <c r="I276" s="21"/>
      <c r="J276" s="22"/>
      <c r="K276" s="17"/>
      <c r="L276" s="21"/>
      <c r="M276" s="22"/>
      <c r="N276" s="23">
        <f t="shared" si="29"/>
        <v>37.554333171958646</v>
      </c>
      <c r="O276" s="24">
        <f t="shared" si="30"/>
        <v>26.648143264485725</v>
      </c>
      <c r="P276" s="24">
        <f t="shared" si="31"/>
        <v>35.759456954181204</v>
      </c>
      <c r="Q276" t="s">
        <v>307</v>
      </c>
      <c r="R276" t="s">
        <v>308</v>
      </c>
      <c r="S276" s="58" t="s">
        <v>329</v>
      </c>
      <c r="AD276" s="37"/>
      <c r="AE276" s="37"/>
      <c r="AF276" s="29"/>
      <c r="AG276" s="29"/>
      <c r="AH276" s="48"/>
      <c r="AI276" s="37"/>
      <c r="AJ276" t="s">
        <v>332</v>
      </c>
    </row>
    <row r="277" spans="1:36" s="36" customFormat="1" ht="15" x14ac:dyDescent="0.25">
      <c r="A277">
        <v>2.2200000000000002</v>
      </c>
      <c r="B277">
        <v>3.53</v>
      </c>
      <c r="C277">
        <v>3.39</v>
      </c>
      <c r="D277" s="20">
        <f t="shared" si="28"/>
        <v>2.8721820168083445E-2</v>
      </c>
      <c r="E277" s="17">
        <f>IF(OR($A277="",$B277="",$C277=""),"",A277*'MPTO_working_3-way'!$I276)</f>
        <v>2.2852946315066545</v>
      </c>
      <c r="F277" s="21">
        <f>IF(OR($A277="",$B277="",$C277=""),"",B277*'MPTO_working_3-way'!$I276)</f>
        <v>3.6338243464948148</v>
      </c>
      <c r="G277" s="22">
        <f>IF(OR($A277="",$B277="",$C277=""),"",C277*'MPTO_working_3-way'!$I276)</f>
        <v>3.4897066670304318</v>
      </c>
      <c r="H277" s="17"/>
      <c r="I277" s="21"/>
      <c r="J277" s="22"/>
      <c r="K277" s="17"/>
      <c r="L277" s="21"/>
      <c r="M277" s="22"/>
      <c r="N277" s="23">
        <f t="shared" si="29"/>
        <v>43.758033918835118</v>
      </c>
      <c r="O277" s="24">
        <f t="shared" si="30"/>
        <v>27.51921679881416</v>
      </c>
      <c r="P277" s="24">
        <f t="shared" si="31"/>
        <v>28.655703628263709</v>
      </c>
      <c r="Q277" t="s">
        <v>309</v>
      </c>
      <c r="R277" t="s">
        <v>310</v>
      </c>
      <c r="S277" s="58" t="s">
        <v>329</v>
      </c>
      <c r="AD277" s="37"/>
      <c r="AE277" s="37"/>
      <c r="AF277" s="29"/>
      <c r="AG277" s="29"/>
      <c r="AH277" s="48"/>
      <c r="AI277" s="37"/>
      <c r="AJ277" t="s">
        <v>332</v>
      </c>
    </row>
    <row r="278" spans="1:36" s="36" customFormat="1" ht="15" x14ac:dyDescent="0.25">
      <c r="A278">
        <v>2.58</v>
      </c>
      <c r="B278">
        <v>3.7</v>
      </c>
      <c r="C278">
        <v>2.71</v>
      </c>
      <c r="D278" s="20">
        <f t="shared" si="28"/>
        <v>2.6870859531976876E-2</v>
      </c>
      <c r="E278" s="17">
        <f>IF(OR($A278="",$B278="",$C278=""),"",A278*'MPTO_working_3-way'!$I277)</f>
        <v>2.6515177229721951</v>
      </c>
      <c r="F278" s="21">
        <f>IF(OR($A278="",$B278="",$C278=""),"",B278*'MPTO_working_3-way'!$I277)</f>
        <v>3.8025641763554736</v>
      </c>
      <c r="G278" s="22">
        <f>IF(OR($A278="",$B278="",$C278=""),"",C278*'MPTO_working_3-way'!$I277)</f>
        <v>2.7851213291684682</v>
      </c>
      <c r="H278" s="17"/>
      <c r="I278" s="21"/>
      <c r="J278" s="22"/>
      <c r="K278" s="17"/>
      <c r="L278" s="21"/>
      <c r="M278" s="22"/>
      <c r="N278" s="23">
        <f t="shared" si="29"/>
        <v>37.714249138755854</v>
      </c>
      <c r="O278" s="24">
        <f t="shared" si="30"/>
        <v>26.29804399405138</v>
      </c>
      <c r="P278" s="24">
        <f t="shared" si="31"/>
        <v>35.905078515863515</v>
      </c>
      <c r="Q278" t="s">
        <v>311</v>
      </c>
      <c r="R278" t="s">
        <v>312</v>
      </c>
      <c r="S278" s="58" t="s">
        <v>329</v>
      </c>
      <c r="AD278" s="37"/>
      <c r="AE278" s="37"/>
      <c r="AF278" s="29"/>
      <c r="AG278" s="29"/>
      <c r="AH278" s="48"/>
      <c r="AI278" s="37"/>
      <c r="AJ278" t="s">
        <v>332</v>
      </c>
    </row>
    <row r="279" spans="1:36" s="36" customFormat="1" ht="15" x14ac:dyDescent="0.25">
      <c r="A279">
        <v>1.54</v>
      </c>
      <c r="B279">
        <v>4.45</v>
      </c>
      <c r="C279">
        <v>6.35</v>
      </c>
      <c r="D279" s="20">
        <f t="shared" si="28"/>
        <v>3.1550065434874819E-2</v>
      </c>
      <c r="E279" s="17">
        <f>IF(OR($A279="",$B279="",$C279=""),"",A279*'MPTO_working_3-way'!$I278)</f>
        <v>1.5842316030588486</v>
      </c>
      <c r="F279" s="21">
        <f>IF(OR($A279="",$B279="",$C279=""),"",B279*'MPTO_working_3-way'!$I278)</f>
        <v>4.5778120997479714</v>
      </c>
      <c r="G279" s="22">
        <f>IF(OR($A279="",$B279="",$C279=""),"",C279*'MPTO_working_3-way'!$I278)</f>
        <v>6.5323835580673295</v>
      </c>
      <c r="H279" s="17"/>
      <c r="I279" s="21"/>
      <c r="J279" s="22"/>
      <c r="K279" s="17"/>
      <c r="L279" s="21"/>
      <c r="M279" s="22"/>
      <c r="N279" s="23">
        <f t="shared" si="29"/>
        <v>63.122083795651527</v>
      </c>
      <c r="O279" s="24">
        <f t="shared" si="30"/>
        <v>21.844496414674914</v>
      </c>
      <c r="P279" s="24">
        <f t="shared" si="31"/>
        <v>15.308347881150139</v>
      </c>
      <c r="Q279" t="s">
        <v>313</v>
      </c>
      <c r="R279" t="s">
        <v>314</v>
      </c>
      <c r="S279" s="58" t="s">
        <v>329</v>
      </c>
      <c r="AD279" s="37"/>
      <c r="AE279" s="37"/>
      <c r="AF279" s="29"/>
      <c r="AG279" s="29"/>
      <c r="AH279" s="48"/>
      <c r="AI279" s="37"/>
      <c r="AJ279" t="s">
        <v>332</v>
      </c>
    </row>
    <row r="280" spans="1:36" s="36" customFormat="1" ht="15" x14ac:dyDescent="0.25">
      <c r="A280">
        <v>3.09</v>
      </c>
      <c r="B280">
        <v>3.27</v>
      </c>
      <c r="C280">
        <v>2.44</v>
      </c>
      <c r="D280" s="20">
        <f t="shared" si="28"/>
        <v>3.9271058596543007E-2</v>
      </c>
      <c r="E280" s="17">
        <f>IF(OR($A280="",$B280="",$C280=""),"",A280*'MPTO_working_3-way'!$I279)</f>
        <v>3.1730309559538084</v>
      </c>
      <c r="F280" s="21">
        <f>IF(OR($A280="",$B280="",$C280=""),"",B280*'MPTO_working_3-way'!$I279)</f>
        <v>3.3578677106695642</v>
      </c>
      <c r="G280" s="22">
        <f>IF(OR($A280="",$B280="",$C280=""),"",C280*'MPTO_working_3-way'!$I279)</f>
        <v>2.5055648972580236</v>
      </c>
      <c r="H280" s="17"/>
      <c r="I280" s="21"/>
      <c r="J280" s="22"/>
      <c r="K280" s="17"/>
      <c r="L280" s="21"/>
      <c r="M280" s="22"/>
      <c r="N280" s="23">
        <f t="shared" si="29"/>
        <v>31.515608069427152</v>
      </c>
      <c r="O280" s="24">
        <f t="shared" si="30"/>
        <v>29.780803955513736</v>
      </c>
      <c r="P280" s="24">
        <f t="shared" si="31"/>
        <v>39.911159399397498</v>
      </c>
      <c r="Q280" t="s">
        <v>99</v>
      </c>
      <c r="R280" t="s">
        <v>97</v>
      </c>
      <c r="S280" s="58" t="s">
        <v>329</v>
      </c>
      <c r="AD280" s="37"/>
      <c r="AE280" s="37"/>
      <c r="AF280" s="29"/>
      <c r="AG280" s="29"/>
      <c r="AH280" s="48"/>
      <c r="AI280" s="37"/>
      <c r="AJ280" t="s">
        <v>93</v>
      </c>
    </row>
    <row r="281" spans="1:36" s="36" customFormat="1" ht="15" x14ac:dyDescent="0.25">
      <c r="A281">
        <v>2.4900000000000002</v>
      </c>
      <c r="B281">
        <v>3.45</v>
      </c>
      <c r="C281">
        <v>2.88</v>
      </c>
      <c r="D281" s="20">
        <f t="shared" si="28"/>
        <v>3.8683720388801524E-2</v>
      </c>
      <c r="E281" s="17">
        <f>IF(OR($A281="",$B281="",$C281=""),"",A281*'MPTO_working_3-way'!$I280)</f>
        <v>2.5685596629328384</v>
      </c>
      <c r="F281" s="21">
        <f>IF(OR($A281="",$B281="",$C281=""),"",B281*'MPTO_working_3-way'!$I280)</f>
        <v>3.5588477257503182</v>
      </c>
      <c r="G281" s="22">
        <f>IF(OR($A281="",$B281="",$C281=""),"",C281*'MPTO_working_3-way'!$I280)</f>
        <v>2.9708641884524392</v>
      </c>
      <c r="H281" s="17"/>
      <c r="I281" s="21"/>
      <c r="J281" s="22"/>
      <c r="K281" s="17"/>
      <c r="L281" s="21"/>
      <c r="M281" s="22"/>
      <c r="N281" s="23">
        <f t="shared" si="29"/>
        <v>38.932325163830448</v>
      </c>
      <c r="O281" s="24">
        <f t="shared" si="30"/>
        <v>28.098982509547195</v>
      </c>
      <c r="P281" s="24">
        <f t="shared" si="31"/>
        <v>33.660239464561748</v>
      </c>
      <c r="Q281" t="s">
        <v>107</v>
      </c>
      <c r="R281" t="s">
        <v>76</v>
      </c>
      <c r="S281" s="58" t="s">
        <v>329</v>
      </c>
      <c r="AD281" s="37"/>
      <c r="AE281" s="37"/>
      <c r="AF281" s="29"/>
      <c r="AG281" s="29"/>
      <c r="AH281" s="48"/>
      <c r="AI281" s="37"/>
      <c r="AJ281" t="s">
        <v>93</v>
      </c>
    </row>
    <row r="282" spans="1:36" s="36" customFormat="1" ht="15" x14ac:dyDescent="0.25">
      <c r="A282">
        <v>2.72</v>
      </c>
      <c r="B282">
        <v>3.13</v>
      </c>
      <c r="C282">
        <v>2.85</v>
      </c>
      <c r="D282" s="20">
        <f t="shared" si="28"/>
        <v>3.8013069697359292E-2</v>
      </c>
      <c r="E282" s="17">
        <f>IF(OR($A282="",$B282="",$C282=""),"",A282*'MPTO_working_3-way'!$I281)</f>
        <v>2.8268172793825972</v>
      </c>
      <c r="F282" s="21">
        <f>IF(OR($A282="",$B282="",$C282=""),"",B282*'MPTO_working_3-way'!$I281)</f>
        <v>3.2529184134071794</v>
      </c>
      <c r="G282" s="22">
        <f>IF(OR($A282="",$B282="",$C282=""),"",C282*'MPTO_working_3-way'!$I281)</f>
        <v>2.9619225170001475</v>
      </c>
      <c r="H282" s="17"/>
      <c r="I282" s="21"/>
      <c r="J282" s="22"/>
      <c r="K282" s="17"/>
      <c r="L282" s="21"/>
      <c r="M282" s="22"/>
      <c r="N282" s="23">
        <f t="shared" si="29"/>
        <v>35.375473586266217</v>
      </c>
      <c r="O282" s="24">
        <f t="shared" si="30"/>
        <v>30.7416256085125</v>
      </c>
      <c r="P282" s="24">
        <f t="shared" si="31"/>
        <v>33.761855492857585</v>
      </c>
      <c r="Q282" t="s">
        <v>98</v>
      </c>
      <c r="R282" t="s">
        <v>96</v>
      </c>
      <c r="S282" s="58" t="s">
        <v>329</v>
      </c>
      <c r="AD282" s="37"/>
      <c r="AE282" s="37"/>
      <c r="AF282" s="29"/>
      <c r="AG282" s="29"/>
      <c r="AH282" s="48"/>
      <c r="AI282" s="37"/>
      <c r="AJ282" t="s">
        <v>93</v>
      </c>
    </row>
    <row r="283" spans="1:36" s="36" customFormat="1" ht="15" x14ac:dyDescent="0.25">
      <c r="A283">
        <v>2.2000000000000002</v>
      </c>
      <c r="B283">
        <v>3.24</v>
      </c>
      <c r="C283">
        <v>3.43</v>
      </c>
      <c r="D283" s="20">
        <f t="shared" si="28"/>
        <v>5.4732619358469625E-2</v>
      </c>
      <c r="E283" s="17">
        <f>IF(OR($A283="",$B283="",$C283=""),"",A283*'MPTO_working_3-way'!$I282)</f>
        <v>2.2851041848553635</v>
      </c>
      <c r="F283" s="21">
        <f>IF(OR($A283="",$B283="",$C283=""),"",B283*'MPTO_working_3-way'!$I282)</f>
        <v>3.3653352540597172</v>
      </c>
      <c r="G283" s="22">
        <f>IF(OR($A283="",$B283="",$C283=""),"",C283*'MPTO_working_3-way'!$I282)</f>
        <v>3.5626851609335892</v>
      </c>
      <c r="H283" s="17"/>
      <c r="I283" s="21"/>
      <c r="J283" s="22"/>
      <c r="K283" s="17"/>
      <c r="L283" s="21"/>
      <c r="M283" s="22"/>
      <c r="N283" s="23">
        <f t="shared" si="29"/>
        <v>43.761680829589636</v>
      </c>
      <c r="O283" s="24">
        <f t="shared" si="30"/>
        <v>29.714721550955918</v>
      </c>
      <c r="P283" s="24">
        <f t="shared" si="31"/>
        <v>28.06871656708373</v>
      </c>
      <c r="Q283" t="s">
        <v>133</v>
      </c>
      <c r="R283" t="s">
        <v>86</v>
      </c>
      <c r="S283" s="58" t="s">
        <v>329</v>
      </c>
      <c r="AD283" s="37"/>
      <c r="AE283" s="37"/>
      <c r="AF283" s="29"/>
      <c r="AG283" s="29"/>
      <c r="AH283" s="48"/>
      <c r="AI283" s="37"/>
      <c r="AJ283" t="s">
        <v>94</v>
      </c>
    </row>
    <row r="284" spans="1:36" s="36" customFormat="1" ht="15" x14ac:dyDescent="0.25">
      <c r="A284">
        <v>3.52</v>
      </c>
      <c r="B284">
        <v>3.62</v>
      </c>
      <c r="C284">
        <v>2.06</v>
      </c>
      <c r="D284" s="20">
        <f t="shared" si="28"/>
        <v>4.5770896217444568E-2</v>
      </c>
      <c r="E284" s="17">
        <f>IF(OR($A284="",$B284="",$C284=""),"",A284*'MPTO_working_3-way'!$I283)</f>
        <v>3.6538060053347046</v>
      </c>
      <c r="F284" s="21">
        <f>IF(OR($A284="",$B284="",$C284=""),"",B284*'MPTO_working_3-way'!$I283)</f>
        <v>3.7576073123044407</v>
      </c>
      <c r="G284" s="22">
        <f>IF(OR($A284="",$B284="",$C284=""),"",C284*'MPTO_working_3-way'!$I283)</f>
        <v>2.1383069235765602</v>
      </c>
      <c r="H284" s="17"/>
      <c r="I284" s="21"/>
      <c r="J284" s="22"/>
      <c r="K284" s="17"/>
      <c r="L284" s="21"/>
      <c r="M284" s="22"/>
      <c r="N284" s="23">
        <f t="shared" si="29"/>
        <v>27.368721780520357</v>
      </c>
      <c r="O284" s="24">
        <f t="shared" si="30"/>
        <v>26.612679742384433</v>
      </c>
      <c r="P284" s="24">
        <f t="shared" si="31"/>
        <v>46.765971197782349</v>
      </c>
      <c r="Q284" t="s">
        <v>235</v>
      </c>
      <c r="R284" t="s">
        <v>209</v>
      </c>
      <c r="S284" s="58" t="s">
        <v>329</v>
      </c>
      <c r="AD284" s="37"/>
      <c r="AE284" s="37"/>
      <c r="AF284" s="29"/>
      <c r="AG284" s="29"/>
      <c r="AH284" s="48"/>
      <c r="AI284" s="37"/>
      <c r="AJ284" t="s">
        <v>252</v>
      </c>
    </row>
    <row r="285" spans="1:36" s="36" customFormat="1" ht="15" x14ac:dyDescent="0.25">
      <c r="A285">
        <v>1.43</v>
      </c>
      <c r="B285">
        <v>4.51</v>
      </c>
      <c r="C285">
        <v>7.66</v>
      </c>
      <c r="D285" s="20">
        <f t="shared" si="28"/>
        <v>5.1578492194934933E-2</v>
      </c>
      <c r="E285" s="17">
        <f>IF(OR($A285="",$B285="",$C285=""),"",A285*'MPTO_working_3-way'!$I284)</f>
        <v>1.5082676456826114</v>
      </c>
      <c r="F285" s="21">
        <f>IF(OR($A285="",$B285="",$C285=""),"",B285*'MPTO_working_3-way'!$I284)</f>
        <v>4.7568441133066974</v>
      </c>
      <c r="G285" s="22">
        <f>IF(OR($A285="",$B285="",$C285=""),"",C285*'MPTO_working_3-way'!$I284)</f>
        <v>8.0792518642858777</v>
      </c>
      <c r="H285" s="17"/>
      <c r="I285" s="21"/>
      <c r="J285" s="22"/>
      <c r="K285" s="17"/>
      <c r="L285" s="21"/>
      <c r="M285" s="22"/>
      <c r="N285" s="23">
        <f t="shared" si="29"/>
        <v>66.301229948310677</v>
      </c>
      <c r="O285" s="24">
        <f t="shared" si="30"/>
        <v>21.022341203122899</v>
      </c>
      <c r="P285" s="24">
        <f t="shared" si="31"/>
        <v>12.377383658757736</v>
      </c>
      <c r="Q285" t="s">
        <v>215</v>
      </c>
      <c r="R285" t="s">
        <v>211</v>
      </c>
      <c r="S285" s="58" t="s">
        <v>329</v>
      </c>
      <c r="AD285" s="37"/>
      <c r="AE285" s="37"/>
      <c r="AF285" s="29"/>
      <c r="AG285" s="29"/>
      <c r="AH285" s="48"/>
      <c r="AI285" s="37"/>
      <c r="AJ285" t="s">
        <v>252</v>
      </c>
    </row>
    <row r="286" spans="1:36" s="36" customFormat="1" ht="15" x14ac:dyDescent="0.25">
      <c r="A286">
        <v>4.2699999999999996</v>
      </c>
      <c r="B286">
        <v>3.77</v>
      </c>
      <c r="C286">
        <v>1.83</v>
      </c>
      <c r="D286" s="20">
        <f t="shared" si="28"/>
        <v>4.5892114292340302E-2</v>
      </c>
      <c r="E286" s="17">
        <f>IF(OR($A286="",$B286="",$C286=""),"",A286*'MPTO_working_3-way'!$I285)</f>
        <v>4.4654417268484883</v>
      </c>
      <c r="F286" s="21">
        <f>IF(OR($A286="",$B286="",$C286=""),"",B286*'MPTO_working_3-way'!$I285)</f>
        <v>3.9425562787397661</v>
      </c>
      <c r="G286" s="22">
        <f>IF(OR($A286="",$B286="",$C286=""),"",C286*'MPTO_working_3-way'!$I285)</f>
        <v>1.9137607400779237</v>
      </c>
      <c r="H286" s="17"/>
      <c r="I286" s="21"/>
      <c r="J286" s="22"/>
      <c r="K286" s="17"/>
      <c r="L286" s="21"/>
      <c r="M286" s="22"/>
      <c r="N286" s="23">
        <f t="shared" si="29"/>
        <v>22.394201092973525</v>
      </c>
      <c r="O286" s="24">
        <f t="shared" si="30"/>
        <v>25.364254288328102</v>
      </c>
      <c r="P286" s="24">
        <f t="shared" si="31"/>
        <v>52.253135883604884</v>
      </c>
      <c r="Q286" t="s">
        <v>212</v>
      </c>
      <c r="R286" t="s">
        <v>246</v>
      </c>
      <c r="S286" s="58" t="s">
        <v>329</v>
      </c>
      <c r="AD286" s="37"/>
      <c r="AE286" s="37"/>
      <c r="AF286" s="29"/>
      <c r="AG286" s="29"/>
      <c r="AH286" s="48"/>
      <c r="AI286" s="37"/>
      <c r="AJ286" t="s">
        <v>252</v>
      </c>
    </row>
    <row r="287" spans="1:36" s="36" customFormat="1" ht="15" x14ac:dyDescent="0.25">
      <c r="A287">
        <v>1.75</v>
      </c>
      <c r="B287">
        <v>3.69</v>
      </c>
      <c r="C287">
        <v>5.3</v>
      </c>
      <c r="D287" s="20">
        <f t="shared" si="28"/>
        <v>3.1110526738690636E-2</v>
      </c>
      <c r="E287" s="17">
        <f>IF(OR($A287="",$B287="",$C287=""),"",A287*'MPTO_working_3-way'!$I286)</f>
        <v>1.8402623613411362</v>
      </c>
      <c r="F287" s="21">
        <f>IF(OR($A287="",$B287="",$C287=""),"",B287*'MPTO_working_3-way'!$I286)</f>
        <v>3.88032463619931</v>
      </c>
      <c r="G287" s="22">
        <f>IF(OR($A287="",$B287="",$C287=""),"",C287*'MPTO_working_3-way'!$I286)</f>
        <v>5.5733660086331547</v>
      </c>
      <c r="H287" s="17"/>
      <c r="I287" s="21"/>
      <c r="J287" s="22"/>
      <c r="K287" s="17"/>
      <c r="L287" s="21"/>
      <c r="M287" s="22"/>
      <c r="N287" s="23">
        <f t="shared" si="29"/>
        <v>54.340077861029854</v>
      </c>
      <c r="O287" s="24">
        <f t="shared" si="30"/>
        <v>25.771039635989766</v>
      </c>
      <c r="P287" s="24">
        <f t="shared" si="31"/>
        <v>17.942478539019294</v>
      </c>
      <c r="Q287" t="s">
        <v>315</v>
      </c>
      <c r="R287" t="s">
        <v>316</v>
      </c>
      <c r="S287" s="58" t="s">
        <v>329</v>
      </c>
      <c r="AD287" s="37"/>
      <c r="AE287" s="37"/>
      <c r="AF287" s="29"/>
      <c r="AG287" s="29"/>
      <c r="AH287" s="48"/>
      <c r="AI287" s="37"/>
      <c r="AJ287" t="s">
        <v>333</v>
      </c>
    </row>
    <row r="288" spans="1:36" s="36" customFormat="1" ht="15" x14ac:dyDescent="0.25">
      <c r="A288">
        <v>1.78</v>
      </c>
      <c r="B288">
        <v>3.91</v>
      </c>
      <c r="C288">
        <v>4.68</v>
      </c>
      <c r="D288" s="20">
        <f t="shared" si="28"/>
        <v>3.1227442187527377E-2</v>
      </c>
      <c r="E288" s="17">
        <f>IF(OR($A288="",$B288="",$C288=""),"",A288*'MPTO_working_3-way'!$I287)</f>
        <v>1.8616879634403658</v>
      </c>
      <c r="F288" s="21">
        <f>IF(OR($A288="",$B288="",$C288=""),"",B288*'MPTO_working_3-way'!$I287)</f>
        <v>4.0894381668830508</v>
      </c>
      <c r="G288" s="22">
        <f>IF(OR($A288="",$B288="",$C288=""),"",C288*'MPTO_working_3-way'!$I287)</f>
        <v>4.8947750948881525</v>
      </c>
      <c r="H288" s="17"/>
      <c r="I288" s="21"/>
      <c r="J288" s="22"/>
      <c r="K288" s="17"/>
      <c r="L288" s="21"/>
      <c r="M288" s="22"/>
      <c r="N288" s="23">
        <f t="shared" si="29"/>
        <v>53.714694386916371</v>
      </c>
      <c r="O288" s="24">
        <f t="shared" si="30"/>
        <v>24.453236830872417</v>
      </c>
      <c r="P288" s="24">
        <f t="shared" si="31"/>
        <v>20.42994786510922</v>
      </c>
      <c r="Q288" t="s">
        <v>317</v>
      </c>
      <c r="R288" t="s">
        <v>318</v>
      </c>
      <c r="S288" s="58" t="s">
        <v>329</v>
      </c>
      <c r="AD288" s="37"/>
      <c r="AE288" s="37"/>
      <c r="AF288" s="29"/>
      <c r="AG288" s="29"/>
      <c r="AH288" s="48"/>
      <c r="AI288" s="37"/>
      <c r="AJ288" t="s">
        <v>333</v>
      </c>
    </row>
    <row r="289" spans="1:36" s="36" customFormat="1" ht="15" x14ac:dyDescent="0.25">
      <c r="A289">
        <v>5</v>
      </c>
      <c r="B289">
        <v>3.6</v>
      </c>
      <c r="C289">
        <v>1.81</v>
      </c>
      <c r="D289" s="20">
        <f t="shared" si="28"/>
        <v>3.0263965623081646E-2</v>
      </c>
      <c r="E289" s="17">
        <f>IF(OR($A289="",$B289="",$C289=""),"",A289*'MPTO_working_3-way'!$I288)</f>
        <v>5.1555526336934534</v>
      </c>
      <c r="F289" s="21">
        <f>IF(OR($A289="",$B289="",$C289=""),"",B289*'MPTO_working_3-way'!$I288)</f>
        <v>3.7119978962592866</v>
      </c>
      <c r="G289" s="22">
        <f>IF(OR($A289="",$B289="",$C289=""),"",C289*'MPTO_working_3-way'!$I288)</f>
        <v>1.86631005339703</v>
      </c>
      <c r="H289" s="17"/>
      <c r="I289" s="21"/>
      <c r="J289" s="22"/>
      <c r="K289" s="17"/>
      <c r="L289" s="21"/>
      <c r="M289" s="22"/>
      <c r="N289" s="23">
        <f t="shared" si="29"/>
        <v>19.396562716955465</v>
      </c>
      <c r="O289" s="24">
        <f t="shared" si="30"/>
        <v>26.939670440215924</v>
      </c>
      <c r="P289" s="24">
        <f t="shared" si="31"/>
        <v>53.58166496396538</v>
      </c>
      <c r="Q289" t="s">
        <v>319</v>
      </c>
      <c r="R289" t="s">
        <v>320</v>
      </c>
      <c r="S289" s="58" t="s">
        <v>329</v>
      </c>
      <c r="AD289" s="37"/>
      <c r="AE289" s="37"/>
      <c r="AF289" s="29"/>
      <c r="AG289" s="29"/>
      <c r="AH289" s="48"/>
      <c r="AI289" s="37"/>
      <c r="AJ289" t="s">
        <v>333</v>
      </c>
    </row>
    <row r="290" spans="1:36" s="36" customFormat="1" ht="15" x14ac:dyDescent="0.25">
      <c r="A290">
        <v>1.63</v>
      </c>
      <c r="B290">
        <v>4.03</v>
      </c>
      <c r="C290">
        <v>5.66</v>
      </c>
      <c r="D290" s="20">
        <f t="shared" si="28"/>
        <v>3.8314335561396629E-2</v>
      </c>
      <c r="E290" s="17">
        <f>IF(OR($A290="",$B290="",$C290=""),"",A290*'MPTO_working_3-way'!$I289)</f>
        <v>1.6809007307656696</v>
      </c>
      <c r="F290" s="21">
        <f>IF(OR($A290="",$B290="",$C290=""),"",B290*'MPTO_working_3-way'!$I289)</f>
        <v>4.1558465920157355</v>
      </c>
      <c r="G290" s="22">
        <f>IF(OR($A290="",$B290="",$C290=""),"",C290*'MPTO_working_3-way'!$I289)</f>
        <v>5.8367473227814051</v>
      </c>
      <c r="H290" s="17"/>
      <c r="I290" s="21"/>
      <c r="J290" s="22"/>
      <c r="K290" s="17"/>
      <c r="L290" s="21"/>
      <c r="M290" s="22"/>
      <c r="N290" s="23">
        <f t="shared" si="29"/>
        <v>59.491912978376092</v>
      </c>
      <c r="O290" s="24">
        <f t="shared" si="30"/>
        <v>24.062485894479661</v>
      </c>
      <c r="P290" s="24">
        <f t="shared" si="31"/>
        <v>17.132830062677215</v>
      </c>
      <c r="Q290" t="s">
        <v>321</v>
      </c>
      <c r="R290" t="s">
        <v>322</v>
      </c>
      <c r="S290" s="58" t="s">
        <v>329</v>
      </c>
      <c r="AD290" s="37"/>
      <c r="AE290" s="37"/>
      <c r="AF290" s="29"/>
      <c r="AG290" s="29"/>
      <c r="AH290" s="48"/>
      <c r="AI290" s="37"/>
      <c r="AJ290" t="s">
        <v>333</v>
      </c>
    </row>
    <row r="291" spans="1:36" s="36" customFormat="1" ht="15" x14ac:dyDescent="0.25">
      <c r="A291">
        <v>2.39</v>
      </c>
      <c r="B291">
        <v>3.26</v>
      </c>
      <c r="C291">
        <v>3.13</v>
      </c>
      <c r="D291" s="20">
        <f t="shared" si="28"/>
        <v>4.4647325990046616E-2</v>
      </c>
      <c r="E291" s="17">
        <f>IF(OR($A291="",$B291="",$C291=""),"",A291*'MPTO_working_3-way'!$I290)</f>
        <v>2.462330877839165</v>
      </c>
      <c r="F291" s="21">
        <f>IF(OR($A291="",$B291="",$C291=""),"",B291*'MPTO_working_3-way'!$I290)</f>
        <v>3.3586605279312458</v>
      </c>
      <c r="G291" s="22">
        <f>IF(OR($A291="",$B291="",$C291=""),"",C291*'MPTO_working_3-way'!$I290)</f>
        <v>3.2247262124002454</v>
      </c>
      <c r="H291" s="17"/>
      <c r="I291" s="21"/>
      <c r="J291" s="22"/>
      <c r="K291" s="17"/>
      <c r="L291" s="21"/>
      <c r="M291" s="22"/>
      <c r="N291" s="23">
        <f t="shared" si="29"/>
        <v>40.611926244354159</v>
      </c>
      <c r="O291" s="24">
        <f t="shared" si="30"/>
        <v>29.773774148468235</v>
      </c>
      <c r="P291" s="24">
        <f t="shared" si="31"/>
        <v>31.010384576359883</v>
      </c>
      <c r="Q291" t="s">
        <v>110</v>
      </c>
      <c r="R291" t="s">
        <v>114</v>
      </c>
      <c r="S291" s="58" t="s">
        <v>329</v>
      </c>
      <c r="AD291" s="37"/>
      <c r="AF291" s="29"/>
      <c r="AG291" s="29"/>
      <c r="AH291" s="48"/>
      <c r="AI291" s="37"/>
      <c r="AJ291" t="s">
        <v>95</v>
      </c>
    </row>
    <row r="292" spans="1:36" s="36" customFormat="1" ht="15" x14ac:dyDescent="0.25">
      <c r="A292">
        <v>2.95</v>
      </c>
      <c r="B292">
        <v>3.96</v>
      </c>
      <c r="C292">
        <v>2.21</v>
      </c>
      <c r="D292" s="20">
        <f t="shared" si="28"/>
        <v>4.3996991155515586E-2</v>
      </c>
      <c r="E292" s="17">
        <f>IF(OR($A292="",$B292="",$C292=""),"",A292*'MPTO_working_3-way'!$I291)</f>
        <v>3.0630272899061204</v>
      </c>
      <c r="F292" s="21">
        <f>IF(OR($A292="",$B292="",$C292=""),"",B292*'MPTO_working_3-way'!$I291)</f>
        <v>4.1117247688231302</v>
      </c>
      <c r="G292" s="22">
        <f>IF(OR($A292="",$B292="",$C292=""),"",C292*'MPTO_working_3-way'!$I291)</f>
        <v>2.2946746815906867</v>
      </c>
      <c r="H292" s="17"/>
      <c r="I292" s="21"/>
      <c r="J292" s="22"/>
      <c r="K292" s="17"/>
      <c r="L292" s="21"/>
      <c r="M292" s="22"/>
      <c r="N292" s="23">
        <f t="shared" si="29"/>
        <v>32.647440109181964</v>
      </c>
      <c r="O292" s="24">
        <f t="shared" si="30"/>
        <v>24.320694020728993</v>
      </c>
      <c r="P292" s="24">
        <f t="shared" si="31"/>
        <v>43.579162136690854</v>
      </c>
      <c r="Q292" t="s">
        <v>88</v>
      </c>
      <c r="R292" t="s">
        <v>87</v>
      </c>
      <c r="S292" s="58" t="s">
        <v>329</v>
      </c>
      <c r="AD292" s="37"/>
      <c r="AE292" s="37"/>
      <c r="AF292" s="29"/>
      <c r="AG292" s="29"/>
      <c r="AH292" s="48"/>
      <c r="AI292" s="37"/>
      <c r="AJ292" t="s">
        <v>95</v>
      </c>
    </row>
    <row r="293" spans="1:36" s="36" customFormat="1" ht="15" x14ac:dyDescent="0.25">
      <c r="A293">
        <v>3.69</v>
      </c>
      <c r="B293">
        <v>3.62</v>
      </c>
      <c r="C293">
        <v>2.0099999999999998</v>
      </c>
      <c r="D293" s="20">
        <f t="shared" si="28"/>
        <v>4.4758241760697537E-2</v>
      </c>
      <c r="E293" s="17">
        <f>IF(OR($A293="",$B293="",$C293=""),"",A293*'MPTO_working_3-way'!$I292)</f>
        <v>3.8547486329032719</v>
      </c>
      <c r="F293" s="21">
        <f>IF(OR($A293="",$B293="",$C293=""),"",B293*'MPTO_working_3-way'!$I292)</f>
        <v>3.7816233200839688</v>
      </c>
      <c r="G293" s="22">
        <f>IF(OR($A293="",$B293="",$C293=""),"",C293*'MPTO_working_3-way'!$I292)</f>
        <v>2.0997411252399933</v>
      </c>
      <c r="H293" s="17"/>
      <c r="I293" s="21"/>
      <c r="J293" s="22"/>
      <c r="K293" s="17"/>
      <c r="L293" s="21"/>
      <c r="M293" s="22"/>
      <c r="N293" s="23">
        <f t="shared" si="29"/>
        <v>25.942028786630178</v>
      </c>
      <c r="O293" s="24">
        <f t="shared" si="30"/>
        <v>26.443670227255623</v>
      </c>
      <c r="P293" s="24">
        <f t="shared" si="31"/>
        <v>47.624918518738987</v>
      </c>
      <c r="Q293" t="s">
        <v>117</v>
      </c>
      <c r="R293" t="s">
        <v>111</v>
      </c>
      <c r="S293" s="58" t="s">
        <v>329</v>
      </c>
      <c r="AD293" s="37"/>
      <c r="AE293" s="37"/>
      <c r="AF293" s="29"/>
      <c r="AG293" s="29"/>
      <c r="AH293" s="48"/>
      <c r="AI293" s="37"/>
      <c r="AJ293" t="s">
        <v>95</v>
      </c>
    </row>
    <row r="294" spans="1:36" s="36" customFormat="1" ht="15" x14ac:dyDescent="0.25">
      <c r="A294">
        <v>2.29</v>
      </c>
      <c r="B294">
        <v>3.63</v>
      </c>
      <c r="C294">
        <v>3.16</v>
      </c>
      <c r="D294" s="20">
        <f t="shared" si="28"/>
        <v>2.8619012573867009E-2</v>
      </c>
      <c r="E294" s="17">
        <f>IF(OR($A294="",$B294="",$C294=""),"",A294*'MPTO_working_3-way'!$I293)</f>
        <v>2.3907531097461305</v>
      </c>
      <c r="F294" s="21">
        <f>IF(OR($A294="",$B294="",$C294=""),"",B294*'MPTO_working_3-way'!$I293)</f>
        <v>3.7897090778945213</v>
      </c>
      <c r="G294" s="22">
        <f>IF(OR($A294="",$B294="",$C294=""),"",C294*'MPTO_working_3-way'!$I293)</f>
        <v>3.2990304920514295</v>
      </c>
      <c r="H294" s="17"/>
      <c r="I294" s="21"/>
      <c r="J294" s="22"/>
      <c r="K294" s="17"/>
      <c r="L294" s="21"/>
      <c r="M294" s="22"/>
      <c r="N294" s="23">
        <f t="shared" si="29"/>
        <v>41.827823873716014</v>
      </c>
      <c r="O294" s="24">
        <f t="shared" si="30"/>
        <v>26.387249771572911</v>
      </c>
      <c r="P294" s="24">
        <f t="shared" si="31"/>
        <v>30.311935655319509</v>
      </c>
      <c r="Q294" t="s">
        <v>226</v>
      </c>
      <c r="R294" t="s">
        <v>242</v>
      </c>
      <c r="S294" s="58" t="s">
        <v>329</v>
      </c>
      <c r="AD294" s="37"/>
      <c r="AE294" s="37"/>
      <c r="AF294" s="29"/>
      <c r="AG294" s="29"/>
      <c r="AH294" s="48"/>
      <c r="AI294" s="37"/>
      <c r="AJ294" t="s">
        <v>253</v>
      </c>
    </row>
    <row r="295" spans="1:36" s="36" customFormat="1" ht="15" x14ac:dyDescent="0.25">
      <c r="A295">
        <v>2.12</v>
      </c>
      <c r="B295">
        <v>3.71</v>
      </c>
      <c r="C295">
        <v>3.48</v>
      </c>
      <c r="D295" s="20">
        <f t="shared" si="28"/>
        <v>2.8596214022368782E-2</v>
      </c>
      <c r="E295" s="17">
        <f>IF(OR($A295="",$B295="",$C295=""),"",A295*'MPTO_working_3-way'!$I294)</f>
        <v>2.2148874725326788</v>
      </c>
      <c r="F295" s="21">
        <f>IF(OR($A295="",$B295="",$C295=""),"",B295*'MPTO_working_3-way'!$I294)</f>
        <v>3.8760530769321879</v>
      </c>
      <c r="G295" s="22">
        <f>IF(OR($A295="",$B295="",$C295=""),"",C295*'MPTO_working_3-way'!$I294)</f>
        <v>3.6357586813272276</v>
      </c>
      <c r="H295" s="17"/>
      <c r="I295" s="21"/>
      <c r="J295" s="22"/>
      <c r="K295" s="17"/>
      <c r="L295" s="21"/>
      <c r="M295" s="22"/>
      <c r="N295" s="23">
        <f t="shared" si="29"/>
        <v>45.149020543988193</v>
      </c>
      <c r="O295" s="24">
        <f t="shared" si="30"/>
        <v>25.799440310850397</v>
      </c>
      <c r="P295" s="24">
        <f t="shared" si="31"/>
        <v>27.504575733693954</v>
      </c>
      <c r="Q295" t="s">
        <v>240</v>
      </c>
      <c r="R295" t="s">
        <v>231</v>
      </c>
      <c r="S295" s="58" t="s">
        <v>329</v>
      </c>
      <c r="AD295" s="37"/>
      <c r="AE295" s="37"/>
      <c r="AF295" s="29"/>
      <c r="AG295" s="29"/>
      <c r="AH295" s="48"/>
      <c r="AI295" s="37"/>
      <c r="AJ295" t="s">
        <v>253</v>
      </c>
    </row>
    <row r="296" spans="1:36" s="36" customFormat="1" ht="15" x14ac:dyDescent="0.25">
      <c r="A296">
        <v>2.56</v>
      </c>
      <c r="B296">
        <v>3.46</v>
      </c>
      <c r="C296">
        <v>2.88</v>
      </c>
      <c r="D296" s="20">
        <f t="shared" si="28"/>
        <v>2.6864563262684715E-2</v>
      </c>
      <c r="E296" s="17">
        <f>IF(OR($A296="",$B296="",$C296=""),"",A296*'MPTO_working_3-way'!$I295)</f>
        <v>2.6332646721890995</v>
      </c>
      <c r="F296" s="21">
        <f>IF(OR($A296="",$B296="",$C296=""),"",B296*'MPTO_working_3-way'!$I295)</f>
        <v>3.55902178350558</v>
      </c>
      <c r="G296" s="22">
        <f>IF(OR($A296="",$B296="",$C296=""),"",C296*'MPTO_working_3-way'!$I295)</f>
        <v>2.962422756212737</v>
      </c>
      <c r="H296" s="17"/>
      <c r="I296" s="21"/>
      <c r="J296" s="22"/>
      <c r="K296" s="17"/>
      <c r="L296" s="21"/>
      <c r="M296" s="22"/>
      <c r="N296" s="23">
        <f t="shared" si="29"/>
        <v>37.97567371640902</v>
      </c>
      <c r="O296" s="24">
        <f t="shared" si="30"/>
        <v>28.097608298845977</v>
      </c>
      <c r="P296" s="24">
        <f t="shared" si="31"/>
        <v>33.756154414585794</v>
      </c>
      <c r="Q296" t="s">
        <v>241</v>
      </c>
      <c r="R296" t="s">
        <v>220</v>
      </c>
      <c r="S296" s="58" t="s">
        <v>329</v>
      </c>
      <c r="AD296" s="37"/>
      <c r="AE296" s="37"/>
      <c r="AF296" s="29"/>
      <c r="AG296" s="29"/>
      <c r="AH296" s="48"/>
      <c r="AI296" s="37"/>
      <c r="AJ296" t="s">
        <v>253</v>
      </c>
    </row>
    <row r="297" spans="1:36" s="36" customFormat="1" ht="15" x14ac:dyDescent="0.25">
      <c r="A297">
        <v>1.45</v>
      </c>
      <c r="B297">
        <v>4.55</v>
      </c>
      <c r="C297">
        <v>8.24</v>
      </c>
      <c r="D297" s="20">
        <f t="shared" si="28"/>
        <v>3.0794615494983857E-2</v>
      </c>
      <c r="E297" s="17">
        <f>IF(OR($A297="",$B297="",$C297=""),"",A297*'MPTO_working_3-way'!$I296)</f>
        <v>1.4914645103324347</v>
      </c>
      <c r="F297" s="21">
        <f>IF(OR($A297="",$B297="",$C297=""),"",B297*'MPTO_working_3-way'!$I296)</f>
        <v>4.6801127738017776</v>
      </c>
      <c r="G297" s="22">
        <f>IF(OR($A297="",$B297="",$C297=""),"",C297*'MPTO_working_3-way'!$I296)</f>
        <v>8.4756328035443183</v>
      </c>
      <c r="H297" s="17"/>
      <c r="I297" s="21"/>
      <c r="J297" s="22"/>
      <c r="K297" s="17"/>
      <c r="L297" s="21"/>
      <c r="M297" s="22"/>
      <c r="N297" s="23">
        <f t="shared" si="29"/>
        <v>67.048192771084345</v>
      </c>
      <c r="O297" s="24">
        <f t="shared" si="30"/>
        <v>21.367006487488418</v>
      </c>
      <c r="P297" s="24">
        <f t="shared" si="31"/>
        <v>11.798529067727221</v>
      </c>
      <c r="Q297" t="s">
        <v>216</v>
      </c>
      <c r="R297" t="s">
        <v>227</v>
      </c>
      <c r="S297" s="58" t="s">
        <v>329</v>
      </c>
      <c r="AD297" s="37"/>
      <c r="AE297" s="37"/>
      <c r="AF297" s="29"/>
      <c r="AG297" s="29"/>
      <c r="AH297" s="48"/>
      <c r="AI297" s="37"/>
      <c r="AJ297" t="s">
        <v>253</v>
      </c>
    </row>
    <row r="298" spans="1:36" s="36" customFormat="1" ht="15" x14ac:dyDescent="0.25">
      <c r="A298">
        <v>2.6</v>
      </c>
      <c r="B298">
        <v>3.76</v>
      </c>
      <c r="C298">
        <v>2.65</v>
      </c>
      <c r="D298" s="20">
        <f t="shared" si="28"/>
        <v>2.7931321989933089E-2</v>
      </c>
      <c r="E298" s="17">
        <f>IF(OR($A298="",$B298="",$C298=""),"",A298*'MPTO_working_3-way'!$I297)</f>
        <v>2.6698478644829802</v>
      </c>
      <c r="F298" s="21">
        <f>IF(OR($A298="",$B298="",$C298=""),"",B298*'MPTO_working_3-way'!$I297)</f>
        <v>3.8610107578676942</v>
      </c>
      <c r="G298" s="22">
        <f>IF(OR($A298="",$B298="",$C298=""),"",C298*'MPTO_working_3-way'!$I297)</f>
        <v>2.7211910926461145</v>
      </c>
      <c r="H298" s="17"/>
      <c r="I298" s="21"/>
      <c r="J298" s="22"/>
      <c r="K298" s="17"/>
      <c r="L298" s="21"/>
      <c r="M298" s="22"/>
      <c r="N298" s="23">
        <f t="shared" si="29"/>
        <v>37.45531770941006</v>
      </c>
      <c r="O298" s="24">
        <f t="shared" si="30"/>
        <v>25.899953735230362</v>
      </c>
      <c r="P298" s="24">
        <f t="shared" si="31"/>
        <v>36.748613601685342</v>
      </c>
      <c r="Q298" t="s">
        <v>230</v>
      </c>
      <c r="R298" t="s">
        <v>224</v>
      </c>
      <c r="S298" s="58" t="s">
        <v>329</v>
      </c>
      <c r="AD298" s="37"/>
      <c r="AE298" s="37"/>
      <c r="AF298" s="29"/>
      <c r="AG298" s="29"/>
      <c r="AH298" s="48"/>
      <c r="AI298" s="37"/>
      <c r="AJ298" t="s">
        <v>253</v>
      </c>
    </row>
    <row r="299" spans="1:36" s="36" customFormat="1" ht="15" x14ac:dyDescent="0.25">
      <c r="A299">
        <v>2.44</v>
      </c>
      <c r="B299">
        <v>3.49</v>
      </c>
      <c r="C299">
        <v>3.02</v>
      </c>
      <c r="D299" s="20">
        <f t="shared" si="28"/>
        <v>2.7494844677738328E-2</v>
      </c>
      <c r="E299" s="17">
        <f>IF(OR($A299="",$B299="",$C299=""),"",A299*'MPTO_working_3-way'!$I298)</f>
        <v>2.5151388618077606</v>
      </c>
      <c r="F299" s="21">
        <f>IF(OR($A299="",$B299="",$C299=""),"",B299*'MPTO_working_3-way'!$I298)</f>
        <v>3.5974732080774938</v>
      </c>
      <c r="G299" s="22">
        <f>IF(OR($A299="",$B299="",$C299=""),"",C299*'MPTO_working_3-way'!$I298)</f>
        <v>3.1129997387948514</v>
      </c>
      <c r="H299" s="17"/>
      <c r="I299" s="21"/>
      <c r="J299" s="22"/>
      <c r="K299" s="17"/>
      <c r="L299" s="21"/>
      <c r="M299" s="22"/>
      <c r="N299" s="23">
        <f t="shared" si="29"/>
        <v>39.759236167232856</v>
      </c>
      <c r="O299" s="24">
        <f t="shared" si="30"/>
        <v>27.797288323222968</v>
      </c>
      <c r="P299" s="24">
        <f t="shared" si="31"/>
        <v>32.123356373525887</v>
      </c>
      <c r="Q299" t="s">
        <v>228</v>
      </c>
      <c r="R299" t="s">
        <v>248</v>
      </c>
      <c r="S299" s="58" t="s">
        <v>329</v>
      </c>
      <c r="AD299" s="37"/>
      <c r="AF299" s="29"/>
      <c r="AG299" s="29"/>
      <c r="AH299" s="48"/>
      <c r="AI299" s="37"/>
      <c r="AJ299" t="s">
        <v>253</v>
      </c>
    </row>
    <row r="300" spans="1:36" s="36" customFormat="1" ht="15" x14ac:dyDescent="0.25">
      <c r="A300">
        <v>2.12</v>
      </c>
      <c r="B300">
        <v>3.51</v>
      </c>
      <c r="C300">
        <v>3.69</v>
      </c>
      <c r="D300" s="20">
        <f t="shared" si="28"/>
        <v>2.7601108134932328E-2</v>
      </c>
      <c r="E300" s="17">
        <f>IF(OR($A300="",$B300="",$C300=""),"",A300*'MPTO_working_3-way'!$I299)</f>
        <v>2.1792144026186584</v>
      </c>
      <c r="F300" s="21">
        <f>IF(OR($A300="",$B300="",$C300=""),"",B300*'MPTO_working_3-way'!$I299)</f>
        <v>3.6080389401846649</v>
      </c>
      <c r="G300" s="22">
        <f>IF(OR($A300="",$B300="",$C300=""),"",C300*'MPTO_working_3-way'!$I299)</f>
        <v>3.7930665781428532</v>
      </c>
      <c r="H300" s="17"/>
      <c r="I300" s="21"/>
      <c r="J300" s="22"/>
      <c r="K300" s="17"/>
      <c r="L300" s="21"/>
      <c r="M300" s="22"/>
      <c r="N300" s="23">
        <f t="shared" si="29"/>
        <v>45.888096132181737</v>
      </c>
      <c r="O300" s="24">
        <f t="shared" si="30"/>
        <v>27.715887122571313</v>
      </c>
      <c r="P300" s="24">
        <f t="shared" si="31"/>
        <v>26.363892628787344</v>
      </c>
      <c r="Q300" t="s">
        <v>217</v>
      </c>
      <c r="R300" t="s">
        <v>250</v>
      </c>
      <c r="S300" s="58" t="s">
        <v>329</v>
      </c>
      <c r="AD300" s="37"/>
      <c r="AE300" s="37"/>
      <c r="AF300" s="29"/>
      <c r="AG300" s="29"/>
      <c r="AH300" s="48"/>
      <c r="AI300" s="37"/>
      <c r="AJ300" t="s">
        <v>253</v>
      </c>
    </row>
    <row r="301" spans="1:36" s="36" customFormat="1" ht="15" x14ac:dyDescent="0.25">
      <c r="A301">
        <v>2.69</v>
      </c>
      <c r="B301">
        <v>3.44</v>
      </c>
      <c r="C301">
        <v>2.74</v>
      </c>
      <c r="D301" s="20">
        <f t="shared" si="28"/>
        <v>2.7408389964150626E-2</v>
      </c>
      <c r="E301" s="17">
        <f>IF(OR($A301="",$B301="",$C301=""),"",A301*'MPTO_working_3-way'!$I300)</f>
        <v>2.7639611321831161</v>
      </c>
      <c r="F301" s="21">
        <f>IF(OR($A301="",$B301="",$C301=""),"",B301*'MPTO_working_3-way'!$I300)</f>
        <v>3.5345822656914199</v>
      </c>
      <c r="G301" s="22">
        <f>IF(OR($A301="",$B301="",$C301=""),"",C301*'MPTO_working_3-way'!$I300)</f>
        <v>2.8153358744170034</v>
      </c>
      <c r="H301" s="17"/>
      <c r="I301" s="21"/>
      <c r="J301" s="22"/>
      <c r="K301" s="17"/>
      <c r="L301" s="21"/>
      <c r="M301" s="22"/>
      <c r="N301" s="23">
        <f t="shared" si="29"/>
        <v>36.179958840815878</v>
      </c>
      <c r="O301" s="24">
        <f t="shared" si="30"/>
        <v>28.291886419126371</v>
      </c>
      <c r="P301" s="24">
        <f t="shared" si="31"/>
        <v>35.519740613793687</v>
      </c>
      <c r="Q301" t="s">
        <v>219</v>
      </c>
      <c r="R301" t="s">
        <v>243</v>
      </c>
      <c r="S301" s="58" t="s">
        <v>329</v>
      </c>
      <c r="AD301" s="37"/>
      <c r="AE301" s="37"/>
      <c r="AF301" s="29"/>
      <c r="AG301" s="29"/>
      <c r="AH301" s="48"/>
      <c r="AI301" s="37"/>
      <c r="AJ301" t="s">
        <v>253</v>
      </c>
    </row>
    <row r="302" spans="1:36" s="36" customFormat="1" ht="15" x14ac:dyDescent="0.25">
      <c r="A302">
        <v>1.74</v>
      </c>
      <c r="B302">
        <v>3.79</v>
      </c>
      <c r="C302">
        <v>5.24</v>
      </c>
      <c r="D302" s="20">
        <f t="shared" si="28"/>
        <v>2.9404581078712688E-2</v>
      </c>
      <c r="E302" s="17">
        <f>IF(OR($A302="",$B302="",$C302=""),"",A302*'MPTO_working_3-way'!$I301)</f>
        <v>1.7880259281547823</v>
      </c>
      <c r="F302" s="21">
        <f>IF(OR($A302="",$B302="",$C302=""),"",B302*'MPTO_working_3-way'!$I301)</f>
        <v>3.8946081998313935</v>
      </c>
      <c r="G302" s="22">
        <f>IF(OR($A302="",$B302="",$C302=""),"",C302*'MPTO_working_3-way'!$I301)</f>
        <v>5.3846298066270455</v>
      </c>
      <c r="H302" s="17"/>
      <c r="I302" s="21"/>
      <c r="J302" s="22"/>
      <c r="K302" s="17"/>
      <c r="L302" s="21"/>
      <c r="M302" s="22"/>
      <c r="N302" s="23">
        <f t="shared" si="29"/>
        <v>55.92760061550036</v>
      </c>
      <c r="O302" s="24">
        <f t="shared" si="30"/>
        <v>25.676523765427607</v>
      </c>
      <c r="P302" s="24">
        <f t="shared" si="31"/>
        <v>18.571378830337906</v>
      </c>
      <c r="Q302" t="s">
        <v>221</v>
      </c>
      <c r="R302" t="s">
        <v>249</v>
      </c>
      <c r="S302" s="58" t="s">
        <v>329</v>
      </c>
      <c r="AD302" s="37"/>
      <c r="AF302" s="29"/>
      <c r="AG302" s="29"/>
      <c r="AH302" s="48"/>
      <c r="AI302" s="37"/>
      <c r="AJ302" t="s">
        <v>253</v>
      </c>
    </row>
    <row r="303" spans="1:36" s="36" customFormat="1" ht="15" x14ac:dyDescent="0.25">
      <c r="A303">
        <v>2.31</v>
      </c>
      <c r="B303">
        <v>3.69</v>
      </c>
      <c r="C303">
        <v>3.08</v>
      </c>
      <c r="D303" s="20">
        <f t="shared" si="28"/>
        <v>2.857846760285776E-2</v>
      </c>
      <c r="E303" s="17">
        <f>IF(OR($A303="",$B303="",$C303=""),"",A303*'MPTO_working_3-way'!$I302)</f>
        <v>2.373313380817188</v>
      </c>
      <c r="F303" s="21">
        <f>IF(OR($A303="",$B303="",$C303=""),"",B303*'MPTO_working_3-way'!$I302)</f>
        <v>3.7911369589677157</v>
      </c>
      <c r="G303" s="22">
        <f>IF(OR($A303="",$B303="",$C303=""),"",C303*'MPTO_working_3-way'!$I302)</f>
        <v>3.164417841089584</v>
      </c>
      <c r="H303" s="17"/>
      <c r="I303" s="21"/>
      <c r="J303" s="22"/>
      <c r="K303" s="17"/>
      <c r="L303" s="21"/>
      <c r="M303" s="22"/>
      <c r="N303" s="23">
        <f t="shared" si="29"/>
        <v>42.135185689454815</v>
      </c>
      <c r="O303" s="24">
        <f t="shared" si="30"/>
        <v>26.377311366569273</v>
      </c>
      <c r="P303" s="24">
        <f t="shared" si="31"/>
        <v>31.601389267091108</v>
      </c>
      <c r="Q303" t="s">
        <v>239</v>
      </c>
      <c r="R303" t="s">
        <v>244</v>
      </c>
      <c r="S303" s="58" t="s">
        <v>329</v>
      </c>
      <c r="AD303" s="37"/>
      <c r="AE303" s="37"/>
      <c r="AF303" s="29"/>
      <c r="AG303" s="29"/>
      <c r="AH303" s="48"/>
      <c r="AI303" s="37"/>
      <c r="AJ303" t="s">
        <v>253</v>
      </c>
    </row>
    <row r="304" spans="1:36" s="36" customFormat="1" ht="15" x14ac:dyDescent="0.25">
      <c r="A304">
        <v>2.2200000000000002</v>
      </c>
      <c r="B304">
        <v>3.18</v>
      </c>
      <c r="C304">
        <v>3.58</v>
      </c>
      <c r="D304" s="20">
        <f t="shared" si="28"/>
        <v>4.4245468194029414E-2</v>
      </c>
      <c r="E304" s="17">
        <f>IF(OR($A304="",$B304="",$C304=""),"",A304*'MPTO_working_3-way'!$I303)</f>
        <v>2.2852781699947422</v>
      </c>
      <c r="F304" s="21">
        <f>IF(OR($A304="",$B304="",$C304=""),"",B304*'MPTO_working_3-way'!$I303)</f>
        <v>3.2735065678303066</v>
      </c>
      <c r="G304" s="22">
        <f>IF(OR($A304="",$B304="",$C304=""),"",C304*'MPTO_working_3-way'!$I303)</f>
        <v>3.6852684002617915</v>
      </c>
      <c r="H304" s="17"/>
      <c r="I304" s="21"/>
      <c r="J304" s="22"/>
      <c r="K304" s="17"/>
      <c r="L304" s="21"/>
      <c r="M304" s="22"/>
      <c r="N304" s="23">
        <f t="shared" si="29"/>
        <v>43.758349120461808</v>
      </c>
      <c r="O304" s="24">
        <f t="shared" si="30"/>
        <v>30.548281461454469</v>
      </c>
      <c r="P304" s="24">
        <f t="shared" si="31"/>
        <v>27.135065655705365</v>
      </c>
      <c r="Q304" t="s">
        <v>188</v>
      </c>
      <c r="R304" t="s">
        <v>264</v>
      </c>
      <c r="S304" s="58" t="s">
        <v>330</v>
      </c>
      <c r="AD304" s="37"/>
      <c r="AE304" s="37"/>
      <c r="AF304" s="29"/>
      <c r="AG304" s="29"/>
      <c r="AH304" s="48"/>
      <c r="AI304" s="37"/>
      <c r="AJ304" t="s">
        <v>207</v>
      </c>
    </row>
    <row r="305" spans="1:36" s="36" customFormat="1" ht="15" x14ac:dyDescent="0.25">
      <c r="A305">
        <v>1.81</v>
      </c>
      <c r="B305">
        <v>3.82</v>
      </c>
      <c r="C305">
        <v>4.4000000000000004</v>
      </c>
      <c r="D305" s="20">
        <f t="shared" si="28"/>
        <v>4.1539019830073132E-2</v>
      </c>
      <c r="E305" s="17">
        <f>IF(OR($A305="",$B305="",$C305=""),"",A305*'MPTO_working_3-way'!$I304)</f>
        <v>1.8617270263611727</v>
      </c>
      <c r="F305" s="21">
        <f>IF(OR($A305="",$B305="",$C305=""),"",B305*'MPTO_working_3-way'!$I304)</f>
        <v>3.9291697462429163</v>
      </c>
      <c r="G305" s="22">
        <f>IF(OR($A305="",$B305="",$C305=""),"",C305*'MPTO_working_3-way'!$I304)</f>
        <v>4.5257452574525745</v>
      </c>
      <c r="H305" s="17"/>
      <c r="I305" s="21"/>
      <c r="J305" s="22"/>
      <c r="K305" s="17"/>
      <c r="L305" s="21"/>
      <c r="M305" s="22"/>
      <c r="N305" s="23">
        <f t="shared" si="29"/>
        <v>53.713567340457203</v>
      </c>
      <c r="O305" s="24">
        <f t="shared" si="30"/>
        <v>25.450669341944387</v>
      </c>
      <c r="P305" s="24">
        <f t="shared" si="31"/>
        <v>22.095808383233535</v>
      </c>
      <c r="Q305" t="s">
        <v>177</v>
      </c>
      <c r="R305" t="s">
        <v>179</v>
      </c>
      <c r="S305" s="58" t="s">
        <v>330</v>
      </c>
      <c r="AD305" s="37"/>
      <c r="AE305" s="37"/>
      <c r="AF305" s="29"/>
      <c r="AG305" s="29"/>
      <c r="AH305" s="48"/>
      <c r="AI305" s="37"/>
      <c r="AJ305" t="s">
        <v>204</v>
      </c>
    </row>
    <row r="306" spans="1:36" s="36" customFormat="1" ht="15" x14ac:dyDescent="0.25">
      <c r="A306">
        <v>13.01</v>
      </c>
      <c r="B306">
        <v>5.51</v>
      </c>
      <c r="C306">
        <v>1.29</v>
      </c>
      <c r="D306" s="20">
        <f t="shared" si="28"/>
        <v>3.3545952523471367E-2</v>
      </c>
      <c r="E306" s="17">
        <f>IF(OR($A306="",$B306="",$C306=""),"",A306*'MPTO_working_3-way'!$I305)</f>
        <v>13.585633541204322</v>
      </c>
      <c r="F306" s="21">
        <f>IF(OR($A306="",$B306="",$C306=""),"",B306*'MPTO_working_3-way'!$I305)</f>
        <v>5.7537925297491022</v>
      </c>
      <c r="G306" s="22">
        <f>IF(OR($A306="",$B306="",$C306=""),"",C306*'MPTO_working_3-way'!$I305)</f>
        <v>1.3470766539702981</v>
      </c>
      <c r="H306" s="17"/>
      <c r="I306" s="21"/>
      <c r="J306" s="22"/>
      <c r="K306" s="17"/>
      <c r="L306" s="21"/>
      <c r="M306" s="22"/>
      <c r="N306" s="23">
        <f t="shared" si="29"/>
        <v>7.3607167230520867</v>
      </c>
      <c r="O306" s="24">
        <f t="shared" si="30"/>
        <v>17.379841119220991</v>
      </c>
      <c r="P306" s="24">
        <f t="shared" si="31"/>
        <v>74.234825245664837</v>
      </c>
      <c r="Q306" t="s">
        <v>153</v>
      </c>
      <c r="R306" t="s">
        <v>147</v>
      </c>
      <c r="S306" s="58" t="s">
        <v>330</v>
      </c>
      <c r="AD306" s="37"/>
      <c r="AE306" s="37"/>
      <c r="AF306" s="29"/>
      <c r="AG306" s="29"/>
      <c r="AH306" s="48"/>
      <c r="AI306" s="37"/>
      <c r="AJ306" t="s">
        <v>205</v>
      </c>
    </row>
    <row r="307" spans="1:36" s="36" customFormat="1" ht="15" x14ac:dyDescent="0.25">
      <c r="A307">
        <v>2.1800000000000002</v>
      </c>
      <c r="B307">
        <v>3.3</v>
      </c>
      <c r="C307">
        <v>3.74</v>
      </c>
      <c r="D307" s="20">
        <f t="shared" si="28"/>
        <v>2.9125578504963112E-2</v>
      </c>
      <c r="E307" s="17">
        <f>IF(OR($A307="",$B307="",$C307=""),"",A307*'MPTO_working_3-way'!$I306)</f>
        <v>2.2705550632295597</v>
      </c>
      <c r="F307" s="21">
        <f>IF(OR($A307="",$B307="",$C307=""),"",B307*'MPTO_working_3-way'!$I306)</f>
        <v>3.437078765439241</v>
      </c>
      <c r="G307" s="22">
        <f>IF(OR($A307="",$B307="",$C307=""),"",C307*'MPTO_working_3-way'!$I306)</f>
        <v>3.8953559341644737</v>
      </c>
      <c r="H307" s="17"/>
      <c r="I307" s="21"/>
      <c r="J307" s="22"/>
      <c r="K307" s="17"/>
      <c r="L307" s="21"/>
      <c r="M307" s="22"/>
      <c r="N307" s="23">
        <f t="shared" si="29"/>
        <v>44.042094208348956</v>
      </c>
      <c r="O307" s="24">
        <f t="shared" si="30"/>
        <v>29.094474355818413</v>
      </c>
      <c r="P307" s="24">
        <f t="shared" si="31"/>
        <v>25.671595019839771</v>
      </c>
      <c r="Q307" t="s">
        <v>150</v>
      </c>
      <c r="R307" t="s">
        <v>151</v>
      </c>
      <c r="S307" s="58" t="s">
        <v>330</v>
      </c>
      <c r="AD307" s="37"/>
      <c r="AE307" s="37"/>
      <c r="AF307" s="29"/>
      <c r="AG307" s="29"/>
      <c r="AH307" s="48"/>
      <c r="AI307" s="37"/>
      <c r="AJ307" t="s">
        <v>205</v>
      </c>
    </row>
    <row r="308" spans="1:36" s="36" customFormat="1" ht="15" x14ac:dyDescent="0.25">
      <c r="A308">
        <v>2.96</v>
      </c>
      <c r="B308">
        <v>3.12</v>
      </c>
      <c r="C308">
        <v>2.71</v>
      </c>
      <c r="D308" s="20">
        <f t="shared" si="28"/>
        <v>2.735434838755868E-2</v>
      </c>
      <c r="E308" s="17">
        <f>IF(OR($A308="",$B308="",$C308=""),"",A308*'MPTO_working_3-way'!$I307)</f>
        <v>3.0592960194694752</v>
      </c>
      <c r="F308" s="21">
        <f>IF(OR($A308="",$B308="",$C308=""),"",B308*'MPTO_working_3-way'!$I307)</f>
        <v>3.2246633718732309</v>
      </c>
      <c r="G308" s="22">
        <f>IF(OR($A308="",$B308="",$C308=""),"",C308*'MPTO_working_3-way'!$I307)</f>
        <v>2.8009095313386072</v>
      </c>
      <c r="H308" s="17"/>
      <c r="I308" s="21"/>
      <c r="J308" s="22"/>
      <c r="K308" s="17"/>
      <c r="L308" s="21"/>
      <c r="M308" s="22"/>
      <c r="N308" s="23">
        <f t="shared" si="29"/>
        <v>32.687258560007344</v>
      </c>
      <c r="O308" s="24">
        <f t="shared" si="30"/>
        <v>31.010988890263373</v>
      </c>
      <c r="P308" s="24">
        <f t="shared" si="31"/>
        <v>35.70268831646559</v>
      </c>
      <c r="Q308" t="s">
        <v>128</v>
      </c>
      <c r="R308" t="s">
        <v>259</v>
      </c>
      <c r="S308" s="58" t="s">
        <v>330</v>
      </c>
      <c r="AD308" s="37"/>
      <c r="AF308" s="29"/>
      <c r="AG308" s="29"/>
      <c r="AH308" s="48"/>
      <c r="AI308" s="37"/>
      <c r="AJ308" t="s">
        <v>130</v>
      </c>
    </row>
    <row r="309" spans="1:36" s="36" customFormat="1" ht="15" x14ac:dyDescent="0.25">
      <c r="A309">
        <v>1.57</v>
      </c>
      <c r="B309">
        <v>4.12</v>
      </c>
      <c r="C309">
        <v>6.51</v>
      </c>
      <c r="D309" s="20">
        <f t="shared" si="28"/>
        <v>3.3270952790363184E-2</v>
      </c>
      <c r="E309" s="17">
        <f>IF(OR($A309="",$B309="",$C309=""),"",A309*'MPTO_working_3-way'!$I308)</f>
        <v>1.6157271582527921</v>
      </c>
      <c r="F309" s="21">
        <f>IF(OR($A309="",$B309="",$C309=""),"",B309*'MPTO_working_3-way'!$I308)</f>
        <v>4.2399973834404481</v>
      </c>
      <c r="G309" s="22">
        <f>IF(OR($A309="",$B309="",$C309=""),"",C309*'MPTO_working_3-way'!$I308)</f>
        <v>6.6996075160673092</v>
      </c>
      <c r="H309" s="17"/>
      <c r="I309" s="21"/>
      <c r="J309" s="22"/>
      <c r="K309" s="17"/>
      <c r="L309" s="21"/>
      <c r="M309" s="22"/>
      <c r="N309" s="23">
        <f t="shared" si="29"/>
        <v>61.891637761500249</v>
      </c>
      <c r="O309" s="24">
        <f t="shared" si="30"/>
        <v>23.584920214940631</v>
      </c>
      <c r="P309" s="24">
        <f t="shared" si="31"/>
        <v>14.926247509301904</v>
      </c>
      <c r="Q309" t="s">
        <v>127</v>
      </c>
      <c r="R309" t="s">
        <v>132</v>
      </c>
      <c r="S309" s="58" t="s">
        <v>330</v>
      </c>
      <c r="AD309" s="37"/>
      <c r="AF309" s="29"/>
      <c r="AG309" s="29"/>
      <c r="AH309" s="48"/>
      <c r="AI309" s="37"/>
      <c r="AJ309" t="s">
        <v>130</v>
      </c>
    </row>
    <row r="310" spans="1:36" s="36" customFormat="1" ht="15" x14ac:dyDescent="0.25">
      <c r="A310">
        <v>2.64</v>
      </c>
      <c r="B310">
        <v>3.43</v>
      </c>
      <c r="C310">
        <v>2.72</v>
      </c>
      <c r="D310" s="20">
        <f t="shared" si="28"/>
        <v>3.7980127115781359E-2</v>
      </c>
      <c r="E310" s="17">
        <f>IF(OR($A310="",$B310="",$C310=""),"",A310*'MPTO_working_3-way'!$I309)</f>
        <v>2.712215479743155</v>
      </c>
      <c r="F310" s="21">
        <f>IF(OR($A310="",$B310="",$C310=""),"",B310*'MPTO_working_3-way'!$I309)</f>
        <v>3.5238254149693264</v>
      </c>
      <c r="G310" s="22">
        <f>IF(OR($A310="",$B310="",$C310=""),"",C310*'MPTO_working_3-way'!$I309)</f>
        <v>2.7944038276141598</v>
      </c>
      <c r="H310" s="17"/>
      <c r="I310" s="21"/>
      <c r="J310" s="22"/>
      <c r="K310" s="17"/>
      <c r="L310" s="21"/>
      <c r="M310" s="22"/>
      <c r="N310" s="23">
        <f t="shared" si="29"/>
        <v>36.870226848447132</v>
      </c>
      <c r="O310" s="24">
        <f t="shared" si="30"/>
        <v>28.378250402303333</v>
      </c>
      <c r="P310" s="24">
        <f t="shared" si="31"/>
        <v>35.785808411728098</v>
      </c>
      <c r="Q310" t="s">
        <v>100</v>
      </c>
      <c r="R310" t="s">
        <v>74</v>
      </c>
      <c r="S310" s="58" t="s">
        <v>330</v>
      </c>
      <c r="AD310" s="37"/>
      <c r="AF310" s="29"/>
      <c r="AG310" s="29"/>
      <c r="AH310" s="48"/>
      <c r="AI310" s="37"/>
      <c r="AJ310" t="s">
        <v>93</v>
      </c>
    </row>
    <row r="311" spans="1:36" s="36" customFormat="1" ht="15" x14ac:dyDescent="0.25">
      <c r="A311">
        <v>1.1299999999999999</v>
      </c>
      <c r="B311">
        <v>7.62</v>
      </c>
      <c r="C311">
        <v>21.53</v>
      </c>
      <c r="D311" s="20">
        <f t="shared" si="28"/>
        <v>6.2636166405854343E-2</v>
      </c>
      <c r="E311" s="17">
        <f>IF(OR($A311="",$B311="",$C311=""),"",A311*'MPTO_working_3-way'!$I310)</f>
        <v>1.1675961766531102</v>
      </c>
      <c r="F311" s="21">
        <f>IF(OR($A311="",$B311="",$C311=""),"",B311*'MPTO_working_3-way'!$I310)</f>
        <v>7.8735246602625679</v>
      </c>
      <c r="G311" s="22">
        <f>IF(OR($A311="",$B311="",$C311=""),"",C311*'MPTO_working_3-way'!$I310)</f>
        <v>22.246323613576521</v>
      </c>
      <c r="H311" s="17"/>
      <c r="I311" s="21"/>
      <c r="J311" s="22"/>
      <c r="K311" s="17"/>
      <c r="L311" s="21"/>
      <c r="M311" s="22"/>
      <c r="N311" s="23">
        <f t="shared" si="29"/>
        <v>85.646049549980447</v>
      </c>
      <c r="O311" s="24">
        <f t="shared" si="30"/>
        <v>12.700792124865865</v>
      </c>
      <c r="P311" s="24">
        <f t="shared" si="31"/>
        <v>4.4951247557583773</v>
      </c>
      <c r="Q311" t="s">
        <v>77</v>
      </c>
      <c r="R311" t="s">
        <v>92</v>
      </c>
      <c r="S311" s="58" t="s">
        <v>330</v>
      </c>
      <c r="AD311" s="37"/>
      <c r="AE311" s="37"/>
      <c r="AF311" s="29"/>
      <c r="AG311" s="29"/>
      <c r="AH311" s="48"/>
      <c r="AI311" s="37"/>
      <c r="AJ311" t="s">
        <v>94</v>
      </c>
    </row>
    <row r="312" spans="1:36" s="36" customFormat="1" ht="15" x14ac:dyDescent="0.25">
      <c r="A312">
        <v>1.46</v>
      </c>
      <c r="B312">
        <v>3.85</v>
      </c>
      <c r="C312">
        <v>8.5</v>
      </c>
      <c r="D312" s="20">
        <f t="shared" si="28"/>
        <v>6.2318825413104184E-2</v>
      </c>
      <c r="E312" s="17">
        <f>IF(OR($A312="",$B312="",$C312=""),"",A312*'MPTO_working_3-way'!$I311)</f>
        <v>1.5154509855890408</v>
      </c>
      <c r="F312" s="21">
        <f>IF(OR($A312="",$B312="",$C312=""),"",B312*'MPTO_working_3-way'!$I311)</f>
        <v>3.9962234893957582</v>
      </c>
      <c r="G312" s="22">
        <f>IF(OR($A312="",$B312="",$C312=""),"",C312*'MPTO_working_3-way'!$I311)</f>
        <v>8.822831080484141</v>
      </c>
      <c r="H312" s="17"/>
      <c r="I312" s="21"/>
      <c r="J312" s="22"/>
      <c r="K312" s="17"/>
      <c r="L312" s="21"/>
      <c r="M312" s="22"/>
      <c r="N312" s="23">
        <f t="shared" si="29"/>
        <v>65.986957645569106</v>
      </c>
      <c r="O312" s="24">
        <f t="shared" si="30"/>
        <v>25.023625496761277</v>
      </c>
      <c r="P312" s="24">
        <f t="shared" si="31"/>
        <v>11.334230372062459</v>
      </c>
      <c r="Q312" t="s">
        <v>91</v>
      </c>
      <c r="R312" t="s">
        <v>80</v>
      </c>
      <c r="S312" s="58" t="s">
        <v>330</v>
      </c>
      <c r="AD312" s="37"/>
      <c r="AE312" s="37"/>
      <c r="AF312" s="29"/>
      <c r="AG312" s="29"/>
      <c r="AH312" s="48"/>
      <c r="AI312" s="37"/>
      <c r="AJ312" t="s">
        <v>94</v>
      </c>
    </row>
    <row r="313" spans="1:36" s="36" customFormat="1" ht="15" x14ac:dyDescent="0.25">
      <c r="A313">
        <v>1.59</v>
      </c>
      <c r="B313">
        <v>4.2</v>
      </c>
      <c r="C313">
        <v>5.86</v>
      </c>
      <c r="D313" s="20">
        <f t="shared" si="28"/>
        <v>3.7674519869123291E-2</v>
      </c>
      <c r="E313" s="17">
        <f>IF(OR($A313="",$B313="",$C313=""),"",A313*'MPTO_working_3-way'!$I312)</f>
        <v>1.6895915045853085</v>
      </c>
      <c r="F313" s="21">
        <f>IF(OR($A313="",$B313="",$C313=""),"",B313*'MPTO_working_3-way'!$I312)</f>
        <v>4.4630718989045883</v>
      </c>
      <c r="G313" s="22">
        <f>IF(OR($A313="",$B313="",$C313=""),"",C313*'MPTO_working_3-way'!$I312)</f>
        <v>6.227047935138307</v>
      </c>
      <c r="H313" s="17"/>
      <c r="I313" s="21"/>
      <c r="J313" s="22"/>
      <c r="K313" s="17"/>
      <c r="L313" s="21"/>
      <c r="M313" s="22"/>
      <c r="N313" s="23">
        <f t="shared" si="29"/>
        <v>59.185903651038949</v>
      </c>
      <c r="O313" s="24">
        <f t="shared" si="30"/>
        <v>22.406092096464743</v>
      </c>
      <c r="P313" s="24">
        <f t="shared" si="31"/>
        <v>16.058973857534458</v>
      </c>
      <c r="Q313" t="s">
        <v>323</v>
      </c>
      <c r="R313" t="s">
        <v>324</v>
      </c>
      <c r="S313" s="58" t="s">
        <v>330</v>
      </c>
      <c r="AD313" s="37"/>
      <c r="AE313" s="37"/>
      <c r="AF313" s="29"/>
      <c r="AG313" s="29"/>
      <c r="AH313" s="48"/>
      <c r="AI313" s="37"/>
      <c r="AJ313" t="s">
        <v>333</v>
      </c>
    </row>
    <row r="314" spans="1:36" s="36" customFormat="1" ht="15" x14ac:dyDescent="0.25">
      <c r="A314">
        <v>1.36</v>
      </c>
      <c r="B314">
        <v>5.28</v>
      </c>
      <c r="C314">
        <v>8.58</v>
      </c>
      <c r="D314" s="20">
        <f t="shared" si="28"/>
        <v>4.1238173591114702E-2</v>
      </c>
      <c r="E314" s="17">
        <f>IF(OR($A314="",$B314="",$C314=""),"",A314*'MPTO_working_3-way'!$I313)</f>
        <v>1.4447536025618217</v>
      </c>
      <c r="F314" s="21">
        <f>IF(OR($A314="",$B314="",$C314=""),"",B314*'MPTO_working_3-way'!$I313)</f>
        <v>5.60904339818119</v>
      </c>
      <c r="G314" s="22">
        <f>IF(OR($A314="",$B314="",$C314=""),"",C314*'MPTO_working_3-way'!$I313)</f>
        <v>9.1146955220444337</v>
      </c>
      <c r="H314" s="17"/>
      <c r="I314" s="21"/>
      <c r="J314" s="22"/>
      <c r="K314" s="17"/>
      <c r="L314" s="21"/>
      <c r="M314" s="22"/>
      <c r="N314" s="23">
        <f t="shared" si="29"/>
        <v>69.215954763968796</v>
      </c>
      <c r="O314" s="24">
        <f t="shared" si="30"/>
        <v>17.828351984658632</v>
      </c>
      <c r="P314" s="24">
        <f t="shared" si="31"/>
        <v>10.971293529020695</v>
      </c>
      <c r="Q314" t="s">
        <v>325</v>
      </c>
      <c r="R314" t="s">
        <v>326</v>
      </c>
      <c r="S314" s="58" t="s">
        <v>330</v>
      </c>
      <c r="AD314" s="37"/>
      <c r="AE314" s="37"/>
      <c r="AF314" s="29"/>
      <c r="AG314" s="29"/>
      <c r="AH314" s="48"/>
      <c r="AI314" s="37"/>
      <c r="AJ314" t="s">
        <v>333</v>
      </c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32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32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32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2022-04-04T11:30:57Z</dcterms:modified>
</cp:coreProperties>
</file>